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'BANKOKR1'!$A$1:$BD$93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<sst xmlns="http://schemas.openxmlformats.org/spreadsheetml/2006/main" count="283" uniqueCount="125">
  <si>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</si>
  <si>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</si>
  <si>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</si>
  <si>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</si>
  <si>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</si>
  <si>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</si>
  <si>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</si>
  <si>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</si>
  <si>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</si>
  <si>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</si>
  <si>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</si>
  <si>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</si>
  <si>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</si>
  <si>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</si>
  <si>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</si>
  <si>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</si>
  <si>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</si>
  <si>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</si>
  <si>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</si>
  <si>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</si>
  <si>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</si>
  <si>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</si>
  <si>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</si>
  <si>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</si>
  <si>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</si>
  <si>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</si>
  <si>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</si>
  <si>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</si>
  <si>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</si>
  <si>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</si>
  <si>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</si>
  <si>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</si>
  <si>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</si>
  <si>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</si>
  <si>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</si>
  <si>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</si>
  <si>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</si>
  <si>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</si>
  <si>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</si>
  <si>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</si>
  <si>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</si>
  <si>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</si>
  <si>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</si>
  <si>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</si>
  <si>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</si>
  <si>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</si>
  <si>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</si>
  <si>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</si>
  <si>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</si>
  <si>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</si>
  <si>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</si>
  <si>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</si>
  <si>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</si>
  <si>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</si>
  <si>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</si>
  <si>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</si>
  <si>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</si>
  <si>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</si>
  <si>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</si>
  <si>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</si>
  <si>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</si>
  <si>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</si>
  <si>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</si>
  <si>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</si>
  <si>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</si>
  <si>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</si>
  <si>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</si>
  <si>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</si>
  <si>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</si>
  <si>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</si>
  <si>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</si>
  <si>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</si>
  <si>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</si>
  <si>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</si>
  <si>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</si>
  <si>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</si>
  <si>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</si>
  <si>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</si>
  <si>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</si>
  <si>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</si>
  <si>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</si>
  <si>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</si>
  <si>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</si>
  <si>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</si>
  <si>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</si>
  <si>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</si>
  <si>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</si>
  <si>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</si>
  <si>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</si>
  <si>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</si>
  <si>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</si>
  <si>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</si>
  <si>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</si>
  <si>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</si>
  <si>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</si>
  <si>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</si>
  <si>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</si>
  <si>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</si>
  <si>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</si>
  <si>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</si>
  <si>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</si>
  <si>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</si>
  <si>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</si>
  <si>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</si>
  <si>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</si>
  <si>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</si>
  <si>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</si>
  <si>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</si>
  <si>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</si>
  <si>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</si>
  <si>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</si>
  <si>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</si>
  <si>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</si>
  <si>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</si>
  <si>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</si>
  <si>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</si>
  <si>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</si>
  <si>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</si>
  <si>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AXABSA</t>
  </si>
  <si>
    <t>BKSB</t>
  </si>
  <si>
    <t>AKCTSA</t>
  </si>
  <si>
    <t xml:space="preserve">odd. menovej a finančnej štatistiky  </t>
  </si>
  <si>
    <t>Monetary and Financial Statistics Section</t>
  </si>
  <si>
    <t>Rozmiestnenie organizačných jednotiek komerčných bánk v Slovenskej republike k 31.3.2013</t>
  </si>
  <si>
    <t>Location of the Organizational Units of Commercial Banks in the SR to 31 March 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</si>
</sst>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64" fontId="15" fillId="0" borderId="12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6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9" fillId="0" borderId="68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56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"/>
  <sheetViews>
    <sheetView tabSelected="1" zoomScale="80" zoomScaleNormal="80" workbookViewId="0" topLeftCell="A1">
      <selection activeCell="C1" sqref="C1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" style="74" customWidth="1"/>
    <col min="52" max="52" width="5.5" style="74" customWidth="1"/>
    <col min="53" max="53" width="4.83203125" style="74" customWidth="1"/>
    <col min="54" max="54" width="6.33203125" style="74" customWidth="1"/>
    <col min="55" max="55" width="4.83203125" style="74" customWidth="1"/>
    <col min="56" max="56" width="6" style="74" customWidth="1"/>
    <col min="57" max="57" width="4.83203125" style="74" customWidth="1"/>
    <col min="58" max="58" width="6" style="74" customWidth="1"/>
    <col min="59" max="16384" width="9.33203125" style="74" customWidth="1"/>
  </cols>
  <sheetData>
    <row r="1" spans="1:26" ht="12" customHeight="1">
      <c r="A1" s="12" t="s">
        <v>0</v>
      </c>
      <c r="B1" s="13"/>
      <c r="C1" s="19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58" s="13" customFormat="1" ht="12" customHeight="1">
      <c r="A3" s="75" t="s">
        <v>121</v>
      </c>
      <c r="B3" s="75"/>
      <c r="C3" s="16" t="s">
        <v>123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123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17"/>
      <c r="AZ3" s="117"/>
      <c r="BA3" s="117"/>
      <c r="BB3" s="16"/>
      <c r="BC3" s="16"/>
      <c r="BD3" s="16"/>
      <c r="BE3" s="117"/>
      <c r="BF3" s="16"/>
    </row>
    <row r="4" spans="1:58" s="13" customFormat="1" ht="12" customHeight="1">
      <c r="A4" s="15" t="s">
        <v>122</v>
      </c>
      <c r="B4" s="15"/>
      <c r="C4" s="16" t="s">
        <v>124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124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17"/>
      <c r="AZ4" s="117"/>
      <c r="BA4" s="117"/>
      <c r="BB4" s="16"/>
      <c r="BC4" s="16"/>
      <c r="BD4" s="16"/>
      <c r="BE4" s="117"/>
      <c r="BF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58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113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200" t="s">
        <v>10</v>
      </c>
      <c r="V6" s="201"/>
      <c r="W6" s="150" t="s">
        <v>107</v>
      </c>
      <c r="X6" s="93"/>
      <c r="Y6" s="17" t="s">
        <v>11</v>
      </c>
      <c r="Z6" s="18"/>
      <c r="AA6" s="202" t="s">
        <v>110</v>
      </c>
      <c r="AB6" s="201"/>
      <c r="AC6" s="17" t="s">
        <v>115</v>
      </c>
      <c r="AD6" s="19"/>
      <c r="AE6" s="207" t="s">
        <v>114</v>
      </c>
      <c r="AF6" s="201"/>
      <c r="AG6" s="207" t="s">
        <v>111</v>
      </c>
      <c r="AH6" s="201"/>
      <c r="AI6" s="17" t="s">
        <v>118</v>
      </c>
      <c r="AJ6" s="19"/>
      <c r="AK6" s="121" t="s">
        <v>120</v>
      </c>
      <c r="AL6" s="122"/>
      <c r="AM6" s="141" t="s">
        <v>112</v>
      </c>
      <c r="AN6" s="140"/>
      <c r="AO6" s="207" t="s">
        <v>119</v>
      </c>
      <c r="AP6" s="208"/>
      <c r="AQ6" s="128" t="s">
        <v>13</v>
      </c>
      <c r="AR6" s="129"/>
      <c r="AS6" s="17" t="s">
        <v>108</v>
      </c>
      <c r="AT6" s="19"/>
      <c r="AU6" s="146" t="s">
        <v>4</v>
      </c>
      <c r="AV6" s="147"/>
      <c r="AW6" s="17" t="s">
        <v>106</v>
      </c>
      <c r="AX6" s="19"/>
      <c r="AY6" s="203" t="s">
        <v>109</v>
      </c>
      <c r="AZ6" s="209"/>
      <c r="BA6" s="203" t="s">
        <v>116</v>
      </c>
      <c r="BB6" s="204"/>
      <c r="BC6" s="205" t="s">
        <v>117</v>
      </c>
      <c r="BD6" s="206"/>
      <c r="BE6" s="191"/>
      <c r="BF6" s="192"/>
    </row>
    <row r="7" spans="1:58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1" t="s">
        <v>15</v>
      </c>
      <c r="X7" s="152" t="s">
        <v>16</v>
      </c>
      <c r="Y7" s="78" t="s">
        <v>15</v>
      </c>
      <c r="Z7" s="80" t="s">
        <v>16</v>
      </c>
      <c r="AA7" s="165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3" t="s">
        <v>16</v>
      </c>
      <c r="AK7" s="78" t="s">
        <v>15</v>
      </c>
      <c r="AL7" s="79" t="s">
        <v>16</v>
      </c>
      <c r="AM7" s="130" t="s">
        <v>15</v>
      </c>
      <c r="AN7" s="78" t="s">
        <v>16</v>
      </c>
      <c r="AO7" s="130" t="s">
        <v>15</v>
      </c>
      <c r="AP7" s="78" t="s">
        <v>16</v>
      </c>
      <c r="AQ7" s="130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174" t="s">
        <v>16</v>
      </c>
      <c r="BC7" s="182" t="s">
        <v>15</v>
      </c>
      <c r="BD7" s="190" t="s">
        <v>16</v>
      </c>
      <c r="BE7" s="165"/>
      <c r="BF7" s="78"/>
    </row>
    <row r="8" spans="1:58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1" t="s">
        <v>18</v>
      </c>
      <c r="X8" s="152" t="s">
        <v>19</v>
      </c>
      <c r="Y8" s="78" t="s">
        <v>18</v>
      </c>
      <c r="Z8" s="80" t="s">
        <v>19</v>
      </c>
      <c r="AA8" s="165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0" t="s">
        <v>18</v>
      </c>
      <c r="AN8" s="78" t="s">
        <v>19</v>
      </c>
      <c r="AO8" s="130" t="s">
        <v>18</v>
      </c>
      <c r="AP8" s="78" t="s">
        <v>19</v>
      </c>
      <c r="AQ8" s="130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174" t="s">
        <v>19</v>
      </c>
      <c r="BC8" s="182" t="s">
        <v>18</v>
      </c>
      <c r="BD8" s="80" t="s">
        <v>19</v>
      </c>
      <c r="BE8" s="165"/>
      <c r="BF8" s="78"/>
    </row>
    <row r="9" spans="1:58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3" t="s">
        <v>20</v>
      </c>
      <c r="X9" s="154" t="s">
        <v>21</v>
      </c>
      <c r="Y9" s="85" t="s">
        <v>20</v>
      </c>
      <c r="Z9" s="86" t="s">
        <v>21</v>
      </c>
      <c r="AA9" s="166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1" t="s">
        <v>20</v>
      </c>
      <c r="AN9" s="85" t="s">
        <v>21</v>
      </c>
      <c r="AO9" s="131" t="s">
        <v>20</v>
      </c>
      <c r="AP9" s="85" t="s">
        <v>21</v>
      </c>
      <c r="AQ9" s="131" t="s">
        <v>20</v>
      </c>
      <c r="AR9" s="87" t="s">
        <v>21</v>
      </c>
      <c r="AS9" s="85" t="s">
        <v>20</v>
      </c>
      <c r="AT9" s="87" t="s">
        <v>21</v>
      </c>
      <c r="AU9" s="148" t="s">
        <v>20</v>
      </c>
      <c r="AV9" s="149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175" t="s">
        <v>21</v>
      </c>
      <c r="BC9" s="183" t="s">
        <v>20</v>
      </c>
      <c r="BD9" s="86" t="s">
        <v>21</v>
      </c>
      <c r="BE9" s="165"/>
      <c r="BF9" s="78"/>
    </row>
    <row r="10" spans="1:58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</f>
        <v>1013</v>
      </c>
      <c r="D10" s="28">
        <f>F10+H10+J10+L10+N10+P10+R10+T10+V10+X10+Z10+AB10+AD10+AF10+AH10+AJ10+AL10+AN10+AP10+AR10+AT10+AV10+AX10+AZ10+BB10+BD10+BF10</f>
        <v>236</v>
      </c>
      <c r="E10" s="27">
        <f aca="true" t="shared" si="0" ref="E10:AH10">E11+E16+E24+E34+E42+E54+E68+E82</f>
        <v>4</v>
      </c>
      <c r="F10" s="29">
        <f t="shared" si="0"/>
        <v>8</v>
      </c>
      <c r="G10" s="65">
        <f t="shared" si="0"/>
        <v>139</v>
      </c>
      <c r="H10" s="29">
        <f t="shared" si="0"/>
        <v>0</v>
      </c>
      <c r="I10" s="27">
        <f t="shared" si="0"/>
        <v>64</v>
      </c>
      <c r="J10" s="29">
        <f t="shared" si="0"/>
        <v>10</v>
      </c>
      <c r="K10" s="65">
        <f t="shared" si="0"/>
        <v>41</v>
      </c>
      <c r="L10" s="66">
        <f t="shared" si="0"/>
        <v>0</v>
      </c>
      <c r="M10" s="27">
        <f t="shared" si="0"/>
        <v>41</v>
      </c>
      <c r="N10" s="29">
        <f t="shared" si="0"/>
        <v>0</v>
      </c>
      <c r="O10" s="65">
        <f t="shared" si="0"/>
        <v>80</v>
      </c>
      <c r="P10" s="29">
        <f t="shared" si="0"/>
        <v>0</v>
      </c>
      <c r="Q10" s="27">
        <f t="shared" si="0"/>
        <v>307</v>
      </c>
      <c r="R10" s="29">
        <f t="shared" si="0"/>
        <v>0</v>
      </c>
      <c r="S10" s="65">
        <f t="shared" si="0"/>
        <v>0</v>
      </c>
      <c r="T10" s="29">
        <f t="shared" si="0"/>
        <v>10</v>
      </c>
      <c r="U10" s="65">
        <f t="shared" si="0"/>
        <v>147</v>
      </c>
      <c r="V10" s="66">
        <f t="shared" si="0"/>
        <v>12</v>
      </c>
      <c r="W10" s="155">
        <f>W11+W16+W24+W34+W42+W54+W68+W82</f>
        <v>0</v>
      </c>
      <c r="X10" s="156">
        <f>X11+X16+X24+X34+X42+X54+X68+X82</f>
        <v>31</v>
      </c>
      <c r="Y10" s="27">
        <f t="shared" si="0"/>
        <v>102</v>
      </c>
      <c r="Z10" s="28">
        <f t="shared" si="0"/>
        <v>143</v>
      </c>
      <c r="AA10" s="167">
        <f t="shared" si="0"/>
        <v>74</v>
      </c>
      <c r="AB10" s="66">
        <f t="shared" si="0"/>
        <v>0</v>
      </c>
      <c r="AC10" s="119">
        <f t="shared" si="0"/>
        <v>1</v>
      </c>
      <c r="AD10" s="120">
        <f t="shared" si="0"/>
        <v>5</v>
      </c>
      <c r="AE10" s="27">
        <f t="shared" si="0"/>
        <v>1</v>
      </c>
      <c r="AF10" s="29">
        <f t="shared" si="0"/>
        <v>0</v>
      </c>
      <c r="AG10" s="27">
        <f t="shared" si="0"/>
        <v>1</v>
      </c>
      <c r="AH10" s="29">
        <f t="shared" si="0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29">
        <f>AL11+AL16+AL24+AL34+AL42+AL54+AL68+AL82</f>
        <v>1</v>
      </c>
      <c r="AM10" s="132">
        <f aca="true" t="shared" si="1" ref="AM10:BB10">AM11+AM16+AM24+AM34+AM42+AM54+AM68+AM82</f>
        <v>1</v>
      </c>
      <c r="AN10" s="27">
        <f t="shared" si="1"/>
        <v>9</v>
      </c>
      <c r="AO10" s="132">
        <f>AO11+AO16+AO24+AO34+AO42+AO54+AO68+AO82</f>
        <v>1</v>
      </c>
      <c r="AP10" s="138">
        <f>AP11+AP16+AP24+AP34+AP42+AP54+AP68+AP82</f>
        <v>0</v>
      </c>
      <c r="AQ10" s="132">
        <f t="shared" si="1"/>
        <v>1</v>
      </c>
      <c r="AR10" s="29">
        <f t="shared" si="1"/>
        <v>0</v>
      </c>
      <c r="AS10" s="27">
        <f t="shared" si="1"/>
        <v>1</v>
      </c>
      <c r="AT10" s="66">
        <f t="shared" si="1"/>
        <v>3</v>
      </c>
      <c r="AU10" s="27">
        <f t="shared" si="1"/>
        <v>1</v>
      </c>
      <c r="AV10" s="142">
        <f t="shared" si="1"/>
        <v>0</v>
      </c>
      <c r="AW10" s="27">
        <f t="shared" si="1"/>
        <v>1</v>
      </c>
      <c r="AX10" s="29">
        <f t="shared" si="1"/>
        <v>0</v>
      </c>
      <c r="AY10" s="27">
        <f t="shared" si="1"/>
        <v>1</v>
      </c>
      <c r="AZ10" s="29">
        <f t="shared" si="1"/>
        <v>3</v>
      </c>
      <c r="BA10" s="27">
        <f t="shared" si="1"/>
        <v>1</v>
      </c>
      <c r="BB10" s="176">
        <f t="shared" si="1"/>
        <v>1</v>
      </c>
      <c r="BC10" s="184">
        <f>BC11+BC16+BC24+BC34+BC42+BC54+BC68+BC82</f>
        <v>1</v>
      </c>
      <c r="BD10" s="28">
        <f>BD11+BD16+BD24+BD34+BD42+BD54+BD68+BD82</f>
        <v>0</v>
      </c>
      <c r="BE10" s="193">
        <f>BE11+BE16+BE24+BE34+BE42+BE54+BE68+BE82</f>
        <v>0</v>
      </c>
      <c r="BF10" s="194">
        <f>BF11+BF16+BF24+BF34+BF42+BF54+BF68+BF82</f>
        <v>0</v>
      </c>
    </row>
    <row r="11" spans="1:58" s="13" customFormat="1" ht="15" customHeight="1">
      <c r="A11" s="30" t="s">
        <v>23</v>
      </c>
      <c r="B11" s="31"/>
      <c r="C11" s="27">
        <f>E11+G11+I11+K11+M11+O11+Q11+S11+U11+W11+Y11+AA11+AC11+AE11+AG11+AI11+AK11+AM11+AO11+AQ11+AS11+AU11+AW11+AY11+BA11+BC11+BE11</f>
        <v>247</v>
      </c>
      <c r="D11" s="28">
        <f aca="true" t="shared" si="2" ref="D11:D74">F11+H11+J11+L11+N11+P11+R11+T11+V11+X11+Z11+AB11+AD11+AF11+AH11+AJ11+AL11+AN11+AP11+AR11+AT11+AV11+AX11+AZ11+BB11+BD11+BF11</f>
        <v>42</v>
      </c>
      <c r="E11" s="32">
        <f aca="true" t="shared" si="3" ref="E11:AH11">SUM(E12:E15)</f>
        <v>2</v>
      </c>
      <c r="F11" s="34">
        <f t="shared" si="3"/>
        <v>0</v>
      </c>
      <c r="G11" s="32">
        <f t="shared" si="3"/>
        <v>35</v>
      </c>
      <c r="H11" s="34">
        <f t="shared" si="3"/>
        <v>0</v>
      </c>
      <c r="I11" s="32">
        <f t="shared" si="3"/>
        <v>12</v>
      </c>
      <c r="J11" s="34">
        <f t="shared" si="3"/>
        <v>2</v>
      </c>
      <c r="K11" s="32">
        <f t="shared" si="3"/>
        <v>16</v>
      </c>
      <c r="L11" s="34">
        <f t="shared" si="3"/>
        <v>0</v>
      </c>
      <c r="M11" s="32">
        <f t="shared" si="3"/>
        <v>11</v>
      </c>
      <c r="N11" s="34">
        <f t="shared" si="3"/>
        <v>0</v>
      </c>
      <c r="O11" s="32">
        <f t="shared" si="3"/>
        <v>11</v>
      </c>
      <c r="P11" s="34">
        <f t="shared" si="3"/>
        <v>0</v>
      </c>
      <c r="Q11" s="35">
        <f t="shared" si="3"/>
        <v>54</v>
      </c>
      <c r="R11" s="103">
        <f t="shared" si="3"/>
        <v>0</v>
      </c>
      <c r="S11" s="32">
        <f t="shared" si="3"/>
        <v>0</v>
      </c>
      <c r="T11" s="34">
        <f t="shared" si="3"/>
        <v>1</v>
      </c>
      <c r="U11" s="123">
        <f t="shared" si="3"/>
        <v>51</v>
      </c>
      <c r="V11" s="98">
        <f t="shared" si="3"/>
        <v>2</v>
      </c>
      <c r="W11" s="157">
        <f>SUM(W12:W15)</f>
        <v>0</v>
      </c>
      <c r="X11" s="158">
        <f>SUM(X12:X15)</f>
        <v>5</v>
      </c>
      <c r="Y11" s="32">
        <f t="shared" si="3"/>
        <v>20</v>
      </c>
      <c r="Z11" s="33">
        <f t="shared" si="3"/>
        <v>24</v>
      </c>
      <c r="AA11" s="168">
        <f t="shared" si="3"/>
        <v>22</v>
      </c>
      <c r="AB11" s="69">
        <f t="shared" si="3"/>
        <v>0</v>
      </c>
      <c r="AC11" s="32">
        <f t="shared" si="3"/>
        <v>1</v>
      </c>
      <c r="AD11" s="34">
        <f t="shared" si="3"/>
        <v>1</v>
      </c>
      <c r="AE11" s="32">
        <f t="shared" si="3"/>
        <v>1</v>
      </c>
      <c r="AF11" s="34">
        <f t="shared" si="3"/>
        <v>0</v>
      </c>
      <c r="AG11" s="32">
        <f t="shared" si="3"/>
        <v>1</v>
      </c>
      <c r="AH11" s="34">
        <f t="shared" si="3"/>
        <v>0</v>
      </c>
      <c r="AI11" s="32">
        <f>SUM(AI12:AI15)</f>
        <v>1</v>
      </c>
      <c r="AJ11" s="34">
        <f>SUM(AJ12:AJ15)</f>
        <v>0</v>
      </c>
      <c r="AK11" s="137">
        <f>SUM(AK12:AK15)</f>
        <v>0</v>
      </c>
      <c r="AL11" s="34">
        <f>SUM(AL12:AL15)</f>
        <v>1</v>
      </c>
      <c r="AM11" s="89">
        <f aca="true" t="shared" si="4" ref="AM11:BB11">SUM(AM12:AM15)</f>
        <v>1</v>
      </c>
      <c r="AN11" s="32">
        <f t="shared" si="4"/>
        <v>4</v>
      </c>
      <c r="AO11" s="89">
        <f>SUM(AO12:AO15)</f>
        <v>1</v>
      </c>
      <c r="AP11" s="137">
        <f>SUM(AP12:AP15)</f>
        <v>0</v>
      </c>
      <c r="AQ11" s="89">
        <f t="shared" si="4"/>
        <v>1</v>
      </c>
      <c r="AR11" s="34">
        <f t="shared" si="4"/>
        <v>0</v>
      </c>
      <c r="AS11" s="32">
        <f t="shared" si="4"/>
        <v>1</v>
      </c>
      <c r="AT11" s="34">
        <f t="shared" si="4"/>
        <v>1</v>
      </c>
      <c r="AU11" s="32">
        <f t="shared" si="4"/>
        <v>1</v>
      </c>
      <c r="AV11" s="143">
        <f t="shared" si="4"/>
        <v>0</v>
      </c>
      <c r="AW11" s="32">
        <f t="shared" si="4"/>
        <v>1</v>
      </c>
      <c r="AX11" s="34">
        <f t="shared" si="4"/>
        <v>0</v>
      </c>
      <c r="AY11" s="32">
        <f t="shared" si="4"/>
        <v>1</v>
      </c>
      <c r="AZ11" s="34">
        <f t="shared" si="4"/>
        <v>1</v>
      </c>
      <c r="BA11" s="32">
        <f t="shared" si="4"/>
        <v>1</v>
      </c>
      <c r="BB11" s="177">
        <f t="shared" si="4"/>
        <v>0</v>
      </c>
      <c r="BC11" s="185">
        <f>SUM(BC12:BC15)</f>
        <v>1</v>
      </c>
      <c r="BD11" s="33">
        <f>SUM(BD12:BD15)</f>
        <v>0</v>
      </c>
      <c r="BE11" s="195">
        <f>SUM(BE12:BE15)</f>
        <v>0</v>
      </c>
      <c r="BF11" s="196">
        <f>SUM(BF12:BF15)</f>
        <v>0</v>
      </c>
    </row>
    <row r="12" spans="1:58" s="13" customFormat="1" ht="12" customHeight="1">
      <c r="A12" s="36"/>
      <c r="B12" s="37" t="s">
        <v>24</v>
      </c>
      <c r="C12" s="27">
        <f>E12+G12+I12+K12+M12+O12+Q12+S12+U12+W12+Y12+AA12+AC12+AE12+AG12+AI12+AK12+AM12+AO12+AQ12+AS12+AU12+AW12+AY12+BA12+BC12+BE12</f>
        <v>214</v>
      </c>
      <c r="D12" s="28">
        <f t="shared" si="2"/>
        <v>36</v>
      </c>
      <c r="E12" s="38">
        <v>2</v>
      </c>
      <c r="F12" s="40"/>
      <c r="G12" s="38">
        <v>31</v>
      </c>
      <c r="H12" s="40"/>
      <c r="I12" s="38">
        <v>8</v>
      </c>
      <c r="J12" s="40">
        <v>2</v>
      </c>
      <c r="K12" s="41">
        <v>16</v>
      </c>
      <c r="L12" s="42"/>
      <c r="M12" s="38">
        <v>10</v>
      </c>
      <c r="N12" s="40"/>
      <c r="O12" s="38">
        <v>8</v>
      </c>
      <c r="P12" s="40">
        <v>0</v>
      </c>
      <c r="Q12" s="43">
        <v>44</v>
      </c>
      <c r="R12" s="44"/>
      <c r="S12" s="38">
        <v>0</v>
      </c>
      <c r="T12" s="40">
        <v>1</v>
      </c>
      <c r="U12" s="124">
        <v>46</v>
      </c>
      <c r="V12" s="67">
        <v>1</v>
      </c>
      <c r="W12" s="159"/>
      <c r="X12" s="99">
        <v>4</v>
      </c>
      <c r="Y12" s="38">
        <v>17</v>
      </c>
      <c r="Z12" s="39">
        <v>20</v>
      </c>
      <c r="AA12" s="169">
        <v>19</v>
      </c>
      <c r="AB12" s="136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39"/>
      <c r="AL12" s="40">
        <v>1</v>
      </c>
      <c r="AM12" s="43">
        <v>1</v>
      </c>
      <c r="AN12" s="38">
        <v>4</v>
      </c>
      <c r="AO12" s="43">
        <v>1</v>
      </c>
      <c r="AP12" s="139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4"/>
      <c r="AW12" s="38">
        <v>1</v>
      </c>
      <c r="AX12" s="40">
        <v>0</v>
      </c>
      <c r="AY12" s="38">
        <v>1</v>
      </c>
      <c r="AZ12" s="40">
        <v>1</v>
      </c>
      <c r="BA12" s="38">
        <v>1</v>
      </c>
      <c r="BB12" s="178">
        <v>0</v>
      </c>
      <c r="BC12" s="186">
        <v>1</v>
      </c>
      <c r="BD12" s="39">
        <v>0</v>
      </c>
      <c r="BE12" s="197"/>
      <c r="BF12" s="198">
        <v>0</v>
      </c>
    </row>
    <row r="13" spans="1:58" s="13" customFormat="1" ht="12" customHeight="1">
      <c r="A13" s="36"/>
      <c r="B13" s="37" t="s">
        <v>25</v>
      </c>
      <c r="C13" s="27">
        <f>E13+G13+I13+K13+M13+O13+Q13+S13+U13+W13+Y13+AA13+AC13+AE13+AG13+AI13+AK13+AM13+AO13+AQ13+AS13+AU13+AW13+AY13+BA13+BC13+BE13</f>
        <v>10</v>
      </c>
      <c r="D13" s="28">
        <f t="shared" si="2"/>
        <v>2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3</v>
      </c>
      <c r="R13" s="44"/>
      <c r="S13" s="38">
        <v>0</v>
      </c>
      <c r="T13" s="40">
        <v>0</v>
      </c>
      <c r="U13" s="124">
        <v>2</v>
      </c>
      <c r="V13" s="99">
        <v>1</v>
      </c>
      <c r="W13" s="159">
        <v>0</v>
      </c>
      <c r="X13" s="99">
        <v>0</v>
      </c>
      <c r="Y13" s="38">
        <v>1</v>
      </c>
      <c r="Z13" s="39">
        <v>1</v>
      </c>
      <c r="AA13" s="169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178">
        <v>0</v>
      </c>
      <c r="BC13" s="186">
        <v>0</v>
      </c>
      <c r="BD13" s="39">
        <v>0</v>
      </c>
      <c r="BE13" s="197">
        <v>0</v>
      </c>
      <c r="BF13" s="198">
        <v>0</v>
      </c>
    </row>
    <row r="14" spans="1:58" s="45" customFormat="1" ht="12" customHeight="1">
      <c r="A14" s="36"/>
      <c r="B14" s="37" t="s">
        <v>26</v>
      </c>
      <c r="C14" s="27">
        <f aca="true" t="shared" si="5" ref="C14:C77">E14+G14+I14+K14+M14+O14+Q14+S14+U14+W14+Y14+AA14+AC14+AE14+AG14+AI14+AK14+AM14+AO14+AQ14+AS14+AU14+AW14+AY14+BA14+BC14+BE14</f>
        <v>13</v>
      </c>
      <c r="D14" s="28">
        <f t="shared" si="2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4</v>
      </c>
      <c r="R14" s="44"/>
      <c r="S14" s="38">
        <v>0</v>
      </c>
      <c r="T14" s="40">
        <v>0</v>
      </c>
      <c r="U14" s="124">
        <v>2</v>
      </c>
      <c r="V14" s="99">
        <v>0</v>
      </c>
      <c r="W14" s="159">
        <v>0</v>
      </c>
      <c r="X14" s="99">
        <v>0</v>
      </c>
      <c r="Y14" s="38">
        <v>1</v>
      </c>
      <c r="Z14" s="39">
        <v>1</v>
      </c>
      <c r="AA14" s="169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178">
        <v>0</v>
      </c>
      <c r="BC14" s="186">
        <v>0</v>
      </c>
      <c r="BD14" s="39">
        <v>0</v>
      </c>
      <c r="BE14" s="197">
        <v>0</v>
      </c>
      <c r="BF14" s="198">
        <v>0</v>
      </c>
    </row>
    <row r="15" spans="1:58" s="13" customFormat="1" ht="12" customHeight="1">
      <c r="A15" s="46"/>
      <c r="B15" s="47" t="s">
        <v>27</v>
      </c>
      <c r="C15" s="27">
        <f t="shared" si="5"/>
        <v>10</v>
      </c>
      <c r="D15" s="28">
        <f t="shared" si="2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1</v>
      </c>
      <c r="P15" s="50">
        <v>0</v>
      </c>
      <c r="Q15" s="88">
        <v>3</v>
      </c>
      <c r="R15" s="104"/>
      <c r="S15" s="48">
        <v>0</v>
      </c>
      <c r="T15" s="50">
        <v>0</v>
      </c>
      <c r="U15" s="125">
        <v>1</v>
      </c>
      <c r="V15" s="100">
        <v>0</v>
      </c>
      <c r="W15" s="160">
        <v>0</v>
      </c>
      <c r="X15" s="100">
        <v>1</v>
      </c>
      <c r="Y15" s="48">
        <v>1</v>
      </c>
      <c r="Z15" s="49">
        <v>2</v>
      </c>
      <c r="AA15" s="170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179">
        <v>0</v>
      </c>
      <c r="BC15" s="187">
        <v>0</v>
      </c>
      <c r="BD15" s="49">
        <v>0</v>
      </c>
      <c r="BE15" s="197">
        <v>0</v>
      </c>
      <c r="BF15" s="198">
        <v>0</v>
      </c>
    </row>
    <row r="16" spans="1:58" s="13" customFormat="1" ht="15" customHeight="1">
      <c r="A16" s="51" t="s">
        <v>28</v>
      </c>
      <c r="B16" s="52"/>
      <c r="C16" s="27">
        <f t="shared" si="5"/>
        <v>106</v>
      </c>
      <c r="D16" s="28">
        <f t="shared" si="2"/>
        <v>24</v>
      </c>
      <c r="E16" s="32">
        <f>SUM(E17:E23)</f>
        <v>0</v>
      </c>
      <c r="F16" s="34">
        <f>SUM(F17:F23)</f>
        <v>2</v>
      </c>
      <c r="G16" s="32">
        <f>SUM(G17:G23)</f>
        <v>16</v>
      </c>
      <c r="H16" s="34"/>
      <c r="I16" s="32">
        <f>SUM(I17:I23)</f>
        <v>8</v>
      </c>
      <c r="J16" s="34">
        <f>SUM(J17:J23)</f>
        <v>0</v>
      </c>
      <c r="K16" s="32">
        <f aca="true" t="shared" si="6" ref="K16:AH16">SUM(K17:K23)</f>
        <v>5</v>
      </c>
      <c r="L16" s="118">
        <f t="shared" si="6"/>
        <v>0</v>
      </c>
      <c r="M16" s="32">
        <f t="shared" si="6"/>
        <v>3</v>
      </c>
      <c r="N16" s="34">
        <f t="shared" si="6"/>
        <v>0</v>
      </c>
      <c r="O16" s="68">
        <f t="shared" si="6"/>
        <v>7</v>
      </c>
      <c r="P16" s="34">
        <f t="shared" si="6"/>
        <v>0</v>
      </c>
      <c r="Q16" s="89">
        <f t="shared" si="6"/>
        <v>33</v>
      </c>
      <c r="R16" s="103">
        <f t="shared" si="6"/>
        <v>0</v>
      </c>
      <c r="S16" s="32">
        <f t="shared" si="6"/>
        <v>0</v>
      </c>
      <c r="T16" s="34">
        <f t="shared" si="6"/>
        <v>1</v>
      </c>
      <c r="U16" s="68">
        <f t="shared" si="6"/>
        <v>13</v>
      </c>
      <c r="V16" s="69">
        <f t="shared" si="6"/>
        <v>2</v>
      </c>
      <c r="W16" s="157">
        <f>SUM(W17:W23)</f>
        <v>0</v>
      </c>
      <c r="X16" s="158">
        <f>SUM(X17:X23)</f>
        <v>4</v>
      </c>
      <c r="Y16" s="32">
        <f t="shared" si="6"/>
        <v>11</v>
      </c>
      <c r="Z16" s="33">
        <f t="shared" si="6"/>
        <v>15</v>
      </c>
      <c r="AA16" s="168">
        <f t="shared" si="6"/>
        <v>10</v>
      </c>
      <c r="AB16" s="69">
        <f t="shared" si="6"/>
        <v>0</v>
      </c>
      <c r="AC16" s="32">
        <f t="shared" si="6"/>
        <v>0</v>
      </c>
      <c r="AD16" s="34">
        <f t="shared" si="6"/>
        <v>0</v>
      </c>
      <c r="AE16" s="32">
        <f t="shared" si="6"/>
        <v>0</v>
      </c>
      <c r="AF16" s="34">
        <f t="shared" si="6"/>
        <v>0</v>
      </c>
      <c r="AG16" s="32">
        <f t="shared" si="6"/>
        <v>0</v>
      </c>
      <c r="AH16" s="34">
        <f t="shared" si="6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7" ref="AM16:BB16">SUM(AM17:AM23)</f>
        <v>0</v>
      </c>
      <c r="AN16" s="32">
        <f t="shared" si="7"/>
        <v>0</v>
      </c>
      <c r="AO16" s="89">
        <f>SUM(AO17:AO23)</f>
        <v>0</v>
      </c>
      <c r="AP16" s="32">
        <f>SUM(AP17:AP23)</f>
        <v>0</v>
      </c>
      <c r="AQ16" s="89">
        <f t="shared" si="7"/>
        <v>0</v>
      </c>
      <c r="AR16" s="34">
        <f t="shared" si="7"/>
        <v>0</v>
      </c>
      <c r="AS16" s="32">
        <f t="shared" si="7"/>
        <v>0</v>
      </c>
      <c r="AT16" s="34">
        <f t="shared" si="7"/>
        <v>0</v>
      </c>
      <c r="AU16" s="32">
        <f t="shared" si="7"/>
        <v>0</v>
      </c>
      <c r="AV16" s="34">
        <f t="shared" si="7"/>
        <v>0</v>
      </c>
      <c r="AW16" s="32">
        <f t="shared" si="7"/>
        <v>0</v>
      </c>
      <c r="AX16" s="34">
        <f t="shared" si="7"/>
        <v>0</v>
      </c>
      <c r="AY16" s="32">
        <f t="shared" si="7"/>
        <v>0</v>
      </c>
      <c r="AZ16" s="34">
        <f t="shared" si="7"/>
        <v>0</v>
      </c>
      <c r="BA16" s="32">
        <f t="shared" si="7"/>
        <v>0</v>
      </c>
      <c r="BB16" s="177">
        <f t="shared" si="7"/>
        <v>0</v>
      </c>
      <c r="BC16" s="185">
        <f>SUM(BC17:BC23)</f>
        <v>0</v>
      </c>
      <c r="BD16" s="33">
        <f>SUM(BD17:BD23)</f>
        <v>0</v>
      </c>
      <c r="BE16" s="195">
        <f>SUM(BE17:BE23)</f>
        <v>0</v>
      </c>
      <c r="BF16" s="196">
        <f>SUM(BF17:BF23)</f>
        <v>0</v>
      </c>
    </row>
    <row r="17" spans="1:58" s="13" customFormat="1" ht="12" customHeight="1">
      <c r="A17" s="53"/>
      <c r="B17" s="37" t="s">
        <v>29</v>
      </c>
      <c r="C17" s="27">
        <f t="shared" si="5"/>
        <v>25</v>
      </c>
      <c r="D17" s="28">
        <f t="shared" si="2"/>
        <v>7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>
        <v>1</v>
      </c>
      <c r="W17" s="159">
        <v>0</v>
      </c>
      <c r="X17" s="99">
        <v>1</v>
      </c>
      <c r="Y17" s="38">
        <v>2</v>
      </c>
      <c r="Z17" s="39">
        <v>4</v>
      </c>
      <c r="AA17" s="169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178">
        <v>0</v>
      </c>
      <c r="BC17" s="186">
        <v>0</v>
      </c>
      <c r="BD17" s="39">
        <v>0</v>
      </c>
      <c r="BE17" s="197">
        <v>0</v>
      </c>
      <c r="BF17" s="198">
        <v>0</v>
      </c>
    </row>
    <row r="18" spans="1:58" s="13" customFormat="1" ht="12" customHeight="1">
      <c r="A18" s="53"/>
      <c r="B18" s="37" t="s">
        <v>30</v>
      </c>
      <c r="C18" s="27">
        <f t="shared" si="5"/>
        <v>16</v>
      </c>
      <c r="D18" s="28">
        <f t="shared" si="2"/>
        <v>3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5</v>
      </c>
      <c r="R18" s="44"/>
      <c r="S18" s="38">
        <v>0</v>
      </c>
      <c r="T18" s="40">
        <v>0</v>
      </c>
      <c r="U18" s="126">
        <v>2</v>
      </c>
      <c r="V18" s="67"/>
      <c r="W18" s="159">
        <v>0</v>
      </c>
      <c r="X18" s="99">
        <v>1</v>
      </c>
      <c r="Y18" s="38">
        <v>2</v>
      </c>
      <c r="Z18" s="39">
        <v>2</v>
      </c>
      <c r="AA18" s="169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178">
        <v>0</v>
      </c>
      <c r="BC18" s="186">
        <v>0</v>
      </c>
      <c r="BD18" s="39">
        <v>0</v>
      </c>
      <c r="BE18" s="197">
        <v>0</v>
      </c>
      <c r="BF18" s="198">
        <v>0</v>
      </c>
    </row>
    <row r="19" spans="1:61" s="13" customFormat="1" ht="12" customHeight="1">
      <c r="A19" s="53"/>
      <c r="B19" s="37" t="s">
        <v>31</v>
      </c>
      <c r="C19" s="27">
        <f t="shared" si="5"/>
        <v>9</v>
      </c>
      <c r="D19" s="28">
        <f t="shared" si="2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3</v>
      </c>
      <c r="R19" s="44"/>
      <c r="S19" s="38">
        <v>0</v>
      </c>
      <c r="T19" s="40">
        <v>0</v>
      </c>
      <c r="U19" s="124">
        <v>1</v>
      </c>
      <c r="V19" s="99"/>
      <c r="W19" s="159">
        <v>0</v>
      </c>
      <c r="X19" s="99">
        <v>0</v>
      </c>
      <c r="Y19" s="38">
        <v>1</v>
      </c>
      <c r="Z19" s="39">
        <v>1</v>
      </c>
      <c r="AA19" s="169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178">
        <v>0</v>
      </c>
      <c r="BC19" s="186">
        <v>0</v>
      </c>
      <c r="BD19" s="39">
        <v>0</v>
      </c>
      <c r="BE19" s="197">
        <v>0</v>
      </c>
      <c r="BF19" s="198">
        <v>0</v>
      </c>
      <c r="BI19" s="15"/>
    </row>
    <row r="20" spans="1:58" s="13" customFormat="1" ht="12" customHeight="1">
      <c r="A20" s="53"/>
      <c r="B20" s="37" t="s">
        <v>32</v>
      </c>
      <c r="C20" s="27">
        <f t="shared" si="5"/>
        <v>12</v>
      </c>
      <c r="D20" s="28">
        <f t="shared" si="2"/>
        <v>1</v>
      </c>
      <c r="E20" s="38">
        <v>0</v>
      </c>
      <c r="F20" s="40">
        <v>0</v>
      </c>
      <c r="G20" s="38">
        <v>1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59">
        <v>0</v>
      </c>
      <c r="X20" s="99">
        <v>0</v>
      </c>
      <c r="Y20" s="38">
        <v>1</v>
      </c>
      <c r="Z20" s="39">
        <v>1</v>
      </c>
      <c r="AA20" s="169">
        <v>1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178">
        <v>0</v>
      </c>
      <c r="BC20" s="186">
        <v>0</v>
      </c>
      <c r="BD20" s="39">
        <v>0</v>
      </c>
      <c r="BE20" s="197">
        <v>0</v>
      </c>
      <c r="BF20" s="198">
        <v>0</v>
      </c>
    </row>
    <row r="21" spans="1:58" s="13" customFormat="1" ht="12" customHeight="1">
      <c r="A21" s="53"/>
      <c r="B21" s="37" t="s">
        <v>33</v>
      </c>
      <c r="C21" s="27">
        <f t="shared" si="5"/>
        <v>11</v>
      </c>
      <c r="D21" s="28">
        <f t="shared" si="2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59">
        <v>0</v>
      </c>
      <c r="X21" s="99">
        <v>1</v>
      </c>
      <c r="Y21" s="38">
        <v>2</v>
      </c>
      <c r="Z21" s="39">
        <v>2</v>
      </c>
      <c r="AA21" s="169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178">
        <v>0</v>
      </c>
      <c r="BC21" s="186">
        <v>0</v>
      </c>
      <c r="BD21" s="39">
        <v>0</v>
      </c>
      <c r="BE21" s="197">
        <v>0</v>
      </c>
      <c r="BF21" s="198">
        <v>0</v>
      </c>
    </row>
    <row r="22" spans="1:58" s="13" customFormat="1" ht="12" customHeight="1">
      <c r="A22" s="53"/>
      <c r="B22" s="37" t="s">
        <v>34</v>
      </c>
      <c r="C22" s="27">
        <f t="shared" si="5"/>
        <v>9</v>
      </c>
      <c r="D22" s="28">
        <f t="shared" si="2"/>
        <v>3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>
        <v>1</v>
      </c>
      <c r="W22" s="159">
        <v>0</v>
      </c>
      <c r="X22" s="99">
        <v>0</v>
      </c>
      <c r="Y22" s="38">
        <v>0</v>
      </c>
      <c r="Z22" s="39">
        <v>2</v>
      </c>
      <c r="AA22" s="169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178">
        <v>0</v>
      </c>
      <c r="BC22" s="186">
        <v>0</v>
      </c>
      <c r="BD22" s="39">
        <v>0</v>
      </c>
      <c r="BE22" s="197">
        <v>0</v>
      </c>
      <c r="BF22" s="198">
        <v>0</v>
      </c>
    </row>
    <row r="23" spans="1:58" s="13" customFormat="1" ht="12" customHeight="1">
      <c r="A23" s="54"/>
      <c r="B23" s="47" t="s">
        <v>35</v>
      </c>
      <c r="C23" s="27">
        <f t="shared" si="5"/>
        <v>24</v>
      </c>
      <c r="D23" s="28">
        <f t="shared" si="2"/>
        <v>6</v>
      </c>
      <c r="E23" s="48">
        <v>0</v>
      </c>
      <c r="F23" s="50">
        <v>1</v>
      </c>
      <c r="G23" s="48">
        <v>6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0">
        <v>0</v>
      </c>
      <c r="X23" s="100">
        <v>1</v>
      </c>
      <c r="Y23" s="48">
        <v>3</v>
      </c>
      <c r="Z23" s="49">
        <v>3</v>
      </c>
      <c r="AA23" s="170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179">
        <v>0</v>
      </c>
      <c r="BC23" s="187">
        <v>0</v>
      </c>
      <c r="BD23" s="49">
        <v>0</v>
      </c>
      <c r="BE23" s="197">
        <v>0</v>
      </c>
      <c r="BF23" s="198">
        <v>0</v>
      </c>
    </row>
    <row r="24" spans="1:58" s="13" customFormat="1" ht="15" customHeight="1">
      <c r="A24" s="51" t="s">
        <v>36</v>
      </c>
      <c r="B24" s="52"/>
      <c r="C24" s="27">
        <f t="shared" si="5"/>
        <v>106</v>
      </c>
      <c r="D24" s="28">
        <f t="shared" si="2"/>
        <v>25</v>
      </c>
      <c r="E24" s="32">
        <f aca="true" t="shared" si="8" ref="E24:AH24">SUM(E25:E33)</f>
        <v>0</v>
      </c>
      <c r="F24" s="34">
        <f t="shared" si="8"/>
        <v>2</v>
      </c>
      <c r="G24" s="32">
        <f t="shared" si="8"/>
        <v>18</v>
      </c>
      <c r="H24" s="34">
        <f t="shared" si="8"/>
        <v>0</v>
      </c>
      <c r="I24" s="32">
        <f t="shared" si="8"/>
        <v>4</v>
      </c>
      <c r="J24" s="34">
        <f t="shared" si="8"/>
        <v>0</v>
      </c>
      <c r="K24" s="32">
        <f t="shared" si="8"/>
        <v>3</v>
      </c>
      <c r="L24" s="69">
        <f t="shared" si="8"/>
        <v>0</v>
      </c>
      <c r="M24" s="32">
        <f t="shared" si="8"/>
        <v>4</v>
      </c>
      <c r="N24" s="34">
        <f t="shared" si="8"/>
        <v>0</v>
      </c>
      <c r="O24" s="32">
        <f t="shared" si="8"/>
        <v>11</v>
      </c>
      <c r="P24" s="34">
        <f t="shared" si="8"/>
        <v>0</v>
      </c>
      <c r="Q24" s="89">
        <f t="shared" si="8"/>
        <v>34</v>
      </c>
      <c r="R24" s="103">
        <f t="shared" si="8"/>
        <v>0</v>
      </c>
      <c r="S24" s="32">
        <f t="shared" si="8"/>
        <v>0</v>
      </c>
      <c r="T24" s="34">
        <f t="shared" si="8"/>
        <v>1</v>
      </c>
      <c r="U24" s="68">
        <f t="shared" si="8"/>
        <v>15</v>
      </c>
      <c r="V24" s="69">
        <f t="shared" si="8"/>
        <v>1</v>
      </c>
      <c r="W24" s="157">
        <f>SUM(W25:W33)</f>
        <v>0</v>
      </c>
      <c r="X24" s="158">
        <f>SUM(X25:X33)</f>
        <v>4</v>
      </c>
      <c r="Y24" s="32">
        <f t="shared" si="8"/>
        <v>11</v>
      </c>
      <c r="Z24" s="33">
        <f t="shared" si="8"/>
        <v>16</v>
      </c>
      <c r="AA24" s="168">
        <f t="shared" si="8"/>
        <v>6</v>
      </c>
      <c r="AB24" s="34">
        <f t="shared" si="8"/>
        <v>0</v>
      </c>
      <c r="AC24" s="32">
        <f t="shared" si="8"/>
        <v>0</v>
      </c>
      <c r="AD24" s="34">
        <f t="shared" si="8"/>
        <v>1</v>
      </c>
      <c r="AE24" s="32">
        <f t="shared" si="8"/>
        <v>0</v>
      </c>
      <c r="AF24" s="34">
        <f t="shared" si="8"/>
        <v>0</v>
      </c>
      <c r="AG24" s="32">
        <f t="shared" si="8"/>
        <v>0</v>
      </c>
      <c r="AH24" s="34">
        <f t="shared" si="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9" ref="AM24:BD24">SUM(AM25:AM33)</f>
        <v>0</v>
      </c>
      <c r="AN24" s="32">
        <f t="shared" si="9"/>
        <v>0</v>
      </c>
      <c r="AO24" s="89">
        <f>SUM(AO25:AO33)</f>
        <v>0</v>
      </c>
      <c r="AP24" s="32">
        <f>SUM(AP25:AP33)</f>
        <v>0</v>
      </c>
      <c r="AQ24" s="89">
        <f t="shared" si="9"/>
        <v>0</v>
      </c>
      <c r="AR24" s="34">
        <f t="shared" si="9"/>
        <v>0</v>
      </c>
      <c r="AS24" s="32">
        <f t="shared" si="9"/>
        <v>0</v>
      </c>
      <c r="AT24" s="34">
        <f t="shared" si="9"/>
        <v>0</v>
      </c>
      <c r="AU24" s="32">
        <f t="shared" si="9"/>
        <v>0</v>
      </c>
      <c r="AV24" s="34">
        <f t="shared" si="9"/>
        <v>0</v>
      </c>
      <c r="AW24" s="32">
        <f t="shared" si="9"/>
        <v>0</v>
      </c>
      <c r="AX24" s="34">
        <f t="shared" si="9"/>
        <v>0</v>
      </c>
      <c r="AY24" s="32">
        <f t="shared" si="9"/>
        <v>0</v>
      </c>
      <c r="AZ24" s="34">
        <f t="shared" si="9"/>
        <v>0</v>
      </c>
      <c r="BA24" s="32">
        <f t="shared" si="9"/>
        <v>0</v>
      </c>
      <c r="BB24" s="177">
        <f t="shared" si="9"/>
        <v>0</v>
      </c>
      <c r="BC24" s="185">
        <f>SUM(BC25:BC33)</f>
        <v>0</v>
      </c>
      <c r="BD24" s="33">
        <f t="shared" si="9"/>
        <v>0</v>
      </c>
      <c r="BE24" s="195">
        <f>SUM(BE25:BE33)</f>
        <v>0</v>
      </c>
      <c r="BF24" s="196">
        <f>SUM(BF25:BF33)</f>
        <v>0</v>
      </c>
    </row>
    <row r="25" spans="1:58" s="13" customFormat="1" ht="12" customHeight="1">
      <c r="A25" s="53"/>
      <c r="B25" s="37" t="s">
        <v>37</v>
      </c>
      <c r="C25" s="27">
        <f t="shared" si="5"/>
        <v>7</v>
      </c>
      <c r="D25" s="28">
        <f t="shared" si="2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1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59">
        <v>0</v>
      </c>
      <c r="X25" s="99">
        <v>0</v>
      </c>
      <c r="Y25" s="38">
        <v>1</v>
      </c>
      <c r="Z25" s="39">
        <v>0</v>
      </c>
      <c r="AA25" s="169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178">
        <v>0</v>
      </c>
      <c r="BC25" s="186">
        <v>0</v>
      </c>
      <c r="BD25" s="39">
        <v>0</v>
      </c>
      <c r="BE25" s="197">
        <v>0</v>
      </c>
      <c r="BF25" s="198">
        <v>0</v>
      </c>
    </row>
    <row r="26" spans="1:58" s="13" customFormat="1" ht="12" customHeight="1">
      <c r="A26" s="53"/>
      <c r="B26" s="37" t="s">
        <v>38</v>
      </c>
      <c r="C26" s="27">
        <f t="shared" si="5"/>
        <v>9</v>
      </c>
      <c r="D26" s="28">
        <f t="shared" si="2"/>
        <v>2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3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59">
        <v>0</v>
      </c>
      <c r="X26" s="99">
        <v>0</v>
      </c>
      <c r="Y26" s="38">
        <v>1</v>
      </c>
      <c r="Z26" s="39">
        <v>2</v>
      </c>
      <c r="AA26" s="169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178">
        <v>0</v>
      </c>
      <c r="BC26" s="186">
        <v>0</v>
      </c>
      <c r="BD26" s="39">
        <v>0</v>
      </c>
      <c r="BE26" s="197">
        <v>0</v>
      </c>
      <c r="BF26" s="198">
        <v>0</v>
      </c>
    </row>
    <row r="27" spans="1:58" s="13" customFormat="1" ht="12" customHeight="1">
      <c r="A27" s="53"/>
      <c r="B27" s="37" t="s">
        <v>39</v>
      </c>
      <c r="C27" s="27">
        <f t="shared" si="5"/>
        <v>7</v>
      </c>
      <c r="D27" s="28">
        <f t="shared" si="2"/>
        <v>1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2</v>
      </c>
      <c r="P27" s="40"/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59">
        <v>0</v>
      </c>
      <c r="X27" s="99">
        <v>0</v>
      </c>
      <c r="Y27" s="38">
        <v>0</v>
      </c>
      <c r="Z27" s="39">
        <v>1</v>
      </c>
      <c r="AA27" s="169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178">
        <v>0</v>
      </c>
      <c r="BC27" s="186">
        <v>0</v>
      </c>
      <c r="BD27" s="39">
        <v>0</v>
      </c>
      <c r="BE27" s="197">
        <v>0</v>
      </c>
      <c r="BF27" s="198">
        <v>0</v>
      </c>
    </row>
    <row r="28" spans="1:58" s="13" customFormat="1" ht="11.25" customHeight="1">
      <c r="A28" s="53"/>
      <c r="B28" s="37" t="s">
        <v>40</v>
      </c>
      <c r="C28" s="27">
        <f t="shared" si="5"/>
        <v>11</v>
      </c>
      <c r="D28" s="28">
        <f t="shared" si="2"/>
        <v>2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3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59">
        <v>0</v>
      </c>
      <c r="X28" s="99">
        <v>1</v>
      </c>
      <c r="Y28" s="38">
        <v>1</v>
      </c>
      <c r="Z28" s="39">
        <v>1</v>
      </c>
      <c r="AA28" s="169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178">
        <v>0</v>
      </c>
      <c r="BC28" s="186">
        <v>0</v>
      </c>
      <c r="BD28" s="39">
        <v>0</v>
      </c>
      <c r="BE28" s="197">
        <v>0</v>
      </c>
      <c r="BF28" s="198">
        <v>0</v>
      </c>
    </row>
    <row r="29" spans="1:58" s="13" customFormat="1" ht="12" customHeight="1">
      <c r="A29" s="53"/>
      <c r="B29" s="37" t="s">
        <v>41</v>
      </c>
      <c r="C29" s="27">
        <f t="shared" si="5"/>
        <v>7</v>
      </c>
      <c r="D29" s="28">
        <f t="shared" si="2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1</v>
      </c>
      <c r="P29" s="40">
        <v>0</v>
      </c>
      <c r="Q29" s="43">
        <v>2</v>
      </c>
      <c r="R29" s="44"/>
      <c r="S29" s="38">
        <v>0</v>
      </c>
      <c r="T29" s="40">
        <v>0</v>
      </c>
      <c r="U29" s="56">
        <v>1</v>
      </c>
      <c r="V29" s="70"/>
      <c r="W29" s="159">
        <v>0</v>
      </c>
      <c r="X29" s="99">
        <v>0</v>
      </c>
      <c r="Y29" s="38">
        <v>1</v>
      </c>
      <c r="Z29" s="39">
        <v>0</v>
      </c>
      <c r="AA29" s="169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178">
        <v>0</v>
      </c>
      <c r="BC29" s="186">
        <v>0</v>
      </c>
      <c r="BD29" s="39">
        <v>0</v>
      </c>
      <c r="BE29" s="197">
        <v>0</v>
      </c>
      <c r="BF29" s="198">
        <v>0</v>
      </c>
    </row>
    <row r="30" spans="1:58" s="13" customFormat="1" ht="12" customHeight="1">
      <c r="A30" s="53"/>
      <c r="B30" s="37" t="s">
        <v>42</v>
      </c>
      <c r="C30" s="27">
        <f t="shared" si="5"/>
        <v>11</v>
      </c>
      <c r="D30" s="28">
        <f t="shared" si="2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59">
        <v>0</v>
      </c>
      <c r="X30" s="99">
        <v>1</v>
      </c>
      <c r="Y30" s="38">
        <v>2</v>
      </c>
      <c r="Z30" s="39">
        <v>0</v>
      </c>
      <c r="AA30" s="169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178">
        <v>0</v>
      </c>
      <c r="BC30" s="186">
        <v>0</v>
      </c>
      <c r="BD30" s="39">
        <v>0</v>
      </c>
      <c r="BE30" s="197">
        <v>0</v>
      </c>
      <c r="BF30" s="198">
        <v>0</v>
      </c>
    </row>
    <row r="31" spans="1:58" s="13" customFormat="1" ht="12" customHeight="1">
      <c r="A31" s="53"/>
      <c r="B31" s="37" t="s">
        <v>43</v>
      </c>
      <c r="C31" s="27">
        <f t="shared" si="5"/>
        <v>22</v>
      </c>
      <c r="D31" s="28">
        <f t="shared" si="2"/>
        <v>9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0</v>
      </c>
      <c r="N31" s="40">
        <v>0</v>
      </c>
      <c r="O31" s="38">
        <v>2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>
        <v>1</v>
      </c>
      <c r="W31" s="159">
        <v>0</v>
      </c>
      <c r="X31" s="99">
        <v>1</v>
      </c>
      <c r="Y31" s="38">
        <v>2</v>
      </c>
      <c r="Z31" s="39">
        <v>6</v>
      </c>
      <c r="AA31" s="169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178">
        <v>0</v>
      </c>
      <c r="BC31" s="186">
        <v>0</v>
      </c>
      <c r="BD31" s="39">
        <v>0</v>
      </c>
      <c r="BE31" s="197">
        <v>0</v>
      </c>
      <c r="BF31" s="198">
        <v>0</v>
      </c>
    </row>
    <row r="32" spans="1:58" s="13" customFormat="1" ht="12" customHeight="1">
      <c r="A32" s="53"/>
      <c r="B32" s="37" t="s">
        <v>44</v>
      </c>
      <c r="C32" s="27">
        <f t="shared" si="5"/>
        <v>7</v>
      </c>
      <c r="D32" s="28">
        <f t="shared" si="2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59">
        <v>0</v>
      </c>
      <c r="X32" s="99">
        <v>0</v>
      </c>
      <c r="Y32" s="38">
        <v>1</v>
      </c>
      <c r="Z32" s="39">
        <v>1</v>
      </c>
      <c r="AA32" s="169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178">
        <v>0</v>
      </c>
      <c r="BC32" s="186">
        <v>0</v>
      </c>
      <c r="BD32" s="39">
        <v>0</v>
      </c>
      <c r="BE32" s="197">
        <v>0</v>
      </c>
      <c r="BF32" s="198">
        <v>0</v>
      </c>
    </row>
    <row r="33" spans="1:58" s="13" customFormat="1" ht="12" customHeight="1">
      <c r="A33" s="54"/>
      <c r="B33" s="47" t="s">
        <v>45</v>
      </c>
      <c r="C33" s="27">
        <f t="shared" si="5"/>
        <v>25</v>
      </c>
      <c r="D33" s="28">
        <f t="shared" si="2"/>
        <v>9</v>
      </c>
      <c r="E33" s="48"/>
      <c r="F33" s="50">
        <v>1</v>
      </c>
      <c r="G33" s="48">
        <v>6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8</v>
      </c>
      <c r="R33" s="105">
        <v>0</v>
      </c>
      <c r="S33" s="48">
        <v>0</v>
      </c>
      <c r="T33" s="50">
        <v>1</v>
      </c>
      <c r="U33" s="71">
        <v>4</v>
      </c>
      <c r="V33" s="72"/>
      <c r="W33" s="160">
        <v>0</v>
      </c>
      <c r="X33" s="100">
        <v>1</v>
      </c>
      <c r="Y33" s="48">
        <v>2</v>
      </c>
      <c r="Z33" s="49">
        <v>5</v>
      </c>
      <c r="AA33" s="170">
        <v>1</v>
      </c>
      <c r="AB33" s="50"/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179">
        <v>0</v>
      </c>
      <c r="BC33" s="187">
        <v>0</v>
      </c>
      <c r="BD33" s="49">
        <v>0</v>
      </c>
      <c r="BE33" s="197">
        <v>0</v>
      </c>
      <c r="BF33" s="198">
        <v>0</v>
      </c>
    </row>
    <row r="34" spans="1:58" s="13" customFormat="1" ht="15" customHeight="1">
      <c r="A34" s="51" t="s">
        <v>46</v>
      </c>
      <c r="B34" s="52"/>
      <c r="C34" s="27">
        <f t="shared" si="5"/>
        <v>117</v>
      </c>
      <c r="D34" s="28">
        <f t="shared" si="2"/>
        <v>26</v>
      </c>
      <c r="E34" s="32">
        <f aca="true" t="shared" si="10" ref="E34:AH34">SUM(E35:E41)</f>
        <v>0</v>
      </c>
      <c r="F34" s="34">
        <f t="shared" si="10"/>
        <v>1</v>
      </c>
      <c r="G34" s="32">
        <f t="shared" si="10"/>
        <v>16</v>
      </c>
      <c r="H34" s="34">
        <f t="shared" si="10"/>
        <v>0</v>
      </c>
      <c r="I34" s="32">
        <f t="shared" si="10"/>
        <v>10</v>
      </c>
      <c r="J34" s="34">
        <f t="shared" si="10"/>
        <v>2</v>
      </c>
      <c r="K34" s="32">
        <f t="shared" si="10"/>
        <v>6</v>
      </c>
      <c r="L34" s="34">
        <f t="shared" si="10"/>
        <v>0</v>
      </c>
      <c r="M34" s="32">
        <f t="shared" si="10"/>
        <v>5</v>
      </c>
      <c r="N34" s="34">
        <f t="shared" si="10"/>
        <v>0</v>
      </c>
      <c r="O34" s="32">
        <f t="shared" si="10"/>
        <v>9</v>
      </c>
      <c r="P34" s="34">
        <f t="shared" si="10"/>
        <v>0</v>
      </c>
      <c r="Q34" s="89">
        <f t="shared" si="10"/>
        <v>36</v>
      </c>
      <c r="R34" s="103">
        <f t="shared" si="10"/>
        <v>0</v>
      </c>
      <c r="S34" s="32">
        <f t="shared" si="10"/>
        <v>0</v>
      </c>
      <c r="T34" s="34">
        <f t="shared" si="10"/>
        <v>2</v>
      </c>
      <c r="U34" s="68">
        <f t="shared" si="10"/>
        <v>13</v>
      </c>
      <c r="V34" s="69">
        <f t="shared" si="10"/>
        <v>3</v>
      </c>
      <c r="W34" s="157">
        <f>SUM(W35:W41)</f>
        <v>0</v>
      </c>
      <c r="X34" s="158">
        <f>SUM(X35:X41)</f>
        <v>5</v>
      </c>
      <c r="Y34" s="32">
        <f t="shared" si="10"/>
        <v>14</v>
      </c>
      <c r="Z34" s="33">
        <f t="shared" si="10"/>
        <v>11</v>
      </c>
      <c r="AA34" s="168">
        <f t="shared" si="10"/>
        <v>8</v>
      </c>
      <c r="AB34" s="34">
        <f t="shared" si="10"/>
        <v>0</v>
      </c>
      <c r="AC34" s="32">
        <f t="shared" si="10"/>
        <v>0</v>
      </c>
      <c r="AD34" s="34">
        <f t="shared" si="10"/>
        <v>1</v>
      </c>
      <c r="AE34" s="32">
        <f t="shared" si="10"/>
        <v>0</v>
      </c>
      <c r="AF34" s="34">
        <f t="shared" si="10"/>
        <v>0</v>
      </c>
      <c r="AG34" s="32">
        <f t="shared" si="10"/>
        <v>0</v>
      </c>
      <c r="AH34" s="34">
        <f t="shared" si="10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11" ref="AM34:BB34">SUM(AM35:AM41)</f>
        <v>0</v>
      </c>
      <c r="AN34" s="32">
        <f t="shared" si="11"/>
        <v>1</v>
      </c>
      <c r="AO34" s="89">
        <f>SUM(AO35:AO41)</f>
        <v>0</v>
      </c>
      <c r="AP34" s="137"/>
      <c r="AQ34" s="89">
        <f t="shared" si="11"/>
        <v>0</v>
      </c>
      <c r="AR34" s="34">
        <f t="shared" si="11"/>
        <v>0</v>
      </c>
      <c r="AS34" s="32">
        <f t="shared" si="11"/>
        <v>0</v>
      </c>
      <c r="AT34" s="34">
        <f t="shared" si="11"/>
        <v>0</v>
      </c>
      <c r="AU34" s="32">
        <f t="shared" si="11"/>
        <v>0</v>
      </c>
      <c r="AV34" s="34">
        <f t="shared" si="11"/>
        <v>0</v>
      </c>
      <c r="AW34" s="32">
        <f t="shared" si="11"/>
        <v>0</v>
      </c>
      <c r="AX34" s="34">
        <f t="shared" si="11"/>
        <v>0</v>
      </c>
      <c r="AY34" s="32">
        <f t="shared" si="11"/>
        <v>0</v>
      </c>
      <c r="AZ34" s="34">
        <f t="shared" si="11"/>
        <v>0</v>
      </c>
      <c r="BA34" s="32">
        <f t="shared" si="11"/>
        <v>0</v>
      </c>
      <c r="BB34" s="177">
        <f t="shared" si="11"/>
        <v>0</v>
      </c>
      <c r="BC34" s="185">
        <f>SUM(BC35:BC41)</f>
        <v>0</v>
      </c>
      <c r="BD34" s="33">
        <f>SUM(BD35:BD41)</f>
        <v>0</v>
      </c>
      <c r="BE34" s="195">
        <f>SUM(BE35:BE41)</f>
        <v>0</v>
      </c>
      <c r="BF34" s="196">
        <f>SUM(BF35:BF41)</f>
        <v>0</v>
      </c>
    </row>
    <row r="35" spans="1:58" s="13" customFormat="1" ht="12" customHeight="1">
      <c r="A35" s="53"/>
      <c r="B35" s="37" t="s">
        <v>47</v>
      </c>
      <c r="C35" s="27">
        <f t="shared" si="5"/>
        <v>17</v>
      </c>
      <c r="D35" s="28">
        <f t="shared" si="2"/>
        <v>5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1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7</v>
      </c>
      <c r="R35" s="44"/>
      <c r="S35" s="38">
        <v>0</v>
      </c>
      <c r="T35" s="40">
        <v>1</v>
      </c>
      <c r="U35" s="56">
        <v>1</v>
      </c>
      <c r="V35" s="70">
        <v>0</v>
      </c>
      <c r="W35" s="159">
        <v>0</v>
      </c>
      <c r="X35" s="99">
        <v>1</v>
      </c>
      <c r="Y35" s="38">
        <v>2</v>
      </c>
      <c r="Z35" s="39">
        <v>2</v>
      </c>
      <c r="AA35" s="169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39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178">
        <v>0</v>
      </c>
      <c r="BC35" s="186">
        <v>0</v>
      </c>
      <c r="BD35" s="39">
        <v>0</v>
      </c>
      <c r="BE35" s="197">
        <v>0</v>
      </c>
      <c r="BF35" s="198">
        <v>0</v>
      </c>
    </row>
    <row r="36" spans="1:58" s="13" customFormat="1" ht="12" customHeight="1">
      <c r="A36" s="53"/>
      <c r="B36" s="37" t="s">
        <v>48</v>
      </c>
      <c r="C36" s="27">
        <f t="shared" si="5"/>
        <v>17</v>
      </c>
      <c r="D36" s="28">
        <f t="shared" si="2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6</v>
      </c>
      <c r="R36" s="44"/>
      <c r="S36" s="38">
        <v>0</v>
      </c>
      <c r="T36" s="40">
        <v>0</v>
      </c>
      <c r="U36" s="56">
        <v>1</v>
      </c>
      <c r="V36" s="70">
        <v>0</v>
      </c>
      <c r="W36" s="159">
        <v>0</v>
      </c>
      <c r="X36" s="99">
        <v>1</v>
      </c>
      <c r="Y36" s="38">
        <v>2</v>
      </c>
      <c r="Z36" s="39">
        <v>2</v>
      </c>
      <c r="AA36" s="169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39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178">
        <v>0</v>
      </c>
      <c r="BC36" s="186">
        <v>0</v>
      </c>
      <c r="BD36" s="39">
        <v>0</v>
      </c>
      <c r="BE36" s="197">
        <v>0</v>
      </c>
      <c r="BF36" s="198">
        <v>0</v>
      </c>
    </row>
    <row r="37" spans="1:58" s="13" customFormat="1" ht="12" customHeight="1">
      <c r="A37" s="53"/>
      <c r="B37" s="37" t="s">
        <v>49</v>
      </c>
      <c r="C37" s="27">
        <f t="shared" si="5"/>
        <v>35</v>
      </c>
      <c r="D37" s="28">
        <f t="shared" si="2"/>
        <v>11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3</v>
      </c>
      <c r="P37" s="40"/>
      <c r="Q37" s="43">
        <v>9</v>
      </c>
      <c r="R37" s="42">
        <v>0</v>
      </c>
      <c r="S37" s="56">
        <v>0</v>
      </c>
      <c r="T37" s="40">
        <v>1</v>
      </c>
      <c r="U37" s="126">
        <v>5</v>
      </c>
      <c r="V37" s="67">
        <v>1</v>
      </c>
      <c r="W37" s="159">
        <v>0</v>
      </c>
      <c r="X37" s="99">
        <v>1</v>
      </c>
      <c r="Y37" s="38">
        <v>3</v>
      </c>
      <c r="Z37" s="39">
        <v>4</v>
      </c>
      <c r="AA37" s="169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39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178">
        <v>0</v>
      </c>
      <c r="BC37" s="186">
        <v>0</v>
      </c>
      <c r="BD37" s="39">
        <v>0</v>
      </c>
      <c r="BE37" s="197">
        <v>0</v>
      </c>
      <c r="BF37" s="198">
        <v>0</v>
      </c>
    </row>
    <row r="38" spans="1:58" s="13" customFormat="1" ht="12" customHeight="1">
      <c r="A38" s="53"/>
      <c r="B38" s="37" t="s">
        <v>50</v>
      </c>
      <c r="C38" s="27">
        <f t="shared" si="5"/>
        <v>21</v>
      </c>
      <c r="D38" s="28">
        <f t="shared" si="2"/>
        <v>4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1</v>
      </c>
      <c r="N38" s="40">
        <v>0</v>
      </c>
      <c r="O38" s="38">
        <v>1</v>
      </c>
      <c r="P38" s="40">
        <v>0</v>
      </c>
      <c r="Q38" s="43">
        <v>7</v>
      </c>
      <c r="R38" s="44"/>
      <c r="S38" s="38">
        <v>0</v>
      </c>
      <c r="T38" s="40">
        <v>0</v>
      </c>
      <c r="U38" s="56">
        <v>3</v>
      </c>
      <c r="V38" s="70"/>
      <c r="W38" s="159">
        <v>0</v>
      </c>
      <c r="X38" s="99">
        <v>1</v>
      </c>
      <c r="Y38" s="38">
        <v>2</v>
      </c>
      <c r="Z38" s="39">
        <v>3</v>
      </c>
      <c r="AA38" s="169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178">
        <v>0</v>
      </c>
      <c r="BC38" s="186">
        <v>0</v>
      </c>
      <c r="BD38" s="39">
        <v>0</v>
      </c>
      <c r="BE38" s="197">
        <v>0</v>
      </c>
      <c r="BF38" s="198">
        <v>0</v>
      </c>
    </row>
    <row r="39" spans="1:58" s="13" customFormat="1" ht="12" customHeight="1">
      <c r="A39" s="53"/>
      <c r="B39" s="37" t="s">
        <v>51</v>
      </c>
      <c r="C39" s="27">
        <f t="shared" si="5"/>
        <v>11</v>
      </c>
      <c r="D39" s="28">
        <f t="shared" si="2"/>
        <v>1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1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>
        <v>1</v>
      </c>
      <c r="W39" s="159">
        <v>0</v>
      </c>
      <c r="X39" s="99">
        <v>0</v>
      </c>
      <c r="Y39" s="38">
        <v>1</v>
      </c>
      <c r="Z39" s="39">
        <v>0</v>
      </c>
      <c r="AA39" s="169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178">
        <v>0</v>
      </c>
      <c r="BC39" s="186">
        <v>0</v>
      </c>
      <c r="BD39" s="39">
        <v>0</v>
      </c>
      <c r="BE39" s="197">
        <v>0</v>
      </c>
      <c r="BF39" s="198">
        <v>0</v>
      </c>
    </row>
    <row r="40" spans="1:58" s="13" customFormat="1" ht="12" customHeight="1">
      <c r="A40" s="53"/>
      <c r="B40" s="37" t="s">
        <v>52</v>
      </c>
      <c r="C40" s="27">
        <f t="shared" si="5"/>
        <v>11</v>
      </c>
      <c r="D40" s="28">
        <f t="shared" si="2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>
        <v>1</v>
      </c>
      <c r="W40" s="159">
        <v>0</v>
      </c>
      <c r="X40" s="99">
        <v>1</v>
      </c>
      <c r="Y40" s="38">
        <v>3</v>
      </c>
      <c r="Z40" s="39">
        <v>0</v>
      </c>
      <c r="AA40" s="169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178">
        <v>0</v>
      </c>
      <c r="BC40" s="186">
        <v>0</v>
      </c>
      <c r="BD40" s="39">
        <v>0</v>
      </c>
      <c r="BE40" s="197">
        <v>0</v>
      </c>
      <c r="BF40" s="198">
        <v>0</v>
      </c>
    </row>
    <row r="41" spans="1:58" s="13" customFormat="1" ht="12" customHeight="1">
      <c r="A41" s="54"/>
      <c r="B41" s="47" t="s">
        <v>53</v>
      </c>
      <c r="C41" s="27">
        <f t="shared" si="5"/>
        <v>5</v>
      </c>
      <c r="D41" s="28">
        <f t="shared" si="2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1</v>
      </c>
      <c r="P41" s="50">
        <v>0</v>
      </c>
      <c r="Q41" s="88">
        <v>1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0">
        <v>0</v>
      </c>
      <c r="X41" s="100">
        <v>0</v>
      </c>
      <c r="Y41" s="48">
        <v>1</v>
      </c>
      <c r="Z41" s="49">
        <v>0</v>
      </c>
      <c r="AA41" s="170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179">
        <v>0</v>
      </c>
      <c r="BC41" s="187">
        <v>0</v>
      </c>
      <c r="BD41" s="49">
        <v>0</v>
      </c>
      <c r="BE41" s="197">
        <v>0</v>
      </c>
      <c r="BF41" s="198">
        <v>0</v>
      </c>
    </row>
    <row r="42" spans="1:58" s="13" customFormat="1" ht="15" customHeight="1">
      <c r="A42" s="51" t="s">
        <v>54</v>
      </c>
      <c r="B42" s="52"/>
      <c r="C42" s="27">
        <f t="shared" si="5"/>
        <v>101</v>
      </c>
      <c r="D42" s="28">
        <f t="shared" si="2"/>
        <v>30</v>
      </c>
      <c r="E42" s="32">
        <f aca="true" t="shared" si="12" ref="E42:AH42">SUM(E43:E53)</f>
        <v>0</v>
      </c>
      <c r="F42" s="34">
        <f t="shared" si="12"/>
        <v>1</v>
      </c>
      <c r="G42" s="32">
        <f t="shared" si="12"/>
        <v>13</v>
      </c>
      <c r="H42" s="34">
        <f t="shared" si="12"/>
        <v>0</v>
      </c>
      <c r="I42" s="32">
        <f t="shared" si="12"/>
        <v>6</v>
      </c>
      <c r="J42" s="34">
        <f t="shared" si="12"/>
        <v>2</v>
      </c>
      <c r="K42" s="32">
        <f t="shared" si="12"/>
        <v>3</v>
      </c>
      <c r="L42" s="34">
        <f t="shared" si="12"/>
        <v>0</v>
      </c>
      <c r="M42" s="32">
        <f t="shared" si="12"/>
        <v>2</v>
      </c>
      <c r="N42" s="34">
        <f t="shared" si="12"/>
        <v>0</v>
      </c>
      <c r="O42" s="32">
        <f t="shared" si="12"/>
        <v>11</v>
      </c>
      <c r="P42" s="34">
        <f t="shared" si="12"/>
        <v>0</v>
      </c>
      <c r="Q42" s="89">
        <f t="shared" si="12"/>
        <v>34</v>
      </c>
      <c r="R42" s="103">
        <f t="shared" si="12"/>
        <v>0</v>
      </c>
      <c r="S42" s="32">
        <f t="shared" si="12"/>
        <v>0</v>
      </c>
      <c r="T42" s="34">
        <f t="shared" si="12"/>
        <v>2</v>
      </c>
      <c r="U42" s="68">
        <f t="shared" si="12"/>
        <v>14</v>
      </c>
      <c r="V42" s="69">
        <f t="shared" si="12"/>
        <v>1</v>
      </c>
      <c r="W42" s="157">
        <f>SUM(W43:W53)</f>
        <v>0</v>
      </c>
      <c r="X42" s="158">
        <f>SUM(X43:X53)</f>
        <v>3</v>
      </c>
      <c r="Y42" s="32">
        <f t="shared" si="12"/>
        <v>12</v>
      </c>
      <c r="Z42" s="33">
        <f t="shared" si="12"/>
        <v>18</v>
      </c>
      <c r="AA42" s="168">
        <f t="shared" si="12"/>
        <v>6</v>
      </c>
      <c r="AB42" s="69">
        <f t="shared" si="12"/>
        <v>0</v>
      </c>
      <c r="AC42" s="32">
        <f t="shared" si="12"/>
        <v>0</v>
      </c>
      <c r="AD42" s="34">
        <f t="shared" si="12"/>
        <v>1</v>
      </c>
      <c r="AE42" s="32">
        <f t="shared" si="12"/>
        <v>0</v>
      </c>
      <c r="AF42" s="34">
        <f t="shared" si="12"/>
        <v>0</v>
      </c>
      <c r="AG42" s="32">
        <f t="shared" si="12"/>
        <v>0</v>
      </c>
      <c r="AH42" s="34">
        <f t="shared" si="12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13" ref="AM42:BB42">SUM(AM43:AM53)</f>
        <v>0</v>
      </c>
      <c r="AN42" s="32">
        <f t="shared" si="13"/>
        <v>1</v>
      </c>
      <c r="AO42" s="89">
        <f>SUM(AO43:AO53)</f>
        <v>0</v>
      </c>
      <c r="AP42" s="137">
        <f>SUM(AP43:AP53)</f>
        <v>0</v>
      </c>
      <c r="AQ42" s="89">
        <f t="shared" si="13"/>
        <v>0</v>
      </c>
      <c r="AR42" s="34">
        <f t="shared" si="13"/>
        <v>0</v>
      </c>
      <c r="AS42" s="32">
        <f t="shared" si="13"/>
        <v>0</v>
      </c>
      <c r="AT42" s="34">
        <f t="shared" si="13"/>
        <v>0</v>
      </c>
      <c r="AU42" s="32">
        <f t="shared" si="13"/>
        <v>0</v>
      </c>
      <c r="AV42" s="34">
        <f t="shared" si="13"/>
        <v>0</v>
      </c>
      <c r="AW42" s="32">
        <f t="shared" si="13"/>
        <v>0</v>
      </c>
      <c r="AX42" s="34">
        <f t="shared" si="13"/>
        <v>0</v>
      </c>
      <c r="AY42" s="32">
        <f t="shared" si="13"/>
        <v>0</v>
      </c>
      <c r="AZ42" s="34">
        <f t="shared" si="13"/>
        <v>1</v>
      </c>
      <c r="BA42" s="32">
        <f t="shared" si="13"/>
        <v>0</v>
      </c>
      <c r="BB42" s="177">
        <f t="shared" si="13"/>
        <v>0</v>
      </c>
      <c r="BC42" s="185">
        <f>SUM(BC43:BC53)</f>
        <v>0</v>
      </c>
      <c r="BD42" s="33">
        <f>SUM(BD43:BD53)</f>
        <v>0</v>
      </c>
      <c r="BE42" s="195">
        <f>SUM(BE43:BE53)</f>
        <v>0</v>
      </c>
      <c r="BF42" s="196">
        <f>SUM(BF43:BF53)</f>
        <v>0</v>
      </c>
    </row>
    <row r="43" spans="1:58" s="13" customFormat="1" ht="12" customHeight="1">
      <c r="A43" s="53"/>
      <c r="B43" s="37" t="s">
        <v>55</v>
      </c>
      <c r="C43" s="27">
        <f t="shared" si="5"/>
        <v>3</v>
      </c>
      <c r="D43" s="28">
        <f t="shared" si="2"/>
        <v>1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1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59">
        <v>0</v>
      </c>
      <c r="X43" s="99">
        <v>0</v>
      </c>
      <c r="Y43" s="38">
        <v>0</v>
      </c>
      <c r="Z43" s="39">
        <v>1</v>
      </c>
      <c r="AA43" s="169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178">
        <v>0</v>
      </c>
      <c r="BC43" s="186">
        <v>0</v>
      </c>
      <c r="BD43" s="39">
        <v>0</v>
      </c>
      <c r="BE43" s="197">
        <v>0</v>
      </c>
      <c r="BF43" s="198">
        <v>0</v>
      </c>
    </row>
    <row r="44" spans="1:58" s="13" customFormat="1" ht="12" customHeight="1">
      <c r="A44" s="53"/>
      <c r="B44" s="37" t="s">
        <v>56</v>
      </c>
      <c r="C44" s="27">
        <f t="shared" si="5"/>
        <v>12</v>
      </c>
      <c r="D44" s="28">
        <f t="shared" si="2"/>
        <v>1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5</v>
      </c>
      <c r="R44" s="44"/>
      <c r="S44" s="38">
        <v>0</v>
      </c>
      <c r="T44" s="40">
        <v>0</v>
      </c>
      <c r="U44" s="56">
        <v>1</v>
      </c>
      <c r="V44" s="70">
        <v>0</v>
      </c>
      <c r="W44" s="159">
        <v>0</v>
      </c>
      <c r="X44" s="99">
        <v>0</v>
      </c>
      <c r="Y44" s="38">
        <v>2</v>
      </c>
      <c r="Z44" s="39">
        <v>1</v>
      </c>
      <c r="AA44" s="169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178">
        <v>0</v>
      </c>
      <c r="BC44" s="186">
        <v>0</v>
      </c>
      <c r="BD44" s="39">
        <v>0</v>
      </c>
      <c r="BE44" s="197">
        <v>0</v>
      </c>
      <c r="BF44" s="198">
        <v>0</v>
      </c>
    </row>
    <row r="45" spans="1:58" s="13" customFormat="1" ht="12" customHeight="1">
      <c r="A45" s="53"/>
      <c r="B45" s="37" t="s">
        <v>57</v>
      </c>
      <c r="C45" s="27">
        <f t="shared" si="5"/>
        <v>7</v>
      </c>
      <c r="D45" s="28">
        <f t="shared" si="2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1</v>
      </c>
      <c r="P45" s="40">
        <v>0</v>
      </c>
      <c r="Q45" s="43">
        <v>1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59">
        <v>0</v>
      </c>
      <c r="X45" s="99">
        <v>1</v>
      </c>
      <c r="Y45" s="38">
        <v>2</v>
      </c>
      <c r="Z45" s="39">
        <v>1</v>
      </c>
      <c r="AA45" s="169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178">
        <v>0</v>
      </c>
      <c r="BC45" s="186">
        <v>0</v>
      </c>
      <c r="BD45" s="39">
        <v>0</v>
      </c>
      <c r="BE45" s="197">
        <v>0</v>
      </c>
      <c r="BF45" s="198">
        <v>0</v>
      </c>
    </row>
    <row r="46" spans="1:58" s="13" customFormat="1" ht="12" customHeight="1">
      <c r="A46" s="53"/>
      <c r="B46" s="37" t="s">
        <v>58</v>
      </c>
      <c r="C46" s="27">
        <f t="shared" si="5"/>
        <v>2</v>
      </c>
      <c r="D46" s="28">
        <f t="shared" si="2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59">
        <v>0</v>
      </c>
      <c r="X46" s="99">
        <v>0</v>
      </c>
      <c r="Y46" s="38">
        <v>0</v>
      </c>
      <c r="Z46" s="39">
        <v>1</v>
      </c>
      <c r="AA46" s="169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178">
        <v>0</v>
      </c>
      <c r="BC46" s="186">
        <v>0</v>
      </c>
      <c r="BD46" s="39">
        <v>0</v>
      </c>
      <c r="BE46" s="197">
        <v>0</v>
      </c>
      <c r="BF46" s="198">
        <v>0</v>
      </c>
    </row>
    <row r="47" spans="1:58" s="13" customFormat="1" ht="12" customHeight="1">
      <c r="A47" s="53"/>
      <c r="B47" s="37" t="s">
        <v>59</v>
      </c>
      <c r="C47" s="27">
        <f t="shared" si="5"/>
        <v>11</v>
      </c>
      <c r="D47" s="28">
        <f t="shared" si="2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59">
        <v>0</v>
      </c>
      <c r="X47" s="99">
        <v>0</v>
      </c>
      <c r="Y47" s="38">
        <v>2</v>
      </c>
      <c r="Z47" s="39">
        <v>2</v>
      </c>
      <c r="AA47" s="169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178">
        <v>0</v>
      </c>
      <c r="BC47" s="186">
        <v>0</v>
      </c>
      <c r="BD47" s="39">
        <v>0</v>
      </c>
      <c r="BE47" s="197">
        <v>0</v>
      </c>
      <c r="BF47" s="198">
        <v>0</v>
      </c>
    </row>
    <row r="48" spans="1:58" s="13" customFormat="1" ht="12" customHeight="1">
      <c r="A48" s="53"/>
      <c r="B48" s="37" t="s">
        <v>60</v>
      </c>
      <c r="C48" s="27">
        <f t="shared" si="5"/>
        <v>16</v>
      </c>
      <c r="D48" s="28">
        <f t="shared" si="2"/>
        <v>4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1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59">
        <v>0</v>
      </c>
      <c r="X48" s="99">
        <v>1</v>
      </c>
      <c r="Y48" s="38">
        <v>2</v>
      </c>
      <c r="Z48" s="39">
        <v>3</v>
      </c>
      <c r="AA48" s="169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178">
        <v>0</v>
      </c>
      <c r="BC48" s="186">
        <v>0</v>
      </c>
      <c r="BD48" s="39">
        <v>0</v>
      </c>
      <c r="BE48" s="197">
        <v>0</v>
      </c>
      <c r="BF48" s="198">
        <v>0</v>
      </c>
    </row>
    <row r="49" spans="1:58" s="13" customFormat="1" ht="12" customHeight="1">
      <c r="A49" s="53"/>
      <c r="B49" s="37" t="s">
        <v>61</v>
      </c>
      <c r="C49" s="27">
        <f t="shared" si="5"/>
        <v>5</v>
      </c>
      <c r="D49" s="28">
        <f t="shared" si="2"/>
        <v>1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59">
        <v>0</v>
      </c>
      <c r="X49" s="99">
        <v>0</v>
      </c>
      <c r="Y49" s="38">
        <v>0</v>
      </c>
      <c r="Z49" s="39">
        <v>1</v>
      </c>
      <c r="AA49" s="169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178">
        <v>0</v>
      </c>
      <c r="BC49" s="186">
        <v>0</v>
      </c>
      <c r="BD49" s="39">
        <v>0</v>
      </c>
      <c r="BE49" s="197">
        <v>0</v>
      </c>
      <c r="BF49" s="198">
        <v>0</v>
      </c>
    </row>
    <row r="50" spans="1:58" s="13" customFormat="1" ht="12" customHeight="1">
      <c r="A50" s="53"/>
      <c r="B50" s="37" t="s">
        <v>62</v>
      </c>
      <c r="C50" s="27">
        <f t="shared" si="5"/>
        <v>9</v>
      </c>
      <c r="D50" s="28">
        <f t="shared" si="2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59">
        <v>0</v>
      </c>
      <c r="X50" s="99">
        <v>0</v>
      </c>
      <c r="Y50" s="38">
        <v>1</v>
      </c>
      <c r="Z50" s="39">
        <v>0</v>
      </c>
      <c r="AA50" s="169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178">
        <v>0</v>
      </c>
      <c r="BC50" s="186">
        <v>0</v>
      </c>
      <c r="BD50" s="39">
        <v>0</v>
      </c>
      <c r="BE50" s="197">
        <v>0</v>
      </c>
      <c r="BF50" s="198">
        <v>0</v>
      </c>
    </row>
    <row r="51" spans="1:58" s="13" customFormat="1" ht="12" customHeight="1">
      <c r="A51" s="53"/>
      <c r="B51" s="37" t="s">
        <v>63</v>
      </c>
      <c r="C51" s="27">
        <f t="shared" si="5"/>
        <v>1</v>
      </c>
      <c r="D51" s="28">
        <f t="shared" si="2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59">
        <v>0</v>
      </c>
      <c r="X51" s="99">
        <v>0</v>
      </c>
      <c r="Y51" s="38">
        <v>0</v>
      </c>
      <c r="Z51" s="39">
        <v>1</v>
      </c>
      <c r="AA51" s="169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178">
        <v>0</v>
      </c>
      <c r="BC51" s="186">
        <v>0</v>
      </c>
      <c r="BD51" s="39">
        <v>0</v>
      </c>
      <c r="BE51" s="197">
        <v>0</v>
      </c>
      <c r="BF51" s="198">
        <v>0</v>
      </c>
    </row>
    <row r="52" spans="1:58" s="13" customFormat="1" ht="12" customHeight="1">
      <c r="A52" s="53"/>
      <c r="B52" s="37" t="s">
        <v>64</v>
      </c>
      <c r="C52" s="27">
        <f t="shared" si="5"/>
        <v>4</v>
      </c>
      <c r="D52" s="28">
        <f t="shared" si="2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1</v>
      </c>
      <c r="P52" s="40"/>
      <c r="Q52" s="43">
        <v>3</v>
      </c>
      <c r="R52" s="44"/>
      <c r="S52" s="38">
        <v>0</v>
      </c>
      <c r="T52" s="40">
        <v>0</v>
      </c>
      <c r="U52" s="56">
        <v>0</v>
      </c>
      <c r="V52" s="70"/>
      <c r="W52" s="159">
        <v>0</v>
      </c>
      <c r="X52" s="99">
        <v>0</v>
      </c>
      <c r="Y52" s="38">
        <v>0</v>
      </c>
      <c r="Z52" s="39">
        <v>3</v>
      </c>
      <c r="AA52" s="169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178">
        <v>0</v>
      </c>
      <c r="BC52" s="186">
        <v>0</v>
      </c>
      <c r="BD52" s="39">
        <v>0</v>
      </c>
      <c r="BE52" s="197">
        <v>0</v>
      </c>
      <c r="BF52" s="198">
        <v>0</v>
      </c>
    </row>
    <row r="53" spans="1:58" s="13" customFormat="1" ht="12.75" customHeight="1" thickBot="1">
      <c r="A53" s="108"/>
      <c r="B53" s="109" t="s">
        <v>65</v>
      </c>
      <c r="C53" s="134">
        <f t="shared" si="5"/>
        <v>31</v>
      </c>
      <c r="D53" s="135">
        <f t="shared" si="2"/>
        <v>13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2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10</v>
      </c>
      <c r="R53" s="114"/>
      <c r="S53" s="115">
        <v>0</v>
      </c>
      <c r="T53" s="112">
        <v>1</v>
      </c>
      <c r="U53" s="115">
        <v>5</v>
      </c>
      <c r="V53" s="116">
        <v>1</v>
      </c>
      <c r="W53" s="161">
        <v>0</v>
      </c>
      <c r="X53" s="162">
        <v>1</v>
      </c>
      <c r="Y53" s="110">
        <v>3</v>
      </c>
      <c r="Z53" s="111">
        <v>4</v>
      </c>
      <c r="AA53" s="171">
        <v>2</v>
      </c>
      <c r="AB53" s="112">
        <v>0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5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1</v>
      </c>
      <c r="BA53" s="110">
        <v>0</v>
      </c>
      <c r="BB53" s="180">
        <v>0</v>
      </c>
      <c r="BC53" s="188">
        <v>0</v>
      </c>
      <c r="BD53" s="111">
        <v>0</v>
      </c>
      <c r="BE53" s="197">
        <v>0</v>
      </c>
      <c r="BF53" s="198">
        <v>0</v>
      </c>
    </row>
    <row r="54" spans="1:58" s="13" customFormat="1" ht="15" customHeight="1">
      <c r="A54" s="51" t="s">
        <v>66</v>
      </c>
      <c r="B54" s="52"/>
      <c r="C54" s="27">
        <f t="shared" si="5"/>
        <v>107</v>
      </c>
      <c r="D54" s="28">
        <f t="shared" si="2"/>
        <v>31</v>
      </c>
      <c r="E54" s="32">
        <f aca="true" t="shared" si="14" ref="E54:AH54">SUM(E55:E67)</f>
        <v>1</v>
      </c>
      <c r="F54" s="34">
        <f t="shared" si="14"/>
        <v>1</v>
      </c>
      <c r="G54" s="32">
        <f t="shared" si="14"/>
        <v>12</v>
      </c>
      <c r="H54" s="34">
        <f t="shared" si="14"/>
        <v>0</v>
      </c>
      <c r="I54" s="32">
        <f t="shared" si="14"/>
        <v>8</v>
      </c>
      <c r="J54" s="34">
        <f t="shared" si="14"/>
        <v>2</v>
      </c>
      <c r="K54" s="32">
        <f t="shared" si="14"/>
        <v>3</v>
      </c>
      <c r="L54" s="34">
        <f t="shared" si="14"/>
        <v>0</v>
      </c>
      <c r="M54" s="32">
        <f t="shared" si="14"/>
        <v>5</v>
      </c>
      <c r="N54" s="34">
        <f t="shared" si="14"/>
        <v>0</v>
      </c>
      <c r="O54" s="32">
        <f t="shared" si="14"/>
        <v>11</v>
      </c>
      <c r="P54" s="34">
        <f t="shared" si="14"/>
        <v>0</v>
      </c>
      <c r="Q54" s="89">
        <f t="shared" si="14"/>
        <v>37</v>
      </c>
      <c r="R54" s="103">
        <f t="shared" si="14"/>
        <v>0</v>
      </c>
      <c r="S54" s="32">
        <f t="shared" si="14"/>
        <v>0</v>
      </c>
      <c r="T54" s="34">
        <f t="shared" si="14"/>
        <v>1</v>
      </c>
      <c r="U54" s="68">
        <f t="shared" si="14"/>
        <v>12</v>
      </c>
      <c r="V54" s="69">
        <f t="shared" si="14"/>
        <v>3</v>
      </c>
      <c r="W54" s="157">
        <f>SUM(W55:W67)</f>
        <v>0</v>
      </c>
      <c r="X54" s="158">
        <f>SUM(X55:X67)</f>
        <v>2</v>
      </c>
      <c r="Y54" s="32">
        <f t="shared" si="14"/>
        <v>12</v>
      </c>
      <c r="Z54" s="33">
        <f t="shared" si="14"/>
        <v>19</v>
      </c>
      <c r="AA54" s="168">
        <f t="shared" si="14"/>
        <v>6</v>
      </c>
      <c r="AB54" s="34">
        <f t="shared" si="14"/>
        <v>0</v>
      </c>
      <c r="AC54" s="32">
        <f t="shared" si="14"/>
        <v>0</v>
      </c>
      <c r="AD54" s="34">
        <f t="shared" si="14"/>
        <v>1</v>
      </c>
      <c r="AE54" s="32">
        <f t="shared" si="14"/>
        <v>0</v>
      </c>
      <c r="AF54" s="34">
        <f t="shared" si="14"/>
        <v>0</v>
      </c>
      <c r="AG54" s="32">
        <f t="shared" si="14"/>
        <v>0</v>
      </c>
      <c r="AH54" s="34">
        <f t="shared" si="14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15" ref="AM54:BB54">SUM(AM55:AM67)</f>
        <v>0</v>
      </c>
      <c r="AN54" s="32">
        <f t="shared" si="15"/>
        <v>1</v>
      </c>
      <c r="AO54" s="89">
        <f>SUM(AO55:AO67)</f>
        <v>0</v>
      </c>
      <c r="AP54" s="137">
        <f>SUM(AP55:AP67)</f>
        <v>0</v>
      </c>
      <c r="AQ54" s="89">
        <f t="shared" si="15"/>
        <v>0</v>
      </c>
      <c r="AR54" s="34">
        <f t="shared" si="15"/>
        <v>0</v>
      </c>
      <c r="AS54" s="32">
        <f t="shared" si="15"/>
        <v>0</v>
      </c>
      <c r="AT54" s="34">
        <f t="shared" si="15"/>
        <v>0</v>
      </c>
      <c r="AU54" s="32">
        <f t="shared" si="15"/>
        <v>0</v>
      </c>
      <c r="AV54" s="34">
        <f t="shared" si="15"/>
        <v>0</v>
      </c>
      <c r="AW54" s="32">
        <f t="shared" si="15"/>
        <v>0</v>
      </c>
      <c r="AX54" s="34">
        <f t="shared" si="15"/>
        <v>0</v>
      </c>
      <c r="AY54" s="32">
        <f t="shared" si="15"/>
        <v>0</v>
      </c>
      <c r="AZ54" s="34">
        <f t="shared" si="15"/>
        <v>0</v>
      </c>
      <c r="BA54" s="32">
        <f t="shared" si="15"/>
        <v>0</v>
      </c>
      <c r="BB54" s="177">
        <f t="shared" si="15"/>
        <v>1</v>
      </c>
      <c r="BC54" s="185">
        <f>SUM(BC55:BC67)</f>
        <v>0</v>
      </c>
      <c r="BD54" s="33">
        <f>SUM(BD55:BD67)</f>
        <v>0</v>
      </c>
      <c r="BE54" s="195">
        <f>SUM(BE55:BE67)</f>
        <v>0</v>
      </c>
      <c r="BF54" s="196">
        <f>SUM(BF55:BF67)</f>
        <v>0</v>
      </c>
    </row>
    <row r="55" spans="1:58" s="13" customFormat="1" ht="12.75" customHeight="1">
      <c r="A55" s="53"/>
      <c r="B55" s="37" t="s">
        <v>67</v>
      </c>
      <c r="C55" s="27">
        <f t="shared" si="5"/>
        <v>26</v>
      </c>
      <c r="D55" s="28">
        <f t="shared" si="2"/>
        <v>11</v>
      </c>
      <c r="E55" s="38">
        <v>1</v>
      </c>
      <c r="F55" s="40"/>
      <c r="G55" s="38">
        <v>5</v>
      </c>
      <c r="H55" s="40"/>
      <c r="I55" s="38">
        <v>1</v>
      </c>
      <c r="J55" s="40">
        <v>2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>
        <v>1</v>
      </c>
      <c r="W55" s="159">
        <v>0</v>
      </c>
      <c r="X55" s="99">
        <v>1</v>
      </c>
      <c r="Y55" s="38">
        <v>3</v>
      </c>
      <c r="Z55" s="39">
        <v>3</v>
      </c>
      <c r="AA55" s="172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39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178">
        <v>1</v>
      </c>
      <c r="BC55" s="186">
        <v>0</v>
      </c>
      <c r="BD55" s="39">
        <v>0</v>
      </c>
      <c r="BE55" s="197">
        <v>0</v>
      </c>
      <c r="BF55" s="198">
        <v>0</v>
      </c>
    </row>
    <row r="56" spans="1:58" s="13" customFormat="1" ht="12" customHeight="1">
      <c r="A56" s="53"/>
      <c r="B56" s="37" t="s">
        <v>68</v>
      </c>
      <c r="C56" s="27">
        <f t="shared" si="5"/>
        <v>2</v>
      </c>
      <c r="D56" s="28">
        <f t="shared" si="2"/>
        <v>1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59">
        <v>0</v>
      </c>
      <c r="X56" s="99">
        <v>0</v>
      </c>
      <c r="Y56" s="38">
        <v>0</v>
      </c>
      <c r="Z56" s="39">
        <v>1</v>
      </c>
      <c r="AA56" s="169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178">
        <v>0</v>
      </c>
      <c r="BC56" s="186">
        <v>0</v>
      </c>
      <c r="BD56" s="39">
        <v>0</v>
      </c>
      <c r="BE56" s="197">
        <v>0</v>
      </c>
      <c r="BF56" s="198">
        <v>0</v>
      </c>
    </row>
    <row r="57" spans="1:58" s="13" customFormat="1" ht="12" customHeight="1">
      <c r="A57" s="53"/>
      <c r="B57" s="37" t="s">
        <v>69</v>
      </c>
      <c r="C57" s="27">
        <f t="shared" si="5"/>
        <v>8</v>
      </c>
      <c r="D57" s="28">
        <f t="shared" si="2"/>
        <v>2</v>
      </c>
      <c r="E57" s="38"/>
      <c r="F57" s="40">
        <v>1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3</v>
      </c>
      <c r="R57" s="44"/>
      <c r="S57" s="38">
        <v>0</v>
      </c>
      <c r="T57" s="40">
        <v>0</v>
      </c>
      <c r="U57" s="56">
        <v>1</v>
      </c>
      <c r="V57" s="70"/>
      <c r="W57" s="159">
        <v>0</v>
      </c>
      <c r="X57" s="99">
        <v>0</v>
      </c>
      <c r="Y57" s="38">
        <v>0</v>
      </c>
      <c r="Z57" s="39">
        <v>1</v>
      </c>
      <c r="AA57" s="169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178">
        <v>0</v>
      </c>
      <c r="BC57" s="186">
        <v>0</v>
      </c>
      <c r="BD57" s="39">
        <v>0</v>
      </c>
      <c r="BE57" s="197">
        <v>0</v>
      </c>
      <c r="BF57" s="198">
        <v>0</v>
      </c>
    </row>
    <row r="58" spans="1:58" s="13" customFormat="1" ht="12" customHeight="1">
      <c r="A58" s="53"/>
      <c r="B58" s="37" t="s">
        <v>70</v>
      </c>
      <c r="C58" s="27">
        <f t="shared" si="5"/>
        <v>4</v>
      </c>
      <c r="D58" s="28">
        <f t="shared" si="2"/>
        <v>2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1</v>
      </c>
      <c r="P58" s="40">
        <v>0</v>
      </c>
      <c r="Q58" s="43">
        <v>2</v>
      </c>
      <c r="R58" s="44">
        <v>0</v>
      </c>
      <c r="S58" s="38">
        <v>0</v>
      </c>
      <c r="T58" s="40">
        <v>0</v>
      </c>
      <c r="U58" s="56">
        <v>0</v>
      </c>
      <c r="V58" s="70"/>
      <c r="W58" s="159">
        <v>0</v>
      </c>
      <c r="X58" s="99">
        <v>0</v>
      </c>
      <c r="Y58" s="38">
        <v>0</v>
      </c>
      <c r="Z58" s="39">
        <v>2</v>
      </c>
      <c r="AA58" s="169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178">
        <v>0</v>
      </c>
      <c r="BC58" s="186">
        <v>0</v>
      </c>
      <c r="BD58" s="39">
        <v>0</v>
      </c>
      <c r="BE58" s="197">
        <v>0</v>
      </c>
      <c r="BF58" s="198">
        <v>0</v>
      </c>
    </row>
    <row r="59" spans="1:58" s="13" customFormat="1" ht="12" customHeight="1">
      <c r="A59" s="53"/>
      <c r="B59" s="37" t="s">
        <v>71</v>
      </c>
      <c r="C59" s="27">
        <f t="shared" si="5"/>
        <v>2</v>
      </c>
      <c r="D59" s="28">
        <f t="shared" si="2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2</v>
      </c>
      <c r="R59" s="44"/>
      <c r="S59" s="38">
        <v>0</v>
      </c>
      <c r="T59" s="40">
        <v>0</v>
      </c>
      <c r="U59" s="56">
        <v>0</v>
      </c>
      <c r="V59" s="70">
        <v>1</v>
      </c>
      <c r="W59" s="159">
        <v>0</v>
      </c>
      <c r="X59" s="99">
        <v>0</v>
      </c>
      <c r="Y59" s="38">
        <v>0</v>
      </c>
      <c r="Z59" s="39">
        <v>2</v>
      </c>
      <c r="AA59" s="169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178">
        <v>0</v>
      </c>
      <c r="BC59" s="186">
        <v>0</v>
      </c>
      <c r="BD59" s="39">
        <v>0</v>
      </c>
      <c r="BE59" s="197">
        <v>0</v>
      </c>
      <c r="BF59" s="198">
        <v>0</v>
      </c>
    </row>
    <row r="60" spans="1:58" s="13" customFormat="1" ht="12" customHeight="1">
      <c r="A60" s="53"/>
      <c r="B60" s="37" t="s">
        <v>72</v>
      </c>
      <c r="C60" s="27">
        <f t="shared" si="5"/>
        <v>14</v>
      </c>
      <c r="D60" s="28">
        <f t="shared" si="2"/>
        <v>1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3</v>
      </c>
      <c r="R60" s="44">
        <v>0</v>
      </c>
      <c r="S60" s="38">
        <v>0</v>
      </c>
      <c r="T60" s="40">
        <v>0</v>
      </c>
      <c r="U60" s="126">
        <v>2</v>
      </c>
      <c r="V60" s="67">
        <v>0</v>
      </c>
      <c r="W60" s="159">
        <v>0</v>
      </c>
      <c r="X60" s="99">
        <v>0</v>
      </c>
      <c r="Y60" s="38">
        <v>2</v>
      </c>
      <c r="Z60" s="39">
        <v>1</v>
      </c>
      <c r="AA60" s="169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178">
        <v>0</v>
      </c>
      <c r="BC60" s="186">
        <v>0</v>
      </c>
      <c r="BD60" s="39">
        <v>0</v>
      </c>
      <c r="BE60" s="197">
        <v>0</v>
      </c>
      <c r="BF60" s="198">
        <v>0</v>
      </c>
    </row>
    <row r="61" spans="1:58" s="13" customFormat="1" ht="12" customHeight="1">
      <c r="A61" s="53"/>
      <c r="B61" s="37" t="s">
        <v>73</v>
      </c>
      <c r="C61" s="27">
        <f t="shared" si="5"/>
        <v>2</v>
      </c>
      <c r="D61" s="28">
        <f t="shared" si="2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2</v>
      </c>
      <c r="R61" s="44"/>
      <c r="S61" s="38">
        <v>0</v>
      </c>
      <c r="T61" s="40">
        <v>0</v>
      </c>
      <c r="U61" s="56">
        <v>0</v>
      </c>
      <c r="V61" s="70"/>
      <c r="W61" s="159">
        <v>0</v>
      </c>
      <c r="X61" s="99">
        <v>0</v>
      </c>
      <c r="Y61" s="38">
        <v>0</v>
      </c>
      <c r="Z61" s="39">
        <v>1</v>
      </c>
      <c r="AA61" s="169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178">
        <v>0</v>
      </c>
      <c r="BC61" s="186">
        <v>0</v>
      </c>
      <c r="BD61" s="39">
        <v>0</v>
      </c>
      <c r="BE61" s="197">
        <v>0</v>
      </c>
      <c r="BF61" s="198">
        <v>0</v>
      </c>
    </row>
    <row r="62" spans="1:58" s="13" customFormat="1" ht="12" customHeight="1">
      <c r="A62" s="53"/>
      <c r="B62" s="37" t="s">
        <v>74</v>
      </c>
      <c r="C62" s="27">
        <f t="shared" si="5"/>
        <v>4</v>
      </c>
      <c r="D62" s="28">
        <f t="shared" si="2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1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59">
        <v>0</v>
      </c>
      <c r="X62" s="99">
        <v>0</v>
      </c>
      <c r="Y62" s="38">
        <v>0</v>
      </c>
      <c r="Z62" s="39">
        <v>2</v>
      </c>
      <c r="AA62" s="169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178">
        <v>0</v>
      </c>
      <c r="BC62" s="186">
        <v>0</v>
      </c>
      <c r="BD62" s="39">
        <v>0</v>
      </c>
      <c r="BE62" s="197">
        <v>0</v>
      </c>
      <c r="BF62" s="198">
        <v>0</v>
      </c>
    </row>
    <row r="63" spans="1:58" s="13" customFormat="1" ht="12" customHeight="1">
      <c r="A63" s="53"/>
      <c r="B63" s="37" t="s">
        <v>75</v>
      </c>
      <c r="C63" s="27">
        <f t="shared" si="5"/>
        <v>11</v>
      </c>
      <c r="D63" s="28">
        <f t="shared" si="2"/>
        <v>1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1</v>
      </c>
      <c r="P63" s="40">
        <v>0</v>
      </c>
      <c r="Q63" s="43">
        <v>5</v>
      </c>
      <c r="R63" s="44"/>
      <c r="S63" s="38">
        <v>0</v>
      </c>
      <c r="T63" s="40">
        <v>0</v>
      </c>
      <c r="U63" s="56">
        <v>1</v>
      </c>
      <c r="V63" s="70">
        <v>0</v>
      </c>
      <c r="W63" s="159">
        <v>0</v>
      </c>
      <c r="X63" s="99">
        <v>0</v>
      </c>
      <c r="Y63" s="38">
        <v>2</v>
      </c>
      <c r="Z63" s="39">
        <v>1</v>
      </c>
      <c r="AA63" s="169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178">
        <v>0</v>
      </c>
      <c r="BC63" s="186">
        <v>0</v>
      </c>
      <c r="BD63" s="39">
        <v>0</v>
      </c>
      <c r="BE63" s="197">
        <v>0</v>
      </c>
      <c r="BF63" s="198">
        <v>0</v>
      </c>
    </row>
    <row r="64" spans="1:58" s="13" customFormat="1" ht="12" customHeight="1">
      <c r="A64" s="53"/>
      <c r="B64" s="37" t="s">
        <v>76</v>
      </c>
      <c r="C64" s="27">
        <f t="shared" si="5"/>
        <v>6</v>
      </c>
      <c r="D64" s="28">
        <f t="shared" si="2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1</v>
      </c>
      <c r="P64" s="40">
        <v>0</v>
      </c>
      <c r="Q64" s="43">
        <v>2</v>
      </c>
      <c r="R64" s="44"/>
      <c r="S64" s="38">
        <v>0</v>
      </c>
      <c r="T64" s="40">
        <v>0</v>
      </c>
      <c r="U64" s="126">
        <v>0</v>
      </c>
      <c r="V64" s="99">
        <v>0</v>
      </c>
      <c r="W64" s="159">
        <v>0</v>
      </c>
      <c r="X64" s="99">
        <v>0</v>
      </c>
      <c r="Y64" s="38">
        <v>1</v>
      </c>
      <c r="Z64" s="39">
        <v>1</v>
      </c>
      <c r="AA64" s="169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178">
        <v>0</v>
      </c>
      <c r="BC64" s="186">
        <v>0</v>
      </c>
      <c r="BD64" s="39">
        <v>0</v>
      </c>
      <c r="BE64" s="197">
        <v>0</v>
      </c>
      <c r="BF64" s="198">
        <v>0</v>
      </c>
    </row>
    <row r="65" spans="1:58" s="13" customFormat="1" ht="12" customHeight="1">
      <c r="A65" s="53"/>
      <c r="B65" s="37" t="s">
        <v>77</v>
      </c>
      <c r="C65" s="27">
        <f t="shared" si="5"/>
        <v>15</v>
      </c>
      <c r="D65" s="28">
        <f t="shared" si="2"/>
        <v>3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1</v>
      </c>
      <c r="W65" s="159">
        <v>0</v>
      </c>
      <c r="X65" s="99">
        <v>1</v>
      </c>
      <c r="Y65" s="38">
        <v>2</v>
      </c>
      <c r="Z65" s="39">
        <v>1</v>
      </c>
      <c r="AA65" s="169">
        <v>1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178">
        <v>0</v>
      </c>
      <c r="BC65" s="186">
        <v>0</v>
      </c>
      <c r="BD65" s="39">
        <v>0</v>
      </c>
      <c r="BE65" s="197">
        <v>0</v>
      </c>
      <c r="BF65" s="198">
        <v>0</v>
      </c>
    </row>
    <row r="66" spans="1:58" s="13" customFormat="1" ht="12" customHeight="1">
      <c r="A66" s="53"/>
      <c r="B66" s="37" t="s">
        <v>78</v>
      </c>
      <c r="C66" s="27">
        <f t="shared" si="5"/>
        <v>3</v>
      </c>
      <c r="D66" s="28">
        <f t="shared" si="2"/>
        <v>2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1</v>
      </c>
      <c r="P66" s="40">
        <v>0</v>
      </c>
      <c r="Q66" s="43">
        <v>2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59">
        <v>0</v>
      </c>
      <c r="X66" s="99">
        <v>0</v>
      </c>
      <c r="Y66" s="38">
        <v>0</v>
      </c>
      <c r="Z66" s="39">
        <v>2</v>
      </c>
      <c r="AA66" s="169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178">
        <v>0</v>
      </c>
      <c r="BC66" s="186">
        <v>0</v>
      </c>
      <c r="BD66" s="39">
        <v>0</v>
      </c>
      <c r="BE66" s="197">
        <v>0</v>
      </c>
      <c r="BF66" s="198">
        <v>0</v>
      </c>
    </row>
    <row r="67" spans="1:58" s="13" customFormat="1" ht="12" customHeight="1">
      <c r="A67" s="54"/>
      <c r="B67" s="47" t="s">
        <v>79</v>
      </c>
      <c r="C67" s="27">
        <f t="shared" si="5"/>
        <v>10</v>
      </c>
      <c r="D67" s="28">
        <f t="shared" si="2"/>
        <v>1</v>
      </c>
      <c r="E67" s="48">
        <v>0</v>
      </c>
      <c r="F67" s="50">
        <v>0</v>
      </c>
      <c r="G67" s="48">
        <v>1</v>
      </c>
      <c r="H67" s="50">
        <v>0</v>
      </c>
      <c r="I67" s="48">
        <v>0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3</v>
      </c>
      <c r="R67" s="104"/>
      <c r="S67" s="48">
        <v>0</v>
      </c>
      <c r="T67" s="50">
        <v>0</v>
      </c>
      <c r="U67" s="127">
        <v>1</v>
      </c>
      <c r="V67" s="101">
        <v>0</v>
      </c>
      <c r="W67" s="160">
        <v>0</v>
      </c>
      <c r="X67" s="100">
        <v>0</v>
      </c>
      <c r="Y67" s="48">
        <v>2</v>
      </c>
      <c r="Z67" s="49">
        <v>1</v>
      </c>
      <c r="AA67" s="170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179">
        <v>0</v>
      </c>
      <c r="BC67" s="187">
        <v>0</v>
      </c>
      <c r="BD67" s="49">
        <v>0</v>
      </c>
      <c r="BE67" s="197">
        <v>0</v>
      </c>
      <c r="BF67" s="198">
        <v>0</v>
      </c>
    </row>
    <row r="68" spans="1:58" s="13" customFormat="1" ht="15" customHeight="1">
      <c r="A68" s="51" t="s">
        <v>80</v>
      </c>
      <c r="B68" s="52"/>
      <c r="C68" s="27">
        <f t="shared" si="5"/>
        <v>110</v>
      </c>
      <c r="D68" s="28">
        <f t="shared" si="2"/>
        <v>30</v>
      </c>
      <c r="E68" s="32">
        <f aca="true" t="shared" si="16" ref="E68:AH68">SUM(E69:E81)</f>
        <v>0</v>
      </c>
      <c r="F68" s="34">
        <f t="shared" si="16"/>
        <v>1</v>
      </c>
      <c r="G68" s="32">
        <f t="shared" si="16"/>
        <v>16</v>
      </c>
      <c r="H68" s="34">
        <f t="shared" si="16"/>
        <v>0</v>
      </c>
      <c r="I68" s="32">
        <f t="shared" si="16"/>
        <v>8</v>
      </c>
      <c r="J68" s="34">
        <f t="shared" si="16"/>
        <v>0</v>
      </c>
      <c r="K68" s="32">
        <f t="shared" si="16"/>
        <v>2</v>
      </c>
      <c r="L68" s="34">
        <f t="shared" si="16"/>
        <v>0</v>
      </c>
      <c r="M68" s="32">
        <f t="shared" si="16"/>
        <v>4</v>
      </c>
      <c r="N68" s="34">
        <f t="shared" si="16"/>
        <v>0</v>
      </c>
      <c r="O68" s="32">
        <f t="shared" si="16"/>
        <v>11</v>
      </c>
      <c r="P68" s="34">
        <f t="shared" si="16"/>
        <v>0</v>
      </c>
      <c r="Q68" s="89">
        <f t="shared" si="16"/>
        <v>36</v>
      </c>
      <c r="R68" s="103">
        <f t="shared" si="16"/>
        <v>0</v>
      </c>
      <c r="S68" s="32">
        <f t="shared" si="16"/>
        <v>0</v>
      </c>
      <c r="T68" s="34">
        <f t="shared" si="16"/>
        <v>1</v>
      </c>
      <c r="U68" s="68">
        <f t="shared" si="16"/>
        <v>15</v>
      </c>
      <c r="V68" s="69">
        <f t="shared" si="16"/>
        <v>0</v>
      </c>
      <c r="W68" s="157">
        <f>SUM(W69:W81)</f>
        <v>0</v>
      </c>
      <c r="X68" s="158">
        <f>SUM(X69:X81)</f>
        <v>4</v>
      </c>
      <c r="Y68" s="32">
        <f t="shared" si="16"/>
        <v>11</v>
      </c>
      <c r="Z68" s="33">
        <f t="shared" si="16"/>
        <v>22</v>
      </c>
      <c r="AA68" s="168">
        <f t="shared" si="16"/>
        <v>7</v>
      </c>
      <c r="AB68" s="34">
        <f t="shared" si="16"/>
        <v>0</v>
      </c>
      <c r="AC68" s="32">
        <f t="shared" si="16"/>
        <v>0</v>
      </c>
      <c r="AD68" s="34">
        <f t="shared" si="16"/>
        <v>0</v>
      </c>
      <c r="AE68" s="32">
        <f t="shared" si="16"/>
        <v>0</v>
      </c>
      <c r="AF68" s="34">
        <f t="shared" si="16"/>
        <v>0</v>
      </c>
      <c r="AG68" s="32">
        <f t="shared" si="16"/>
        <v>0</v>
      </c>
      <c r="AH68" s="34">
        <f t="shared" si="16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17" ref="AM68:BB68">SUM(AM69:AM81)</f>
        <v>0</v>
      </c>
      <c r="AN68" s="32">
        <f t="shared" si="17"/>
        <v>1</v>
      </c>
      <c r="AO68" s="89">
        <f>SUM(AO69:AO81)</f>
        <v>0</v>
      </c>
      <c r="AP68" s="137">
        <f>SUM(AP69:AP81)</f>
        <v>0</v>
      </c>
      <c r="AQ68" s="89">
        <f t="shared" si="17"/>
        <v>0</v>
      </c>
      <c r="AR68" s="34">
        <f t="shared" si="17"/>
        <v>0</v>
      </c>
      <c r="AS68" s="32">
        <f t="shared" si="17"/>
        <v>0</v>
      </c>
      <c r="AT68" s="34">
        <f t="shared" si="17"/>
        <v>1</v>
      </c>
      <c r="AU68" s="32">
        <f t="shared" si="17"/>
        <v>0</v>
      </c>
      <c r="AV68" s="34">
        <f t="shared" si="17"/>
        <v>0</v>
      </c>
      <c r="AW68" s="32">
        <f t="shared" si="17"/>
        <v>0</v>
      </c>
      <c r="AX68" s="34">
        <f t="shared" si="17"/>
        <v>0</v>
      </c>
      <c r="AY68" s="32">
        <f t="shared" si="17"/>
        <v>0</v>
      </c>
      <c r="AZ68" s="34">
        <f t="shared" si="17"/>
        <v>0</v>
      </c>
      <c r="BA68" s="32">
        <f t="shared" si="17"/>
        <v>0</v>
      </c>
      <c r="BB68" s="177">
        <f t="shared" si="17"/>
        <v>0</v>
      </c>
      <c r="BC68" s="185">
        <f>SUM(BC69:BC81)</f>
        <v>0</v>
      </c>
      <c r="BD68" s="33">
        <f>SUM(BD69:BD81)</f>
        <v>0</v>
      </c>
      <c r="BE68" s="195">
        <f>SUM(BE69:BE81)</f>
        <v>0</v>
      </c>
      <c r="BF68" s="196">
        <f>SUM(BF69:BF81)</f>
        <v>0</v>
      </c>
    </row>
    <row r="69" spans="1:58" s="13" customFormat="1" ht="12" customHeight="1">
      <c r="A69" s="53"/>
      <c r="B69" s="37" t="s">
        <v>81</v>
      </c>
      <c r="C69" s="27">
        <f t="shared" si="5"/>
        <v>11</v>
      </c>
      <c r="D69" s="28">
        <f t="shared" si="2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59">
        <v>0</v>
      </c>
      <c r="X69" s="99">
        <v>1</v>
      </c>
      <c r="Y69" s="38">
        <v>2</v>
      </c>
      <c r="Z69" s="39">
        <v>1</v>
      </c>
      <c r="AA69" s="169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178">
        <v>0</v>
      </c>
      <c r="BC69" s="186">
        <v>0</v>
      </c>
      <c r="BD69" s="39">
        <v>0</v>
      </c>
      <c r="BE69" s="197">
        <v>0</v>
      </c>
      <c r="BF69" s="198">
        <v>0</v>
      </c>
    </row>
    <row r="70" spans="1:58" s="13" customFormat="1" ht="12" customHeight="1">
      <c r="A70" s="53"/>
      <c r="B70" s="37" t="s">
        <v>82</v>
      </c>
      <c r="C70" s="27">
        <f t="shared" si="5"/>
        <v>12</v>
      </c>
      <c r="D70" s="28">
        <f t="shared" si="2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59">
        <v>0</v>
      </c>
      <c r="X70" s="99">
        <v>0</v>
      </c>
      <c r="Y70" s="38">
        <v>2</v>
      </c>
      <c r="Z70" s="39">
        <v>1</v>
      </c>
      <c r="AA70" s="169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178">
        <v>0</v>
      </c>
      <c r="BC70" s="186">
        <v>0</v>
      </c>
      <c r="BD70" s="39">
        <v>0</v>
      </c>
      <c r="BE70" s="197">
        <v>0</v>
      </c>
      <c r="BF70" s="198">
        <v>0</v>
      </c>
    </row>
    <row r="71" spans="1:58" s="13" customFormat="1" ht="12" customHeight="1">
      <c r="A71" s="53"/>
      <c r="B71" s="37" t="s">
        <v>83</v>
      </c>
      <c r="C71" s="27">
        <f t="shared" si="5"/>
        <v>6</v>
      </c>
      <c r="D71" s="28">
        <f t="shared" si="2"/>
        <v>2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3</v>
      </c>
      <c r="R71" s="44"/>
      <c r="S71" s="38">
        <v>0</v>
      </c>
      <c r="T71" s="40">
        <v>0</v>
      </c>
      <c r="U71" s="56">
        <v>1</v>
      </c>
      <c r="V71" s="70">
        <v>0</v>
      </c>
      <c r="W71" s="159">
        <v>0</v>
      </c>
      <c r="X71" s="99">
        <v>0</v>
      </c>
      <c r="Y71" s="38">
        <v>0</v>
      </c>
      <c r="Z71" s="39">
        <v>2</v>
      </c>
      <c r="AA71" s="169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178">
        <v>0</v>
      </c>
      <c r="BC71" s="186">
        <v>0</v>
      </c>
      <c r="BD71" s="39">
        <v>0</v>
      </c>
      <c r="BE71" s="197">
        <v>0</v>
      </c>
      <c r="BF71" s="198">
        <v>0</v>
      </c>
    </row>
    <row r="72" spans="1:58" s="13" customFormat="1" ht="12" customHeight="1">
      <c r="A72" s="53"/>
      <c r="B72" s="37" t="s">
        <v>84</v>
      </c>
      <c r="C72" s="27">
        <f t="shared" si="5"/>
        <v>4</v>
      </c>
      <c r="D72" s="28">
        <f t="shared" si="2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1</v>
      </c>
      <c r="P72" s="40">
        <v>0</v>
      </c>
      <c r="Q72" s="43">
        <v>2</v>
      </c>
      <c r="R72" s="44"/>
      <c r="S72" s="38">
        <v>0</v>
      </c>
      <c r="T72" s="40">
        <v>0</v>
      </c>
      <c r="U72" s="56">
        <v>0</v>
      </c>
      <c r="V72" s="70">
        <v>0</v>
      </c>
      <c r="W72" s="159">
        <v>0</v>
      </c>
      <c r="X72" s="99">
        <v>0</v>
      </c>
      <c r="Y72" s="38"/>
      <c r="Z72" s="39">
        <v>2</v>
      </c>
      <c r="AA72" s="169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178">
        <v>0</v>
      </c>
      <c r="BC72" s="186">
        <v>0</v>
      </c>
      <c r="BD72" s="39">
        <v>0</v>
      </c>
      <c r="BE72" s="197">
        <v>0</v>
      </c>
      <c r="BF72" s="198">
        <v>0</v>
      </c>
    </row>
    <row r="73" spans="1:58" s="13" customFormat="1" ht="12" customHeight="1">
      <c r="A73" s="53"/>
      <c r="B73" s="37" t="s">
        <v>85</v>
      </c>
      <c r="C73" s="27">
        <f t="shared" si="5"/>
        <v>2</v>
      </c>
      <c r="D73" s="28">
        <f t="shared" si="2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1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59">
        <v>0</v>
      </c>
      <c r="X73" s="99">
        <v>0</v>
      </c>
      <c r="Y73" s="38">
        <v>0</v>
      </c>
      <c r="Z73" s="39">
        <v>1</v>
      </c>
      <c r="AA73" s="169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178">
        <v>0</v>
      </c>
      <c r="BC73" s="186">
        <v>0</v>
      </c>
      <c r="BD73" s="39">
        <v>0</v>
      </c>
      <c r="BE73" s="197">
        <v>0</v>
      </c>
      <c r="BF73" s="198">
        <v>0</v>
      </c>
    </row>
    <row r="74" spans="1:58" s="13" customFormat="1" ht="12" customHeight="1">
      <c r="A74" s="53"/>
      <c r="B74" s="37" t="s">
        <v>86</v>
      </c>
      <c r="C74" s="27">
        <f t="shared" si="5"/>
        <v>20</v>
      </c>
      <c r="D74" s="28">
        <f t="shared" si="2"/>
        <v>6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5</v>
      </c>
      <c r="R74" s="44"/>
      <c r="S74" s="38">
        <v>0</v>
      </c>
      <c r="T74" s="40">
        <v>0</v>
      </c>
      <c r="U74" s="56">
        <v>3</v>
      </c>
      <c r="V74" s="70"/>
      <c r="W74" s="159">
        <v>0</v>
      </c>
      <c r="X74" s="99">
        <v>1</v>
      </c>
      <c r="Y74" s="38">
        <v>2</v>
      </c>
      <c r="Z74" s="39">
        <v>4</v>
      </c>
      <c r="AA74" s="169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178">
        <v>0</v>
      </c>
      <c r="BC74" s="186">
        <v>0</v>
      </c>
      <c r="BD74" s="39">
        <v>0</v>
      </c>
      <c r="BE74" s="197">
        <v>0</v>
      </c>
      <c r="BF74" s="198">
        <v>0</v>
      </c>
    </row>
    <row r="75" spans="1:58" s="13" customFormat="1" ht="12" customHeight="1">
      <c r="A75" s="53"/>
      <c r="B75" s="37" t="s">
        <v>87</v>
      </c>
      <c r="C75" s="27">
        <f t="shared" si="5"/>
        <v>25</v>
      </c>
      <c r="D75" s="28">
        <f aca="true" t="shared" si="18" ref="D75:D90">F75+H75+J75+L75+N75+P75+R75+T75+V75+X75+Z75+AB75+AD75+AF75+AH75+AJ75+AL75+AN75+AP75+AR75+AT75+AV75+AX75+AZ75+BB75+BD75+BF75</f>
        <v>8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1</v>
      </c>
      <c r="P75" s="40">
        <v>0</v>
      </c>
      <c r="Q75" s="43">
        <v>7</v>
      </c>
      <c r="R75" s="44"/>
      <c r="S75" s="38">
        <v>0</v>
      </c>
      <c r="T75" s="40">
        <v>1</v>
      </c>
      <c r="U75" s="56">
        <v>5</v>
      </c>
      <c r="V75" s="70"/>
      <c r="W75" s="159">
        <v>0</v>
      </c>
      <c r="X75" s="99">
        <v>2</v>
      </c>
      <c r="Y75" s="38">
        <v>2</v>
      </c>
      <c r="Z75" s="39">
        <v>3</v>
      </c>
      <c r="AA75" s="169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39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178">
        <v>0</v>
      </c>
      <c r="BC75" s="186">
        <v>0</v>
      </c>
      <c r="BD75" s="39">
        <v>0</v>
      </c>
      <c r="BE75" s="197">
        <v>0</v>
      </c>
      <c r="BF75" s="198">
        <v>0</v>
      </c>
    </row>
    <row r="76" spans="1:58" s="13" customFormat="1" ht="12" customHeight="1">
      <c r="A76" s="53"/>
      <c r="B76" s="37" t="s">
        <v>88</v>
      </c>
      <c r="C76" s="27">
        <f t="shared" si="5"/>
        <v>5</v>
      </c>
      <c r="D76" s="28">
        <f t="shared" si="18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1</v>
      </c>
      <c r="P76" s="40">
        <v>0</v>
      </c>
      <c r="Q76" s="43">
        <v>3</v>
      </c>
      <c r="R76" s="44"/>
      <c r="S76" s="38">
        <v>0</v>
      </c>
      <c r="T76" s="40">
        <v>0</v>
      </c>
      <c r="U76" s="56">
        <v>0</v>
      </c>
      <c r="V76" s="70">
        <v>0</v>
      </c>
      <c r="W76" s="159">
        <v>0</v>
      </c>
      <c r="X76" s="99">
        <v>0</v>
      </c>
      <c r="Y76" s="38">
        <v>0</v>
      </c>
      <c r="Z76" s="39">
        <v>2</v>
      </c>
      <c r="AA76" s="169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178">
        <v>0</v>
      </c>
      <c r="BC76" s="186">
        <v>0</v>
      </c>
      <c r="BD76" s="39">
        <v>0</v>
      </c>
      <c r="BE76" s="197">
        <v>0</v>
      </c>
      <c r="BF76" s="198">
        <v>0</v>
      </c>
    </row>
    <row r="77" spans="1:58" s="13" customFormat="1" ht="12" customHeight="1">
      <c r="A77" s="53"/>
      <c r="B77" s="37" t="s">
        <v>89</v>
      </c>
      <c r="C77" s="27">
        <f t="shared" si="5"/>
        <v>4</v>
      </c>
      <c r="D77" s="28">
        <f t="shared" si="18"/>
        <v>1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1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59">
        <v>0</v>
      </c>
      <c r="X77" s="99">
        <v>0</v>
      </c>
      <c r="Y77" s="38"/>
      <c r="Z77" s="39">
        <v>1</v>
      </c>
      <c r="AA77" s="169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178">
        <v>0</v>
      </c>
      <c r="BC77" s="186">
        <v>0</v>
      </c>
      <c r="BD77" s="39">
        <v>0</v>
      </c>
      <c r="BE77" s="197">
        <v>0</v>
      </c>
      <c r="BF77" s="198">
        <v>0</v>
      </c>
    </row>
    <row r="78" spans="1:58" s="13" customFormat="1" ht="12" customHeight="1">
      <c r="A78" s="53"/>
      <c r="B78" s="37" t="s">
        <v>90</v>
      </c>
      <c r="C78" s="27">
        <f aca="true" t="shared" si="19" ref="C78:C90">E78+G78+I78+K78+M78+O78+Q78+S78+U78+W78+Y78+AA78+AC78+AE78+AG78+AI78+AK78+AM78+AO78+AQ78+AS78+AU78+AW78+AY78+BA78+BC78+BE78</f>
        <v>7</v>
      </c>
      <c r="D78" s="28">
        <f t="shared" si="18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1</v>
      </c>
      <c r="P78" s="40">
        <v>0</v>
      </c>
      <c r="Q78" s="43">
        <v>2</v>
      </c>
      <c r="R78" s="44"/>
      <c r="S78" s="38">
        <v>0</v>
      </c>
      <c r="T78" s="40">
        <v>0</v>
      </c>
      <c r="U78" s="56">
        <v>1</v>
      </c>
      <c r="V78" s="70">
        <v>0</v>
      </c>
      <c r="W78" s="159">
        <v>0</v>
      </c>
      <c r="X78" s="99">
        <v>0</v>
      </c>
      <c r="Y78" s="38">
        <v>1</v>
      </c>
      <c r="Z78" s="39">
        <v>1</v>
      </c>
      <c r="AA78" s="169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178">
        <v>0</v>
      </c>
      <c r="BC78" s="186">
        <v>0</v>
      </c>
      <c r="BD78" s="39">
        <v>0</v>
      </c>
      <c r="BE78" s="197">
        <v>0</v>
      </c>
      <c r="BF78" s="198">
        <v>0</v>
      </c>
    </row>
    <row r="79" spans="1:58" s="13" customFormat="1" ht="12" customHeight="1">
      <c r="A79" s="53"/>
      <c r="B79" s="37" t="s">
        <v>91</v>
      </c>
      <c r="C79" s="27">
        <f t="shared" si="19"/>
        <v>1</v>
      </c>
      <c r="D79" s="28">
        <f t="shared" si="18"/>
        <v>1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59">
        <v>0</v>
      </c>
      <c r="X79" s="99">
        <v>0</v>
      </c>
      <c r="Y79" s="38">
        <v>0</v>
      </c>
      <c r="Z79" s="39">
        <v>1</v>
      </c>
      <c r="AA79" s="169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178">
        <v>0</v>
      </c>
      <c r="BC79" s="186">
        <v>0</v>
      </c>
      <c r="BD79" s="39">
        <v>0</v>
      </c>
      <c r="BE79" s="197">
        <v>0</v>
      </c>
      <c r="BF79" s="198">
        <v>0</v>
      </c>
    </row>
    <row r="80" spans="1:58" s="13" customFormat="1" ht="12" customHeight="1">
      <c r="A80" s="53"/>
      <c r="B80" s="37" t="s">
        <v>92</v>
      </c>
      <c r="C80" s="27">
        <f t="shared" si="19"/>
        <v>4</v>
      </c>
      <c r="D80" s="28">
        <f t="shared" si="18"/>
        <v>2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1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59">
        <v>0</v>
      </c>
      <c r="X80" s="99">
        <v>0</v>
      </c>
      <c r="Y80" s="38">
        <v>0</v>
      </c>
      <c r="Z80" s="39">
        <v>2</v>
      </c>
      <c r="AA80" s="169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178">
        <v>0</v>
      </c>
      <c r="BC80" s="186">
        <v>0</v>
      </c>
      <c r="BD80" s="39">
        <v>0</v>
      </c>
      <c r="BE80" s="197">
        <v>0</v>
      </c>
      <c r="BF80" s="198">
        <v>0</v>
      </c>
    </row>
    <row r="81" spans="1:58" s="13" customFormat="1" ht="12" customHeight="1">
      <c r="A81" s="54"/>
      <c r="B81" s="47" t="s">
        <v>93</v>
      </c>
      <c r="C81" s="27">
        <f t="shared" si="19"/>
        <v>9</v>
      </c>
      <c r="D81" s="28">
        <f t="shared" si="18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1</v>
      </c>
      <c r="P81" s="50">
        <v>0</v>
      </c>
      <c r="Q81" s="88">
        <v>3</v>
      </c>
      <c r="R81" s="104"/>
      <c r="S81" s="48">
        <v>0</v>
      </c>
      <c r="T81" s="50">
        <v>0</v>
      </c>
      <c r="U81" s="71">
        <v>1</v>
      </c>
      <c r="V81" s="72">
        <v>0</v>
      </c>
      <c r="W81" s="160">
        <v>0</v>
      </c>
      <c r="X81" s="100">
        <v>0</v>
      </c>
      <c r="Y81" s="48">
        <v>2</v>
      </c>
      <c r="Z81" s="49">
        <v>1</v>
      </c>
      <c r="AA81" s="170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179">
        <v>0</v>
      </c>
      <c r="BC81" s="187">
        <v>0</v>
      </c>
      <c r="BD81" s="49">
        <v>0</v>
      </c>
      <c r="BE81" s="197">
        <v>0</v>
      </c>
      <c r="BF81" s="198">
        <v>0</v>
      </c>
    </row>
    <row r="82" spans="1:58" s="13" customFormat="1" ht="15" customHeight="1">
      <c r="A82" s="51" t="s">
        <v>94</v>
      </c>
      <c r="B82" s="52"/>
      <c r="C82" s="27">
        <f t="shared" si="19"/>
        <v>119</v>
      </c>
      <c r="D82" s="28">
        <f t="shared" si="18"/>
        <v>28</v>
      </c>
      <c r="E82" s="32">
        <f aca="true" t="shared" si="20" ref="E82:AH82">SUM(E83:E90)</f>
        <v>1</v>
      </c>
      <c r="F82" s="34">
        <f t="shared" si="20"/>
        <v>0</v>
      </c>
      <c r="G82" s="32">
        <f t="shared" si="20"/>
        <v>13</v>
      </c>
      <c r="H82" s="34">
        <f t="shared" si="20"/>
        <v>0</v>
      </c>
      <c r="I82" s="32">
        <f t="shared" si="20"/>
        <v>8</v>
      </c>
      <c r="J82" s="34">
        <f t="shared" si="20"/>
        <v>2</v>
      </c>
      <c r="K82" s="32">
        <f t="shared" si="20"/>
        <v>3</v>
      </c>
      <c r="L82" s="69">
        <f t="shared" si="20"/>
        <v>0</v>
      </c>
      <c r="M82" s="32">
        <f t="shared" si="20"/>
        <v>7</v>
      </c>
      <c r="N82" s="34">
        <f t="shared" si="20"/>
        <v>0</v>
      </c>
      <c r="O82" s="68">
        <f t="shared" si="20"/>
        <v>9</v>
      </c>
      <c r="P82" s="34">
        <f t="shared" si="20"/>
        <v>0</v>
      </c>
      <c r="Q82" s="89">
        <f t="shared" si="20"/>
        <v>43</v>
      </c>
      <c r="R82" s="103">
        <f t="shared" si="20"/>
        <v>0</v>
      </c>
      <c r="S82" s="32">
        <f t="shared" si="20"/>
        <v>0</v>
      </c>
      <c r="T82" s="34">
        <f t="shared" si="20"/>
        <v>1</v>
      </c>
      <c r="U82" s="68">
        <f t="shared" si="20"/>
        <v>14</v>
      </c>
      <c r="V82" s="69">
        <f t="shared" si="20"/>
        <v>0</v>
      </c>
      <c r="W82" s="157">
        <f>SUM(W83:W90)</f>
        <v>0</v>
      </c>
      <c r="X82" s="158">
        <f>SUM(X83:X90)</f>
        <v>4</v>
      </c>
      <c r="Y82" s="32">
        <f t="shared" si="20"/>
        <v>11</v>
      </c>
      <c r="Z82" s="33">
        <f t="shared" si="20"/>
        <v>18</v>
      </c>
      <c r="AA82" s="168">
        <f t="shared" si="20"/>
        <v>9</v>
      </c>
      <c r="AB82" s="69">
        <f t="shared" si="20"/>
        <v>0</v>
      </c>
      <c r="AC82" s="32">
        <f t="shared" si="20"/>
        <v>0</v>
      </c>
      <c r="AD82" s="34">
        <f t="shared" si="20"/>
        <v>0</v>
      </c>
      <c r="AE82" s="32">
        <f t="shared" si="20"/>
        <v>0</v>
      </c>
      <c r="AF82" s="34">
        <f t="shared" si="20"/>
        <v>0</v>
      </c>
      <c r="AG82" s="32">
        <f t="shared" si="20"/>
        <v>0</v>
      </c>
      <c r="AH82" s="34">
        <f t="shared" si="20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21" ref="AM82:BB82">SUM(AM83:AM90)</f>
        <v>0</v>
      </c>
      <c r="AN82" s="32">
        <f t="shared" si="21"/>
        <v>1</v>
      </c>
      <c r="AO82" s="89">
        <f>SUM(AO83:AO90)</f>
        <v>0</v>
      </c>
      <c r="AP82" s="137">
        <f>SUM(AP83:AP90)</f>
        <v>0</v>
      </c>
      <c r="AQ82" s="89">
        <f t="shared" si="21"/>
        <v>0</v>
      </c>
      <c r="AR82" s="34">
        <f t="shared" si="21"/>
        <v>0</v>
      </c>
      <c r="AS82" s="32">
        <f t="shared" si="21"/>
        <v>0</v>
      </c>
      <c r="AT82" s="34">
        <f t="shared" si="21"/>
        <v>1</v>
      </c>
      <c r="AU82" s="32">
        <f t="shared" si="21"/>
        <v>0</v>
      </c>
      <c r="AV82" s="34">
        <f t="shared" si="21"/>
        <v>0</v>
      </c>
      <c r="AW82" s="32">
        <f t="shared" si="21"/>
        <v>0</v>
      </c>
      <c r="AX82" s="34">
        <f t="shared" si="21"/>
        <v>0</v>
      </c>
      <c r="AY82" s="32">
        <f t="shared" si="21"/>
        <v>0</v>
      </c>
      <c r="AZ82" s="34">
        <f t="shared" si="21"/>
        <v>1</v>
      </c>
      <c r="BA82" s="32">
        <f t="shared" si="21"/>
        <v>0</v>
      </c>
      <c r="BB82" s="177">
        <f t="shared" si="21"/>
        <v>0</v>
      </c>
      <c r="BC82" s="185">
        <f>SUM(BC83:BC90)</f>
        <v>0</v>
      </c>
      <c r="BD82" s="33">
        <f>SUM(BD83:BD90)</f>
        <v>0</v>
      </c>
      <c r="BE82" s="195">
        <f>SUM(BE83:BE90)</f>
        <v>0</v>
      </c>
      <c r="BF82" s="196">
        <f>SUM(BF83:BF90)</f>
        <v>0</v>
      </c>
    </row>
    <row r="83" spans="1:58" s="13" customFormat="1" ht="12" customHeight="1">
      <c r="A83" s="53"/>
      <c r="B83" s="37" t="s">
        <v>95</v>
      </c>
      <c r="C83" s="27">
        <f t="shared" si="19"/>
        <v>3</v>
      </c>
      <c r="D83" s="28">
        <f t="shared" si="18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1</v>
      </c>
      <c r="P83" s="40">
        <v>0</v>
      </c>
      <c r="Q83" s="43">
        <v>2</v>
      </c>
      <c r="R83" s="44"/>
      <c r="S83" s="38">
        <v>0</v>
      </c>
      <c r="T83" s="40">
        <v>0</v>
      </c>
      <c r="U83" s="56">
        <v>0</v>
      </c>
      <c r="V83" s="70">
        <v>0</v>
      </c>
      <c r="W83" s="159">
        <v>0</v>
      </c>
      <c r="X83" s="99">
        <v>0</v>
      </c>
      <c r="Y83" s="38">
        <v>0</v>
      </c>
      <c r="Z83" s="39">
        <v>1</v>
      </c>
      <c r="AA83" s="169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39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178">
        <v>0</v>
      </c>
      <c r="BC83" s="186">
        <v>0</v>
      </c>
      <c r="BD83" s="39">
        <v>0</v>
      </c>
      <c r="BE83" s="197">
        <v>0</v>
      </c>
      <c r="BF83" s="198">
        <v>0</v>
      </c>
    </row>
    <row r="84" spans="1:58" s="13" customFormat="1" ht="12" customHeight="1">
      <c r="A84" s="53"/>
      <c r="B84" s="37" t="s">
        <v>96</v>
      </c>
      <c r="C84" s="27">
        <f t="shared" si="19"/>
        <v>53</v>
      </c>
      <c r="D84" s="28">
        <f t="shared" si="18"/>
        <v>17</v>
      </c>
      <c r="E84" s="38">
        <v>1</v>
      </c>
      <c r="F84" s="40"/>
      <c r="G84" s="38">
        <v>9</v>
      </c>
      <c r="H84" s="40"/>
      <c r="I84" s="38">
        <v>2</v>
      </c>
      <c r="J84" s="40">
        <v>2</v>
      </c>
      <c r="K84" s="38">
        <v>2</v>
      </c>
      <c r="L84" s="70"/>
      <c r="M84" s="38">
        <v>2</v>
      </c>
      <c r="N84" s="40"/>
      <c r="O84" s="38">
        <v>3</v>
      </c>
      <c r="P84" s="40"/>
      <c r="Q84" s="43">
        <v>14</v>
      </c>
      <c r="R84" s="44"/>
      <c r="S84" s="38">
        <v>0</v>
      </c>
      <c r="T84" s="40">
        <v>1</v>
      </c>
      <c r="U84" s="126">
        <v>10</v>
      </c>
      <c r="V84" s="99"/>
      <c r="W84" s="159">
        <v>0</v>
      </c>
      <c r="X84" s="99">
        <v>2</v>
      </c>
      <c r="Y84" s="38">
        <v>5</v>
      </c>
      <c r="Z84" s="39">
        <v>9</v>
      </c>
      <c r="AA84" s="169">
        <v>4</v>
      </c>
      <c r="AB84" s="42"/>
      <c r="AC84" s="38">
        <v>0</v>
      </c>
      <c r="AD84" s="40"/>
      <c r="AE84" s="38"/>
      <c r="AF84" s="40"/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39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0</v>
      </c>
      <c r="AY84" s="38">
        <v>0</v>
      </c>
      <c r="AZ84" s="40">
        <v>1</v>
      </c>
      <c r="BA84" s="38">
        <v>0</v>
      </c>
      <c r="BB84" s="178">
        <v>0</v>
      </c>
      <c r="BC84" s="186">
        <v>0</v>
      </c>
      <c r="BD84" s="39">
        <v>0</v>
      </c>
      <c r="BE84" s="197">
        <v>0</v>
      </c>
      <c r="BF84" s="198">
        <v>0</v>
      </c>
    </row>
    <row r="85" spans="1:58" s="13" customFormat="1" ht="12" customHeight="1">
      <c r="A85" s="53"/>
      <c r="B85" s="37" t="s">
        <v>97</v>
      </c>
      <c r="C85" s="27">
        <f t="shared" si="19"/>
        <v>6</v>
      </c>
      <c r="D85" s="28">
        <f t="shared" si="18"/>
        <v>1</v>
      </c>
      <c r="E85" s="38">
        <v>0</v>
      </c>
      <c r="F85" s="40">
        <v>0</v>
      </c>
      <c r="G85" s="38">
        <v>0</v>
      </c>
      <c r="H85" s="40">
        <v>0</v>
      </c>
      <c r="I85" s="38">
        <v>1</v>
      </c>
      <c r="J85" s="40">
        <v>0</v>
      </c>
      <c r="K85" s="38">
        <v>0</v>
      </c>
      <c r="L85" s="40">
        <v>0</v>
      </c>
      <c r="M85" s="38">
        <v>0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59">
        <v>0</v>
      </c>
      <c r="X85" s="99">
        <v>0</v>
      </c>
      <c r="Y85" s="38">
        <v>0</v>
      </c>
      <c r="Z85" s="39">
        <v>1</v>
      </c>
      <c r="AA85" s="169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178">
        <v>0</v>
      </c>
      <c r="BC85" s="186">
        <v>0</v>
      </c>
      <c r="BD85" s="39">
        <v>0</v>
      </c>
      <c r="BE85" s="197">
        <v>0</v>
      </c>
      <c r="BF85" s="198">
        <v>0</v>
      </c>
    </row>
    <row r="86" spans="1:58" s="13" customFormat="1" ht="12" customHeight="1">
      <c r="A86" s="53"/>
      <c r="B86" s="37" t="s">
        <v>98</v>
      </c>
      <c r="C86" s="27">
        <f t="shared" si="19"/>
        <v>15</v>
      </c>
      <c r="D86" s="28">
        <f t="shared" si="18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6</v>
      </c>
      <c r="R86" s="42"/>
      <c r="S86" s="38">
        <v>0</v>
      </c>
      <c r="T86" s="40">
        <v>0</v>
      </c>
      <c r="U86" s="126">
        <v>1</v>
      </c>
      <c r="V86" s="67"/>
      <c r="W86" s="159">
        <v>0</v>
      </c>
      <c r="X86" s="99">
        <v>1</v>
      </c>
      <c r="Y86" s="38">
        <v>2</v>
      </c>
      <c r="Z86" s="39">
        <v>3</v>
      </c>
      <c r="AA86" s="169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178">
        <v>0</v>
      </c>
      <c r="BC86" s="186">
        <v>0</v>
      </c>
      <c r="BD86" s="39">
        <v>0</v>
      </c>
      <c r="BE86" s="197">
        <v>0</v>
      </c>
      <c r="BF86" s="198">
        <v>0</v>
      </c>
    </row>
    <row r="87" spans="1:58" s="13" customFormat="1" ht="12" customHeight="1">
      <c r="A87" s="53"/>
      <c r="B87" s="37" t="s">
        <v>99</v>
      </c>
      <c r="C87" s="27">
        <f t="shared" si="19"/>
        <v>11</v>
      </c>
      <c r="D87" s="28">
        <f t="shared" si="18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1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59">
        <v>0</v>
      </c>
      <c r="X87" s="99">
        <v>0</v>
      </c>
      <c r="Y87" s="38">
        <v>1</v>
      </c>
      <c r="Z87" s="39">
        <v>0</v>
      </c>
      <c r="AA87" s="169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178">
        <v>0</v>
      </c>
      <c r="BC87" s="186">
        <v>0</v>
      </c>
      <c r="BD87" s="39">
        <v>0</v>
      </c>
      <c r="BE87" s="197">
        <v>0</v>
      </c>
      <c r="BF87" s="198">
        <v>0</v>
      </c>
    </row>
    <row r="88" spans="1:58" s="13" customFormat="1" ht="12" customHeight="1">
      <c r="A88" s="53"/>
      <c r="B88" s="37" t="s">
        <v>100</v>
      </c>
      <c r="C88" s="27">
        <f t="shared" si="19"/>
        <v>2</v>
      </c>
      <c r="D88" s="28">
        <f t="shared" si="18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1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59">
        <v>0</v>
      </c>
      <c r="X88" s="99">
        <v>0</v>
      </c>
      <c r="Y88" s="38">
        <v>0</v>
      </c>
      <c r="Z88" s="39">
        <v>1</v>
      </c>
      <c r="AA88" s="169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178">
        <v>0</v>
      </c>
      <c r="BC88" s="186">
        <v>0</v>
      </c>
      <c r="BD88" s="39">
        <v>0</v>
      </c>
      <c r="BE88" s="197">
        <v>0</v>
      </c>
      <c r="BF88" s="198">
        <v>0</v>
      </c>
    </row>
    <row r="89" spans="1:58" s="13" customFormat="1" ht="12" customHeight="1">
      <c r="A89" s="53"/>
      <c r="B89" s="37" t="s">
        <v>101</v>
      </c>
      <c r="C89" s="27">
        <f t="shared" si="19"/>
        <v>13</v>
      </c>
      <c r="D89" s="28">
        <f t="shared" si="18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5</v>
      </c>
      <c r="R89" s="44"/>
      <c r="S89" s="38">
        <v>0</v>
      </c>
      <c r="T89" s="40">
        <v>0</v>
      </c>
      <c r="U89" s="56">
        <v>1</v>
      </c>
      <c r="V89" s="70"/>
      <c r="W89" s="159">
        <v>0</v>
      </c>
      <c r="X89" s="99">
        <v>1</v>
      </c>
      <c r="Y89" s="38">
        <v>2</v>
      </c>
      <c r="Z89" s="39">
        <v>1</v>
      </c>
      <c r="AA89" s="169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178">
        <v>0</v>
      </c>
      <c r="BC89" s="186">
        <v>0</v>
      </c>
      <c r="BD89" s="39">
        <v>0</v>
      </c>
      <c r="BE89" s="197">
        <v>0</v>
      </c>
      <c r="BF89" s="198">
        <v>0</v>
      </c>
    </row>
    <row r="90" spans="1:58" s="13" customFormat="1" ht="12" customHeight="1" thickBot="1">
      <c r="A90" s="57"/>
      <c r="B90" s="58" t="s">
        <v>102</v>
      </c>
      <c r="C90" s="134">
        <f t="shared" si="19"/>
        <v>16</v>
      </c>
      <c r="D90" s="135">
        <f t="shared" si="18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1</v>
      </c>
      <c r="P90" s="61">
        <v>0</v>
      </c>
      <c r="Q90" s="90">
        <v>6</v>
      </c>
      <c r="R90" s="106"/>
      <c r="S90" s="59">
        <v>0</v>
      </c>
      <c r="T90" s="61">
        <v>0</v>
      </c>
      <c r="U90" s="102">
        <v>1</v>
      </c>
      <c r="V90" s="73"/>
      <c r="W90" s="163">
        <v>0</v>
      </c>
      <c r="X90" s="164">
        <v>0</v>
      </c>
      <c r="Y90" s="59">
        <v>1</v>
      </c>
      <c r="Z90" s="60">
        <v>2</v>
      </c>
      <c r="AA90" s="173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181">
        <v>0</v>
      </c>
      <c r="BC90" s="189">
        <v>0</v>
      </c>
      <c r="BD90" s="60">
        <v>0</v>
      </c>
      <c r="BE90" s="197">
        <v>0</v>
      </c>
      <c r="BF90" s="198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3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2013-02-04T13:14:33Z</cp:lastPrinted>
  <dcterms:created xsi:type="dcterms:W3CDTF">2000-07-25T12:21:02Z</dcterms:created>
  <dcterms:modified xsi:type="dcterms:W3CDTF">2013-04-11T10:39:53Z</dcterms:modified>
  <cp:category/>
  <cp:version/>
  <cp:contentType/>
  <cp:contentStatus/>
</cp:coreProperties>
</file>