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5910" windowWidth="15450" windowHeight="5490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CP" sheetId="6" r:id="rId6"/>
  </sheets>
  <definedNames>
    <definedName name="_xlnm.Print_Area" localSheetId="0">'banky'!$A$1:$J$134</definedName>
    <definedName name="_xlnm.Print_Area" localSheetId="4">'kolektívne investovanie'!$A$1:$J$115</definedName>
    <definedName name="_xlnm.Print_Area" localSheetId="5">'OCP'!$A$1:$G$47</definedName>
    <definedName name="_xlnm.Print_Area" localSheetId="1">'poisťovne'!$A$1:$H$81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<sst xmlns="http://schemas.openxmlformats.org/spreadsheetml/2006/main" count="628" uniqueCount="466">
  <si>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</si>
  <si>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</si>
  <si>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</si>
  <si>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</si>
  <si>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</si>
  <si>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</si>
  <si>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</si>
  <si>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</si>
  <si>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</si>
  <si>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</si>
  <si>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</si>
  <si>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</si>
  <si>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</si>
  <si>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</si>
  <si>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</si>
  <si>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</si>
  <si>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</si>
  <si>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</si>
  <si>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</si>
  <si>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</si>
  <si>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</si>
  <si>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</si>
  <si>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</si>
  <si>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</si>
  <si>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</si>
  <si>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</si>
  <si>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</si>
  <si>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</si>
  <si>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</si>
  <si>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</si>
  <si>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</si>
  <si>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</si>
  <si>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</si>
  <si>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</si>
  <si>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</si>
  <si>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</si>
  <si>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</si>
  <si>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</si>
  <si>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</si>
  <si>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</si>
  <si>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</si>
  <si>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</si>
  <si>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</si>
  <si>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</si>
  <si>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</si>
  <si>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</si>
  <si>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</si>
  <si>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</si>
  <si>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</si>
  <si>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</si>
  <si>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</si>
  <si>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</si>
  <si>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</si>
  <si>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</si>
  <si>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</si>
  <si>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</si>
  <si>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</si>
  <si>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</si>
  <si>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</si>
  <si>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</si>
  <si>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</si>
  <si>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</si>
  <si>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</si>
  <si>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</si>
  <si>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</si>
  <si>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</si>
  <si>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</si>
  <si>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</si>
  <si>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</si>
  <si>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</si>
  <si>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</si>
  <si>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</si>
  <si>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</si>
  <si>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</si>
  <si>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</si>
  <si>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</si>
  <si>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</si>
  <si>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</si>
  <si>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</si>
  <si>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</si>
  <si>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</si>
  <si>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</si>
  <si>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</si>
  <si>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</si>
  <si>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</si>
  <si>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</si>
  <si>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</si>
  <si>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</si>
  <si>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</si>
  <si>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</si>
  <si>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</si>
  <si>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</si>
  <si>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</si>
  <si>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</si>
  <si>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</si>
  <si>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Čistý zisk celkom</t>
  </si>
  <si>
    <t>ROE</t>
  </si>
  <si>
    <t>Podiel na trhu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</si>
  <si>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</si>
  <si>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</si>
  <si>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</si>
  <si>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</si>
  <si>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</si>
  <si>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</si>
  <si>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</si>
  <si>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</si>
  <si>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</si>
  <si>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</si>
  <si>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</si>
  <si>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</si>
  <si>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</si>
  <si>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</si>
  <si>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</si>
  <si>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Akcie</t>
  </si>
  <si>
    <t>Ostatné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</si>
  <si>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</si>
  <si>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</si>
  <si>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</si>
  <si>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</si>
  <si>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</si>
  <si>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</si>
  <si>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Prvá Penzijná</t>
  </si>
  <si>
    <t>AIG Funds Central Europe</t>
  </si>
  <si>
    <t>ČSOB Asset Management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</si>
  <si>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</si>
  <si>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</si>
  <si>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</si>
  <si>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</si>
  <si>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</si>
  <si>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</si>
  <si>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</si>
  <si>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</si>
  <si>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</si>
  <si>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</si>
  <si>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</si>
  <si>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</si>
  <si>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</si>
  <si>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</si>
  <si>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</si>
  <si>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</si>
  <si>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</si>
  <si>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</si>
  <si>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</si>
  <si>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</si>
  <si>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</si>
  <si>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</si>
  <si>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</si>
  <si>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</si>
  <si>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</si>
  <si>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</si>
  <si>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</si>
  <si>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</si>
  <si>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</si>
  <si>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</si>
  <si>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</si>
  <si>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</si>
  <si>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</si>
  <si>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</si>
  <si>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</si>
  <si>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</si>
  <si>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</si>
  <si>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</si>
  <si>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</si>
  <si>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</si>
  <si>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</si>
  <si>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</si>
  <si>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</si>
  <si>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</si>
  <si>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</si>
  <si>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</si>
  <si>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</si>
  <si>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</si>
  <si>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</si>
  <si>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</si>
  <si>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</si>
  <si>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 xml:space="preserve">   Fin. spoločnosti (podiel na úveroch fin. spol.)</t>
  </si>
  <si>
    <t>C3</t>
  </si>
  <si>
    <t xml:space="preserve">ROA </t>
  </si>
  <si>
    <t xml:space="preserve">ROE </t>
  </si>
  <si>
    <t>Životné poistenie</t>
  </si>
  <si>
    <t>Neživotné poistenie</t>
  </si>
  <si>
    <t>Rezerva na krytie záväzkov z finančného umiestnenia v mene poistených</t>
  </si>
  <si>
    <t>Dlhopisy bánk</t>
  </si>
  <si>
    <t>Termínované účty v bankách</t>
  </si>
  <si>
    <t>Hypotekárne záložné listy</t>
  </si>
  <si>
    <t>Škodovosť v neživotnom poistení</t>
  </si>
  <si>
    <t xml:space="preserve">Umiestnenie technických rezerv poisťovní okrem rezervy na krytie záväzkov </t>
  </si>
  <si>
    <t>HHI pri rovnomer. rozložení</t>
  </si>
  <si>
    <t>rovnomer. rozložení</t>
  </si>
  <si>
    <t xml:space="preserve">CR3 je podiel troch inštitúcií s najvyšším objemom danej položky na celkovom objeme danej položky v sektore.
HHI je definovaný ako súčet druhých mocnín podielov jednotlivých inštitúcií na celkovom objeme danej položky vyjadrený v %.
Do výpočtu oboch ukazovateľov vstupujú iba inštitúcie, v ktorých je hodnota danej položky kladná.
Pri rovnakej hodnote podielu všetkých inštitúcií by pri počte 25 inštitúcií bola hodnota HHI 400.
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</si>
  <si>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</si>
  <si>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</si>
  <si>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</si>
  <si>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</si>
  <si>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</si>
  <si>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</si>
  <si>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</si>
  <si>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</si>
  <si>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</si>
  <si>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Rizikovo vážené aktíva bankovej knihy**</t>
  </si>
  <si>
    <t>Rizikovo vážené aktíva obchodnej knihy**</t>
  </si>
  <si>
    <t>Iné rizikovo vážené aktíva**</t>
  </si>
  <si>
    <t>OCP s min. základným imaním 35M</t>
  </si>
  <si>
    <t>Ostatní</t>
  </si>
  <si>
    <t>Trhové koncentrácie objemu obchodov obchodníkov s cennými papiermi</t>
  </si>
  <si>
    <t xml:space="preserve">  Banky a pobočky zahr. bánk</t>
  </si>
  <si>
    <t xml:space="preserve">  OCP s min. základným imaním 35M</t>
  </si>
  <si>
    <t xml:space="preserve">  Ostatní</t>
  </si>
  <si>
    <t>Trhové koncentrácie sú počítané za aktuálny kvartál</t>
  </si>
  <si>
    <t>OCP, ktorí nie sú bankami sa členia podľa základného imania. OCP so základným imaním menej ako 35 mil. nemajú licenciu na vykonávanie investičnej služby IS-3 (prijatie pokynu klienta na nadobudnutie alebo predaj investičného nástroja a jeho vykonanie na vlastný účet)</t>
  </si>
  <si>
    <t>Axa DSS</t>
  </si>
  <si>
    <t>ČSOB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</si>
  <si>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</si>
  <si>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</si>
  <si>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</si>
  <si>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</si>
  <si>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 Špeciálne fondy</t>
  </si>
  <si>
    <t xml:space="preserve">    Realitné fondy</t>
  </si>
  <si>
    <t xml:space="preserve">     Uzavreté fondy</t>
  </si>
  <si>
    <t xml:space="preserve">  Zahraničné (**)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</si>
  <si>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</si>
  <si>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</si>
  <si>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</si>
  <si>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</si>
  <si>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</si>
  <si>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</si>
  <si>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</si>
  <si>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</si>
  <si>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</si>
  <si>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</si>
  <si>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</si>
  <si>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</si>
  <si>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</si>
  <si>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</si>
  <si>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</si>
  <si>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</si>
  <si>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</si>
  <si>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</si>
  <si>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</si>
  <si>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</si>
  <si>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Podiel na celkových rezervách</t>
  </si>
  <si>
    <t>AEGON d.d.s., a.s.</t>
  </si>
  <si>
    <t>AEGON d.d.d., a.s.</t>
  </si>
  <si>
    <t>Podiel na celk. rezervách *</t>
  </si>
  <si>
    <t xml:space="preserve">* objem celkových rezerv bol pre účely tohto výpočtu znížený o 
rezervu na krytie záväzkov z finančného umiestnenia v mene poistených </t>
  </si>
  <si>
    <t>Prvá penzijná</t>
  </si>
  <si>
    <t xml:space="preserve">    Ostatné </t>
  </si>
  <si>
    <t xml:space="preserve">  Akcie</t>
  </si>
  <si>
    <t>Veľká majetková angažovanosť v rámci skupín (počet prekročení limitu)</t>
  </si>
  <si>
    <t>Správcovské spoločnosti</t>
  </si>
  <si>
    <t xml:space="preserve">  Správcovské spoločnosti</t>
  </si>
  <si>
    <t xml:space="preserve">  Podielové listy</t>
  </si>
  <si>
    <t xml:space="preserve">  Ostatné prevoditeľné CP</t>
  </si>
  <si>
    <t xml:space="preserve">  Nástroje peňažného trhu</t>
  </si>
  <si>
    <t xml:space="preserve">  CP vydané zahraničnými subjektami KI</t>
  </si>
  <si>
    <t xml:space="preserve">  Deriváty - typ A</t>
  </si>
  <si>
    <t xml:space="preserve">  Deriváty - typ B</t>
  </si>
  <si>
    <t xml:space="preserve">  Deriváty - typ C</t>
  </si>
  <si>
    <t xml:space="preserve">  Deriváty - typ D</t>
  </si>
  <si>
    <t xml:space="preserve">  Derivátové nástroje na presun úverového rizika</t>
  </si>
  <si>
    <t xml:space="preserve">  Finančné rozdielové zmluvy</t>
  </si>
  <si>
    <t xml:space="preserve">  Deriváty - typ E</t>
  </si>
  <si>
    <t xml:space="preserve">Deriváty - typ A – Podľa § 5 ods. 1 písm. d) zákona o cenných papieroch
Deriváty - typ B – Podľa § 5 ods. 1 písm. e) zákona o cenných papieroch
Deriváty - typ C – Podľa § 5 ods. 1 písm. f) zákona o cenných papieroch
Deriváty - typ D – Podľa § 5 ods. 1 písm. g) zákona o cenných papieroch
Deriváty - typ E – Podľa § 5 ods. 1 písm. j) zákona o cenných papieroch
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</si>
  <si>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</si>
  <si>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OPERÁCIE NA MEDZIBANKOVOM TRHU CELKOM*</t>
  </si>
  <si>
    <t>CENNÉ PAPIERE A DERIVÁTY CELKOM</t>
  </si>
  <si>
    <t>VKLADY A PRIJATÉ ÚVERY OD KLIENTOV CELKOM</t>
  </si>
  <si>
    <t xml:space="preserve">        z toho: vklady poistené vo Fonde ochrany vkladov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</si>
  <si>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</si>
  <si>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</si>
  <si>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</si>
  <si>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</si>
  <si>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</si>
  <si>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</si>
  <si>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Dlhopisy vlád a centrálnych bánk SR a členských štátov EU alebo garantované SR,
 dlhopisy EIB, EBOR a MBOR</t>
  </si>
  <si>
    <t>Zaistenie</t>
  </si>
  <si>
    <t>0,00%       (10%)</t>
  </si>
  <si>
    <t>0,00%       (0%)</t>
  </si>
  <si>
    <t>0,00%       (7%)</t>
  </si>
  <si>
    <t>Podiel na celk. technickom poistnom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</si>
  <si>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</si>
  <si>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</si>
  <si>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</si>
  <si>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</si>
  <si>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Čistý zisk a ukazovatele ziskovosti poisťovní (údaje o zisku v tis. EUR)</t>
  </si>
  <si>
    <t>Technické poistné (objemové údaje v tis. EUR)</t>
  </si>
  <si>
    <t>Technické poistné postúpené zaisťovateľom (objemové údaje v 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</si>
  <si>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</si>
  <si>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</si>
  <si>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</si>
  <si>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</si>
  <si>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Technické náklady na poistné plnenia (objemové údaje v tis. EUR)</t>
  </si>
  <si>
    <t>Štruktúra technických rezerv poisťovní (objemové údaje v tis. EUR)</t>
  </si>
  <si>
    <t>z finančného umiestnenia v mene poistených (objemové údaje v tis. EUR)</t>
  </si>
  <si>
    <t>NAV fondov (tis. EUR)</t>
  </si>
  <si>
    <t>Objem spolu 
(30.6.2009)</t>
  </si>
  <si>
    <t>Priemer vážený menova-
teľom 
(30.6.2009)</t>
  </si>
  <si>
    <t>Hodnota k 
30.6.2009</t>
  </si>
  <si>
    <t>Hodnota k  30.6.2009</t>
  </si>
  <si>
    <t>Hodnota k 30.6.2009</t>
  </si>
  <si>
    <t>HHI
30.6.2009</t>
  </si>
  <si>
    <t>Hodnota k 30.6.2009</t>
  </si>
  <si>
    <t>HHI         30.6.2009</t>
  </si>
  <si>
    <t>NAV k 30.6.2009</t>
  </si>
  <si>
    <t>Dôchodkové správcovské spoločnosti k 30.6.2009</t>
  </si>
  <si>
    <t>Hospodársky výsledok DSS k 30.6.2009 (údaje v tis. EUR)</t>
  </si>
  <si>
    <t>Doplnkové dôchodkové spoločnosti k 30.6.2009</t>
  </si>
  <si>
    <t>Hospodársky výsledok DDS k 30.6.2009 (údaje v tis. EUR)</t>
  </si>
  <si>
    <t>NAV k 30.6.2009</t>
  </si>
  <si>
    <t>Štruktúra otvorených podielových fondov k 30.6.2009 (údaje v tis. EUR)</t>
  </si>
  <si>
    <t>Čisté predaje otvorených podielových fondov k 30.6.2009 (údaje v tis. EUR)</t>
  </si>
  <si>
    <t>Priemerné výkonnosti otvorených podielových fondov k 30.6.2009 (údaje v % p.a.)</t>
  </si>
  <si>
    <t>Štruktúra majetku tuzemských podielových fondov k 30.6.2009 (údaje v tis. EUR)</t>
  </si>
  <si>
    <t>Správcovské spoločnosti k 30.6.2009</t>
  </si>
  <si>
    <t>Náklady, výnosy a ukazovatele ziskovosti tuzemských správcovských spoločností k 30.6.2009 (údaje v tis. EUR)</t>
  </si>
  <si>
    <t>Základné charakteristiky obchodníkov s cennými papiermi (OCP) k 30.6.2009 (údaje v tis. EUR)</t>
  </si>
  <si>
    <t>Objem obchodov podľa jednotlivých investičných služieb k 30.6.2009 (údaje v tis. EUR)</t>
  </si>
  <si>
    <t>Priemer vážený menova-
teľom 
(30.6.2008)</t>
  </si>
  <si>
    <t>Hodnota k 30.6.2008</t>
  </si>
  <si>
    <t>Hodnota k 30.6.2008</t>
  </si>
  <si>
    <t>HHI
30.6.2008</t>
  </si>
  <si>
    <t>HHI         30.6.2008</t>
  </si>
  <si>
    <t>-0,13%       (6%)</t>
  </si>
  <si>
    <t>0,26%       (21%)</t>
  </si>
  <si>
    <t>0,49%       (30%)</t>
  </si>
  <si>
    <t>2,32%       (43%)</t>
  </si>
  <si>
    <t>0,39%       (10%)</t>
  </si>
  <si>
    <t>2,76%       (13%)</t>
  </si>
  <si>
    <t>4,99%       (31%)</t>
  </si>
  <si>
    <t>9,72%       (38%)</t>
  </si>
  <si>
    <t>51,64%       (23%)</t>
  </si>
  <si>
    <t>64,76%       (51%)</t>
  </si>
  <si>
    <t>79,67%       (14%)</t>
  </si>
  <si>
    <t>444,03%       (13%)</t>
  </si>
  <si>
    <t>67,74%       (22%)</t>
  </si>
  <si>
    <t>76,55%       (32%)</t>
  </si>
  <si>
    <t>85,74%       (32%)</t>
  </si>
  <si>
    <t>296,91%       (15%)</t>
  </si>
  <si>
    <t>0,58%       (4%)</t>
  </si>
  <si>
    <t>0,94%       (10%)</t>
  </si>
  <si>
    <t>1,51%       (38%)</t>
  </si>
  <si>
    <t>6,02%       (47%)</t>
  </si>
  <si>
    <t>1,31%       (5%)</t>
  </si>
  <si>
    <t>1,64%       (21%)</t>
  </si>
  <si>
    <t>2,69%       (43%)</t>
  </si>
  <si>
    <t>7,39%       (29%)</t>
  </si>
  <si>
    <t>1,18%       (28%)</t>
  </si>
  <si>
    <t>1,60%       (9%)</t>
  </si>
  <si>
    <t>1,71%       (39%)</t>
  </si>
  <si>
    <t>2,92%       (23%)</t>
  </si>
  <si>
    <t>0,70%       (41%)</t>
  </si>
  <si>
    <t>1,44%       (20%)</t>
  </si>
  <si>
    <t>2,46%       (14%)</t>
  </si>
  <si>
    <t>5,24%       (18%)</t>
  </si>
  <si>
    <t>-1,78%       (31%)</t>
  </si>
  <si>
    <t>-0,34%       (9%)</t>
  </si>
  <si>
    <t>0,08%       (7%)</t>
  </si>
  <si>
    <t>4,11%       (51%)</t>
  </si>
  <si>
    <t>0,58%       (3%)</t>
  </si>
  <si>
    <t>1,07%       (11%)</t>
  </si>
  <si>
    <t>1,47%       (38%)</t>
  </si>
  <si>
    <t>6,14%       (47%)</t>
  </si>
  <si>
    <t>0,60%       (6%)</t>
  </si>
  <si>
    <t>2,91%       (44%)</t>
  </si>
  <si>
    <t>6,72%       (31%)</t>
  </si>
  <si>
    <t>13,85%       (19%)</t>
  </si>
  <si>
    <t>3,08%       (43%)</t>
  </si>
  <si>
    <t>5,88%       (14%)</t>
  </si>
  <si>
    <t>8,46%       (33%)</t>
  </si>
  <si>
    <t>75,27%       (8%)</t>
  </si>
  <si>
    <t>1,43%       (3%)</t>
  </si>
  <si>
    <t>4,18%       (67%)</t>
  </si>
  <si>
    <t>14,08%       (19%)</t>
  </si>
  <si>
    <t>0,00%       (79%)</t>
  </si>
  <si>
    <t>1,62%       (14%)</t>
  </si>
  <si>
    <t>65,73%       (9%)</t>
  </si>
  <si>
    <t>80,84%       (43%)</t>
  </si>
  <si>
    <t>100,00%       (23%)</t>
  </si>
  <si>
    <t>587,38%       (22%)</t>
  </si>
  <si>
    <t>76,57%       (5%)</t>
  </si>
  <si>
    <t>173,20%       (58%)</t>
  </si>
  <si>
    <t>225,20%       (22%)</t>
  </si>
  <si>
    <t>499,52%       (7%)</t>
  </si>
  <si>
    <t>7,45%       (13%)</t>
  </si>
  <si>
    <t>35,60%       (26%)</t>
  </si>
  <si>
    <t>43,92%       (41%)</t>
  </si>
  <si>
    <t>99,99%       (16%)</t>
  </si>
  <si>
    <t>-0,54%       (40%)</t>
  </si>
  <si>
    <t>0,54%       (5%)</t>
  </si>
  <si>
    <t>8,61%       (12%)</t>
  </si>
  <si>
    <t>164,84%       (35%)</t>
  </si>
  <si>
    <t>-20,92%       (19%)</t>
  </si>
  <si>
    <t>-0,07%       (30%)</t>
  </si>
  <si>
    <t>0,28%       (5%)</t>
  </si>
  <si>
    <t>33,87%       (38%)</t>
  </si>
  <si>
    <t>-18,71%       (19%)</t>
  </si>
  <si>
    <t>3,98%       (29%)</t>
  </si>
  <si>
    <t>11,98%       (38%)</t>
  </si>
  <si>
    <t>3,83%       (9%)</t>
  </si>
  <si>
    <t>6,87%       (29%)</t>
  </si>
  <si>
    <t>29,72%       (47%)</t>
  </si>
  <si>
    <t>39700,00%       (14%)</t>
  </si>
  <si>
    <t>2,26%       (5%)</t>
  </si>
  <si>
    <t>8,76%       (14%)</t>
  </si>
  <si>
    <t>26,90%       (50%)</t>
  </si>
  <si>
    <t>328,65%       (31%)</t>
  </si>
  <si>
    <t>30,21%       (8%)</t>
  </si>
  <si>
    <t>48,96%       (29%)</t>
  </si>
  <si>
    <t>59,22%       (23%)</t>
  </si>
  <si>
    <t>103,57%       (31%)</t>
  </si>
  <si>
    <t>53,53%       (7%)</t>
  </si>
  <si>
    <t>75,68%       (66%)</t>
  </si>
  <si>
    <t>106,18%       (21%)</t>
  </si>
  <si>
    <t>1233,20%       (6%)</t>
  </si>
  <si>
    <t>-50,70%       (51%)</t>
  </si>
  <si>
    <t>-32,36%       (38%)</t>
  </si>
  <si>
    <t>-0,28%       (5%)</t>
  </si>
  <si>
    <t>69,57%       (7%)</t>
  </si>
  <si>
    <t>-17,61%       (36%)</t>
  </si>
  <si>
    <t>-4,76%       (31%)</t>
  </si>
  <si>
    <t>3,81%       (10%)</t>
  </si>
  <si>
    <t>69,57%       (23%)</t>
  </si>
  <si>
    <t>-58,89%       (70%)</t>
  </si>
  <si>
    <t>-43,31%       (21%)</t>
  </si>
  <si>
    <t>-12,99%       (4%)</t>
  </si>
  <si>
    <t>69,57%       (5%)</t>
  </si>
  <si>
    <t>-30,45%       (8%)</t>
  </si>
  <si>
    <t>-22,40%       (58%)</t>
  </si>
  <si>
    <t>3,30%       (27%)</t>
  </si>
  <si>
    <t>11,10%       (46%)</t>
  </si>
  <si>
    <t>13,28%       (31%)</t>
  </si>
  <si>
    <t>16,42%       (10%)</t>
  </si>
  <si>
    <t>50,46%       (5%)</t>
  </si>
  <si>
    <t>80,04%       (8%)</t>
  </si>
  <si>
    <t>89,96%       (48%)</t>
  </si>
  <si>
    <t>99,68%       (30%)</t>
  </si>
  <si>
    <t>100,00%       (6%)</t>
  </si>
  <si>
    <t>7,46%       (46%)</t>
  </si>
  <si>
    <t>9,22%       (29%)</t>
  </si>
  <si>
    <t>11,57%       (15%)</t>
  </si>
  <si>
    <t>60,94%       (2%)</t>
  </si>
  <si>
    <t>27,75%       (46%)</t>
  </si>
  <si>
    <t>39,77%       (31%)</t>
  </si>
  <si>
    <t>51,26%       (10%)</t>
  </si>
  <si>
    <t>84,15%       (5%)</t>
  </si>
  <si>
    <t>-158.60%</t>
  </si>
  <si>
    <t>-338,91%       (34%)</t>
  </si>
  <si>
    <t>-100,37%       (10%)</t>
  </si>
  <si>
    <t>27,41%       (25%)</t>
  </si>
  <si>
    <t>136,32%       (23%)</t>
  </si>
  <si>
    <t>-72.66%</t>
  </si>
  <si>
    <t>-157,97%       (29%)</t>
  </si>
  <si>
    <t>-83,41%       (25%)</t>
  </si>
  <si>
    <t>-23,78%       (25%)</t>
  </si>
  <si>
    <t>67,56%       (13%)</t>
  </si>
  <si>
    <t>-7.83%</t>
  </si>
  <si>
    <t>-5,43%       (32%)</t>
  </si>
  <si>
    <t>30,03%       (23%)</t>
  </si>
  <si>
    <t>61,61%       (29%)</t>
  </si>
  <si>
    <t>417,85%       (8%)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</si>
  <si>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27 inštitúcií bola hodnota HHI 370.
Aktíva sú vyjadrené v hrubej (brutto) hodnote; rovnosť s pasívami sa dosiahne odrátaním hodnoty odpisov, opravných položiek.
*   Kvôli zmenám vo výkazníctve sú od 1.1.2007 pokladničné poukážky a zmenky držané do splatnosti zaradené do operácií na medzibankovom trhu. Táto zmena bola zohľadnená aj pri výpočte medziroč. zmeny.
**  Kvôli zmenám vo výkazníctve objem rizikovo vážených aktív nezahŕňa rizikovo vážené aktíva pobočiek zahraničných bánk. Táto zmena bola zohľadnená aj pri výpočte medziročnej zmeny.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</si>
  <si>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27 inštitúcií bola hodnota HHI 370.
</t>
  </si>
  <si>
    <t>6 mesiacov</t>
  </si>
  <si>
    <t>N.A</t>
  </si>
  <si>
    <t>Podiel  cudzích mien</t>
  </si>
  <si>
    <t>Podiel cudzích mien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</si>
</sst>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</numFmts>
  <fonts count="20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11" fillId="2" borderId="2" xfId="0" applyFont="1" applyFill="1" applyBorder="1" applyAlignment="1">
      <alignment horizontal="justify"/>
    </xf>
    <xf numFmtId="0" fontId="2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3" xfId="0" applyFont="1" applyFill="1" applyBorder="1" applyAlignment="1">
      <alignment vertical="top"/>
    </xf>
    <xf numFmtId="0" fontId="0" fillId="2" borderId="3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5" xfId="21" applyFont="1" applyFill="1" applyBorder="1" applyAlignment="1">
      <alignment vertical="top" wrapText="1"/>
      <protection/>
    </xf>
    <xf numFmtId="0" fontId="1" fillId="2" borderId="6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3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justify"/>
    </xf>
    <xf numFmtId="0" fontId="4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5" fillId="2" borderId="0" xfId="0" applyFill="1" applyAlignment="1">
      <alignment/>
    </xf>
    <xf numFmtId="0" fontId="14" fillId="2" borderId="0" xfId="0" applyFont="1" applyFill="1" applyAlignment="1">
      <alignment/>
    </xf>
    <xf numFmtId="0" fontId="3" fillId="2" borderId="1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/>
    </xf>
    <xf numFmtId="3" fontId="5" fillId="2" borderId="0" xfId="21" applyNumberFormat="1" applyFill="1">
      <alignment/>
      <protection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 wrapText="1"/>
    </xf>
    <xf numFmtId="9" fontId="1" fillId="2" borderId="0" xfId="22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9" fontId="0" fillId="2" borderId="0" xfId="22" applyFill="1" applyAlignment="1">
      <alignment/>
    </xf>
    <xf numFmtId="0" fontId="1" fillId="0" borderId="2" xfId="0" applyFont="1" applyBorder="1" applyAlignment="1">
      <alignment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9" fontId="1" fillId="0" borderId="6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right" vertical="top" wrapText="1"/>
    </xf>
    <xf numFmtId="10" fontId="1" fillId="2" borderId="2" xfId="0" applyNumberFormat="1" applyFont="1" applyFill="1" applyBorder="1" applyAlignment="1">
      <alignment horizontal="right" vertical="top" wrapText="1"/>
    </xf>
    <xf numFmtId="10" fontId="1" fillId="2" borderId="5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9" fontId="1" fillId="2" borderId="1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9" fontId="1" fillId="2" borderId="12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wrapText="1"/>
    </xf>
    <xf numFmtId="3" fontId="1" fillId="2" borderId="5" xfId="0" applyNumberFormat="1" applyFont="1" applyFill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3" fontId="1" fillId="2" borderId="8" xfId="0" applyNumberFormat="1" applyFont="1" applyFill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3" fillId="0" borderId="8" xfId="0" applyFont="1" applyBorder="1" applyAlignment="1">
      <alignment vertical="top" wrapText="1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indent="1"/>
    </xf>
    <xf numFmtId="0" fontId="3" fillId="0" borderId="13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10" fontId="1" fillId="0" borderId="6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9" fontId="1" fillId="0" borderId="6" xfId="0" applyNumberFormat="1" applyFont="1" applyBorder="1" applyAlignment="1">
      <alignment horizontal="right" wrapText="1"/>
    </xf>
    <xf numFmtId="9" fontId="1" fillId="2" borderId="6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vertical="top" wrapText="1"/>
    </xf>
    <xf numFmtId="3" fontId="1" fillId="2" borderId="9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left" inden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 horizontal="justify" vertical="top" wrapText="1"/>
    </xf>
    <xf numFmtId="9" fontId="1" fillId="2" borderId="0" xfId="0" applyNumberFormat="1" applyFont="1" applyFill="1" applyBorder="1" applyAlignment="1">
      <alignment horizontal="right" wrapText="1"/>
    </xf>
    <xf numFmtId="9" fontId="1" fillId="2" borderId="0" xfId="0" applyNumberFormat="1" applyFont="1" applyFill="1" applyBorder="1" applyAlignment="1">
      <alignment horizontal="right" vertical="top" wrapText="1"/>
    </xf>
    <xf numFmtId="9" fontId="1" fillId="2" borderId="0" xfId="0" applyNumberFormat="1" applyFont="1" applyFill="1" applyBorder="1" applyAlignment="1">
      <alignment horizontal="right" wrapText="1"/>
    </xf>
    <xf numFmtId="1" fontId="1" fillId="0" borderId="14" xfId="0" applyNumberFormat="1" applyFont="1" applyFill="1" applyBorder="1" applyAlignment="1">
      <alignment horizontal="right" vertical="top" wrapText="1"/>
    </xf>
    <xf numFmtId="3" fontId="1" fillId="3" borderId="15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vertical="top" wrapText="1"/>
    </xf>
    <xf numFmtId="3" fontId="1" fillId="3" borderId="15" xfId="0" applyNumberFormat="1" applyFont="1" applyFill="1" applyBorder="1" applyAlignment="1">
      <alignment horizontal="right" vertical="top" wrapText="1"/>
    </xf>
    <xf numFmtId="3" fontId="1" fillId="3" borderId="15" xfId="0" applyNumberFormat="1" applyFont="1" applyFill="1" applyBorder="1" applyAlignment="1">
      <alignment horizontal="right" wrapText="1"/>
    </xf>
    <xf numFmtId="3" fontId="1" fillId="3" borderId="16" xfId="0" applyNumberFormat="1" applyFont="1" applyFill="1" applyBorder="1" applyAlignment="1">
      <alignment horizontal="right" vertical="top" wrapText="1"/>
    </xf>
    <xf numFmtId="1" fontId="1" fillId="3" borderId="16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0" fontId="1" fillId="2" borderId="9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3" fontId="1" fillId="2" borderId="10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10" fontId="1" fillId="2" borderId="6" xfId="22" applyNumberFormat="1" applyFont="1" applyFill="1" applyBorder="1" applyAlignment="1">
      <alignment horizontal="right" vertical="center" wrapText="1"/>
    </xf>
    <xf numFmtId="10" fontId="1" fillId="0" borderId="6" xfId="22" applyNumberFormat="1" applyFont="1" applyBorder="1" applyAlignment="1">
      <alignment horizontal="right" vertical="center" wrapText="1"/>
    </xf>
    <xf numFmtId="9" fontId="1" fillId="0" borderId="2" xfId="22" applyFont="1" applyBorder="1" applyAlignment="1">
      <alignment horizontal="right" wrapText="1"/>
    </xf>
    <xf numFmtId="9" fontId="1" fillId="2" borderId="2" xfId="22" applyFont="1" applyFill="1" applyBorder="1" applyAlignment="1">
      <alignment horizontal="right" wrapText="1"/>
    </xf>
    <xf numFmtId="9" fontId="1" fillId="0" borderId="5" xfId="22" applyFont="1" applyBorder="1" applyAlignment="1">
      <alignment horizontal="right" wrapText="1"/>
    </xf>
    <xf numFmtId="9" fontId="1" fillId="2" borderId="5" xfId="22" applyFont="1" applyFill="1" applyBorder="1" applyAlignment="1">
      <alignment horizontal="right" wrapText="1"/>
    </xf>
    <xf numFmtId="9" fontId="1" fillId="0" borderId="6" xfId="22" applyFont="1" applyBorder="1" applyAlignment="1">
      <alignment horizontal="right" wrapText="1"/>
    </xf>
    <xf numFmtId="9" fontId="1" fillId="2" borderId="6" xfId="22" applyFont="1" applyFill="1" applyBorder="1" applyAlignment="1">
      <alignment horizontal="right" wrapText="1"/>
    </xf>
    <xf numFmtId="9" fontId="1" fillId="0" borderId="0" xfId="22" applyFont="1" applyBorder="1" applyAlignment="1">
      <alignment horizontal="right" wrapText="1"/>
    </xf>
    <xf numFmtId="9" fontId="1" fillId="2" borderId="0" xfId="22" applyFont="1" applyFill="1" applyBorder="1" applyAlignment="1">
      <alignment horizontal="right" wrapText="1"/>
    </xf>
    <xf numFmtId="9" fontId="1" fillId="0" borderId="9" xfId="22" applyFont="1" applyBorder="1" applyAlignment="1">
      <alignment horizontal="right" wrapText="1"/>
    </xf>
    <xf numFmtId="9" fontId="1" fillId="2" borderId="9" xfId="22" applyFont="1" applyFill="1" applyBorder="1" applyAlignment="1">
      <alignment horizontal="right" wrapText="1"/>
    </xf>
    <xf numFmtId="9" fontId="1" fillId="0" borderId="3" xfId="22" applyFont="1" applyBorder="1" applyAlignment="1">
      <alignment horizontal="right" wrapText="1"/>
    </xf>
    <xf numFmtId="9" fontId="1" fillId="2" borderId="3" xfId="22" applyFont="1" applyFill="1" applyBorder="1" applyAlignment="1">
      <alignment horizontal="right" wrapText="1"/>
    </xf>
    <xf numFmtId="9" fontId="1" fillId="2" borderId="0" xfId="22" applyFont="1" applyFill="1" applyAlignment="1">
      <alignment horizontal="right" wrapText="1"/>
    </xf>
    <xf numFmtId="9" fontId="1" fillId="0" borderId="0" xfId="22" applyFont="1" applyAlignment="1">
      <alignment horizontal="right" wrapText="1"/>
    </xf>
    <xf numFmtId="10" fontId="1" fillId="0" borderId="2" xfId="22" applyNumberFormat="1" applyFont="1" applyBorder="1" applyAlignment="1">
      <alignment horizontal="right" vertical="center" wrapText="1"/>
    </xf>
    <xf numFmtId="10" fontId="1" fillId="0" borderId="2" xfId="22" applyNumberFormat="1" applyFont="1" applyBorder="1" applyAlignment="1">
      <alignment horizontal="right" vertical="top" wrapText="1"/>
    </xf>
    <xf numFmtId="10" fontId="1" fillId="0" borderId="5" xfId="22" applyNumberFormat="1" applyFont="1" applyBorder="1" applyAlignment="1">
      <alignment horizontal="right" vertical="top" wrapText="1"/>
    </xf>
    <xf numFmtId="10" fontId="1" fillId="0" borderId="6" xfId="22" applyNumberFormat="1" applyFont="1" applyBorder="1" applyAlignment="1">
      <alignment horizontal="right" vertical="top" wrapText="1"/>
    </xf>
    <xf numFmtId="10" fontId="1" fillId="2" borderId="5" xfId="22" applyNumberFormat="1" applyFont="1" applyFill="1" applyBorder="1" applyAlignment="1">
      <alignment horizontal="right" vertical="center" wrapText="1"/>
    </xf>
    <xf numFmtId="10" fontId="1" fillId="0" borderId="5" xfId="22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wrapText="1"/>
    </xf>
    <xf numFmtId="10" fontId="1" fillId="2" borderId="2" xfId="22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top" wrapText="1"/>
    </xf>
    <xf numFmtId="10" fontId="1" fillId="2" borderId="0" xfId="22" applyNumberFormat="1" applyFont="1" applyFill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0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right" wrapText="1"/>
    </xf>
    <xf numFmtId="1" fontId="1" fillId="0" borderId="5" xfId="0" applyNumberFormat="1" applyFont="1" applyBorder="1" applyAlignment="1">
      <alignment horizontal="right" wrapText="1"/>
    </xf>
    <xf numFmtId="1" fontId="1" fillId="0" borderId="6" xfId="0" applyNumberFormat="1" applyFont="1" applyBorder="1" applyAlignment="1">
      <alignment horizontal="right" wrapText="1"/>
    </xf>
    <xf numFmtId="1" fontId="1" fillId="2" borderId="0" xfId="0" applyNumberFormat="1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1" fontId="1" fillId="2" borderId="10" xfId="0" applyNumberFormat="1" applyFont="1" applyFill="1" applyBorder="1" applyAlignment="1">
      <alignment horizontal="right" wrapText="1"/>
    </xf>
    <xf numFmtId="1" fontId="1" fillId="2" borderId="5" xfId="0" applyNumberFormat="1" applyFont="1" applyFill="1" applyBorder="1" applyAlignment="1">
      <alignment horizontal="right" vertical="top" wrapText="1"/>
    </xf>
    <xf numFmtId="10" fontId="1" fillId="2" borderId="0" xfId="22" applyNumberFormat="1" applyFont="1" applyFill="1" applyAlignment="1">
      <alignment horizontal="right" vertical="center" wrapText="1"/>
    </xf>
    <xf numFmtId="10" fontId="1" fillId="0" borderId="0" xfId="22" applyNumberFormat="1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192" fontId="1" fillId="2" borderId="10" xfId="0" applyNumberFormat="1" applyFont="1" applyFill="1" applyBorder="1" applyAlignment="1">
      <alignment horizontal="right" wrapText="1"/>
    </xf>
    <xf numFmtId="192" fontId="1" fillId="0" borderId="3" xfId="0" applyNumberFormat="1" applyFont="1" applyBorder="1" applyAlignment="1">
      <alignment horizontal="right" wrapText="1"/>
    </xf>
    <xf numFmtId="192" fontId="1" fillId="0" borderId="8" xfId="0" applyNumberFormat="1" applyFont="1" applyBorder="1" applyAlignment="1">
      <alignment horizontal="right" wrapText="1"/>
    </xf>
    <xf numFmtId="192" fontId="1" fillId="2" borderId="8" xfId="0" applyNumberFormat="1" applyFont="1" applyFill="1" applyBorder="1" applyAlignment="1">
      <alignment horizontal="right" wrapText="1"/>
    </xf>
    <xf numFmtId="192" fontId="1" fillId="0" borderId="10" xfId="0" applyNumberFormat="1" applyFont="1" applyBorder="1" applyAlignment="1">
      <alignment horizontal="right" wrapText="1"/>
    </xf>
    <xf numFmtId="192" fontId="1" fillId="2" borderId="3" xfId="0" applyNumberFormat="1" applyFont="1" applyFill="1" applyBorder="1" applyAlignment="1">
      <alignment horizontal="right" wrapText="1"/>
    </xf>
    <xf numFmtId="192" fontId="1" fillId="0" borderId="2" xfId="0" applyNumberFormat="1" applyFont="1" applyBorder="1" applyAlignment="1">
      <alignment horizontal="right" vertical="top" wrapText="1"/>
    </xf>
    <xf numFmtId="192" fontId="1" fillId="2" borderId="2" xfId="0" applyNumberFormat="1" applyFont="1" applyFill="1" applyBorder="1" applyAlignment="1">
      <alignment horizontal="right" vertical="top" wrapText="1"/>
    </xf>
    <xf numFmtId="192" fontId="1" fillId="0" borderId="5" xfId="0" applyNumberFormat="1" applyFont="1" applyBorder="1" applyAlignment="1">
      <alignment horizontal="right" vertical="top" wrapText="1"/>
    </xf>
    <xf numFmtId="192" fontId="1" fillId="2" borderId="5" xfId="0" applyNumberFormat="1" applyFont="1" applyFill="1" applyBorder="1" applyAlignment="1">
      <alignment horizontal="right" vertical="top" wrapText="1"/>
    </xf>
    <xf numFmtId="192" fontId="1" fillId="0" borderId="6" xfId="0" applyNumberFormat="1" applyFont="1" applyBorder="1" applyAlignment="1">
      <alignment horizontal="right" vertical="top" wrapText="1"/>
    </xf>
    <xf numFmtId="192" fontId="1" fillId="2" borderId="6" xfId="0" applyNumberFormat="1" applyFont="1" applyFill="1" applyBorder="1" applyAlignment="1">
      <alignment horizontal="right" vertical="top" wrapText="1"/>
    </xf>
    <xf numFmtId="0" fontId="5" fillId="0" borderId="0" xfId="21" applyBorder="1">
      <alignment/>
      <protection/>
    </xf>
    <xf numFmtId="192" fontId="1" fillId="2" borderId="5" xfId="0" applyNumberFormat="1" applyFont="1" applyFill="1" applyBorder="1" applyAlignment="1">
      <alignment horizontal="right" wrapText="1"/>
    </xf>
    <xf numFmtId="192" fontId="1" fillId="0" borderId="5" xfId="0" applyNumberFormat="1" applyFont="1" applyBorder="1" applyAlignment="1">
      <alignment horizontal="right" wrapText="1"/>
    </xf>
    <xf numFmtId="192" fontId="1" fillId="2" borderId="5" xfId="22" applyNumberFormat="1" applyFont="1" applyFill="1" applyBorder="1" applyAlignment="1">
      <alignment horizontal="right" wrapText="1"/>
    </xf>
    <xf numFmtId="192" fontId="1" fillId="2" borderId="6" xfId="0" applyNumberFormat="1" applyFont="1" applyFill="1" applyBorder="1" applyAlignment="1">
      <alignment horizontal="right" wrapText="1"/>
    </xf>
    <xf numFmtId="192" fontId="1" fillId="0" borderId="6" xfId="0" applyNumberFormat="1" applyFont="1" applyBorder="1" applyAlignment="1">
      <alignment horizontal="right" wrapText="1"/>
    </xf>
    <xf numFmtId="192" fontId="1" fillId="2" borderId="6" xfId="22" applyNumberFormat="1" applyFont="1" applyFill="1" applyBorder="1" applyAlignment="1">
      <alignment horizontal="right" wrapText="1"/>
    </xf>
    <xf numFmtId="192" fontId="1" fillId="2" borderId="2" xfId="0" applyNumberFormat="1" applyFont="1" applyFill="1" applyBorder="1" applyAlignment="1">
      <alignment horizontal="right" wrapText="1"/>
    </xf>
    <xf numFmtId="192" fontId="1" fillId="0" borderId="19" xfId="0" applyNumberFormat="1" applyFont="1" applyBorder="1" applyAlignment="1">
      <alignment horizontal="right" wrapText="1"/>
    </xf>
    <xf numFmtId="192" fontId="1" fillId="0" borderId="2" xfId="0" applyNumberFormat="1" applyFont="1" applyBorder="1" applyAlignment="1">
      <alignment horizontal="right" wrapText="1"/>
    </xf>
    <xf numFmtId="192" fontId="1" fillId="2" borderId="9" xfId="0" applyNumberFormat="1" applyFont="1" applyFill="1" applyBorder="1" applyAlignment="1">
      <alignment horizontal="right" wrapText="1"/>
    </xf>
    <xf numFmtId="192" fontId="1" fillId="0" borderId="9" xfId="0" applyNumberFormat="1" applyFont="1" applyBorder="1" applyAlignment="1">
      <alignment horizontal="right" wrapText="1"/>
    </xf>
    <xf numFmtId="192" fontId="1" fillId="0" borderId="6" xfId="22" applyNumberFormat="1" applyFont="1" applyBorder="1" applyAlignment="1">
      <alignment horizontal="right" wrapText="1"/>
    </xf>
    <xf numFmtId="192" fontId="1" fillId="2" borderId="2" xfId="0" applyNumberFormat="1" applyFont="1" applyFill="1" applyBorder="1" applyAlignment="1">
      <alignment horizontal="right"/>
    </xf>
    <xf numFmtId="192" fontId="1" fillId="0" borderId="2" xfId="0" applyNumberFormat="1" applyFont="1" applyBorder="1" applyAlignment="1">
      <alignment horizontal="right"/>
    </xf>
    <xf numFmtId="192" fontId="1" fillId="2" borderId="5" xfId="0" applyNumberFormat="1" applyFont="1" applyFill="1" applyBorder="1" applyAlignment="1">
      <alignment horizontal="right"/>
    </xf>
    <xf numFmtId="192" fontId="1" fillId="0" borderId="5" xfId="0" applyNumberFormat="1" applyFont="1" applyBorder="1" applyAlignment="1">
      <alignment horizontal="right"/>
    </xf>
    <xf numFmtId="192" fontId="1" fillId="2" borderId="9" xfId="0" applyNumberFormat="1" applyFont="1" applyFill="1" applyBorder="1" applyAlignment="1">
      <alignment horizontal="right"/>
    </xf>
    <xf numFmtId="192" fontId="1" fillId="2" borderId="3" xfId="0" applyNumberFormat="1" applyFont="1" applyFill="1" applyBorder="1" applyAlignment="1">
      <alignment horizontal="right"/>
    </xf>
    <xf numFmtId="192" fontId="1" fillId="0" borderId="3" xfId="0" applyNumberFormat="1" applyFont="1" applyBorder="1" applyAlignment="1">
      <alignment horizontal="right"/>
    </xf>
    <xf numFmtId="3" fontId="1" fillId="3" borderId="2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4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" customHeight="1"/>
  <cols>
    <col min="1" max="1" width="26.625" style="55" customWidth="1"/>
    <col min="2" max="2" width="8.125" style="20" customWidth="1"/>
    <col min="3" max="3" width="8.00390625" style="20" customWidth="1"/>
    <col min="4" max="5" width="7.625" style="20" customWidth="1"/>
    <col min="6" max="7" width="6.625" style="20" customWidth="1"/>
    <col min="8" max="9" width="6.75390625" style="20" customWidth="1"/>
    <col min="10" max="10" width="5.375" style="20" customWidth="1"/>
    <col min="11" max="16384" width="9.00390625" style="20" customWidth="1"/>
  </cols>
  <sheetData>
    <row r="1" spans="1:8" ht="16.5" thickBot="1">
      <c r="A1" s="37" t="s">
        <v>280</v>
      </c>
      <c r="B1" s="19"/>
      <c r="C1" s="19"/>
      <c r="D1" s="19"/>
      <c r="E1" s="19"/>
      <c r="F1" s="19"/>
      <c r="G1" s="19"/>
      <c r="H1" s="19"/>
    </row>
    <row r="2" spans="1:8" ht="9" customHeight="1">
      <c r="A2" s="38"/>
      <c r="B2" s="22"/>
      <c r="C2" s="22"/>
      <c r="D2" s="22"/>
      <c r="E2" s="22"/>
      <c r="F2" s="22"/>
      <c r="G2" s="22"/>
      <c r="H2" s="22"/>
    </row>
    <row r="3" spans="1:8" ht="31.5" customHeight="1">
      <c r="A3" s="101"/>
      <c r="B3" s="14" t="s">
        <v>295</v>
      </c>
      <c r="C3" s="14" t="s">
        <v>0</v>
      </c>
      <c r="D3" s="14" t="s">
        <v>40</v>
      </c>
      <c r="E3" s="14" t="s">
        <v>1</v>
      </c>
      <c r="F3" s="14" t="s">
        <v>2</v>
      </c>
      <c r="G3" s="14" t="s">
        <v>3</v>
      </c>
      <c r="H3" s="5" t="s">
        <v>4</v>
      </c>
    </row>
    <row r="4" spans="1:8" ht="9" customHeight="1" thickBot="1">
      <c r="A4" s="39"/>
      <c r="B4" s="23"/>
      <c r="C4" s="23"/>
      <c r="D4" s="23"/>
      <c r="E4" s="23"/>
      <c r="F4" s="23"/>
      <c r="G4" s="23"/>
      <c r="H4" s="23"/>
    </row>
    <row r="5" spans="1:10" ht="12" customHeight="1" thickBot="1">
      <c r="A5" s="40" t="s">
        <v>5</v>
      </c>
      <c r="B5" s="152">
        <v>55479080</v>
      </c>
      <c r="C5" s="245">
        <v>0.029618768011293626</v>
      </c>
      <c r="D5" s="246">
        <v>-0.06265148197555492</v>
      </c>
      <c r="E5" s="245">
        <v>1</v>
      </c>
      <c r="F5" s="246">
        <v>0.5523105105564116</v>
      </c>
      <c r="G5" s="245">
        <v>0.7022389881014609</v>
      </c>
      <c r="H5" s="169">
        <v>1219.568397848861</v>
      </c>
      <c r="J5" s="280"/>
    </row>
    <row r="6" spans="1:8" ht="12" customHeight="1" thickBot="1">
      <c r="A6" s="41" t="s">
        <v>6</v>
      </c>
      <c r="B6" s="155">
        <v>31806935</v>
      </c>
      <c r="C6" s="247">
        <v>0.01740324869403481</v>
      </c>
      <c r="D6" s="248">
        <v>0.0685254068585428</v>
      </c>
      <c r="E6" s="247">
        <v>0.5733140311627374</v>
      </c>
      <c r="F6" s="248">
        <v>0.5362292845884081</v>
      </c>
      <c r="G6" s="247">
        <v>0.6803186789296108</v>
      </c>
      <c r="H6" s="149">
        <v>1165.703316531509</v>
      </c>
    </row>
    <row r="7" spans="1:8" ht="12" customHeight="1" thickBot="1">
      <c r="A7" s="41" t="s">
        <v>7</v>
      </c>
      <c r="B7" s="155">
        <v>13372139</v>
      </c>
      <c r="C7" s="247">
        <v>0.0015497894540282599</v>
      </c>
      <c r="D7" s="248">
        <v>0.16962866203430504</v>
      </c>
      <c r="E7" s="247">
        <v>0.2410302946624205</v>
      </c>
      <c r="F7" s="248">
        <v>0.6417214927245372</v>
      </c>
      <c r="G7" s="247">
        <v>0.8269996296030127</v>
      </c>
      <c r="H7" s="149">
        <v>1638.5171764722797</v>
      </c>
    </row>
    <row r="8" spans="1:8" ht="12" customHeight="1" thickBot="1">
      <c r="A8" s="41" t="s">
        <v>8</v>
      </c>
      <c r="B8" s="155">
        <v>12494536</v>
      </c>
      <c r="C8" s="247">
        <v>0.001547956642807704</v>
      </c>
      <c r="D8" s="248">
        <v>0.17610853444843344</v>
      </c>
      <c r="E8" s="247">
        <v>0.22521166537008183</v>
      </c>
      <c r="F8" s="248">
        <v>0.6465975207082519</v>
      </c>
      <c r="G8" s="247">
        <v>0.8361765494933145</v>
      </c>
      <c r="H8" s="149">
        <v>1664.7944841435</v>
      </c>
    </row>
    <row r="9" spans="1:8" ht="12" customHeight="1" thickBot="1">
      <c r="A9" s="41" t="s">
        <v>9</v>
      </c>
      <c r="B9" s="155">
        <v>14937256</v>
      </c>
      <c r="C9" s="247">
        <v>0.017234959352641476</v>
      </c>
      <c r="D9" s="248">
        <v>0.034705790828366556</v>
      </c>
      <c r="E9" s="247">
        <v>0.269241234714058</v>
      </c>
      <c r="F9" s="248">
        <v>0.47466823893223764</v>
      </c>
      <c r="G9" s="247">
        <v>0.6696620182448503</v>
      </c>
      <c r="H9" s="149">
        <v>1088.0041024002871</v>
      </c>
    </row>
    <row r="10" spans="1:8" ht="12" customHeight="1" thickBot="1">
      <c r="A10" s="41" t="s">
        <v>10</v>
      </c>
      <c r="B10" s="155">
        <v>1603893</v>
      </c>
      <c r="C10" s="247">
        <v>0.010295574580099795</v>
      </c>
      <c r="D10" s="248">
        <v>-0.21332432003320267</v>
      </c>
      <c r="E10" s="247">
        <v>0.02890987017088243</v>
      </c>
      <c r="F10" s="248">
        <v>0.5065231907614784</v>
      </c>
      <c r="G10" s="247">
        <v>0.7101184430632218</v>
      </c>
      <c r="H10" s="149">
        <v>1205.4909490727473</v>
      </c>
    </row>
    <row r="11" spans="1:8" ht="12" customHeight="1" thickBot="1">
      <c r="A11" s="41" t="s">
        <v>11</v>
      </c>
      <c r="B11" s="155">
        <v>770258</v>
      </c>
      <c r="C11" s="247">
        <v>0.001555323021636906</v>
      </c>
      <c r="D11" s="248">
        <v>0.12172996274111991</v>
      </c>
      <c r="E11" s="247">
        <v>0.013883755822915593</v>
      </c>
      <c r="F11" s="248">
        <v>0.8868976368956895</v>
      </c>
      <c r="G11" s="247">
        <v>0.9597628327131948</v>
      </c>
      <c r="H11" s="149">
        <v>6095.49270928718</v>
      </c>
    </row>
    <row r="12" spans="1:8" ht="12" customHeight="1" thickBot="1">
      <c r="A12" s="41" t="s">
        <v>12</v>
      </c>
      <c r="B12" s="155">
        <v>1123389</v>
      </c>
      <c r="C12" s="247">
        <v>0.22936489497404727</v>
      </c>
      <c r="D12" s="248">
        <v>-0.0419630402167992</v>
      </c>
      <c r="E12" s="247">
        <v>0.02024887579246087</v>
      </c>
      <c r="F12" s="248">
        <v>0.5307956549334202</v>
      </c>
      <c r="G12" s="247">
        <v>0.7486525148457035</v>
      </c>
      <c r="H12" s="149">
        <v>1321.9840042956823</v>
      </c>
    </row>
    <row r="13" spans="1:8" ht="12" customHeight="1" thickBot="1">
      <c r="A13" s="41" t="s">
        <v>264</v>
      </c>
      <c r="B13" s="155">
        <v>9029536</v>
      </c>
      <c r="C13" s="247">
        <v>0.09699158406367725</v>
      </c>
      <c r="D13" s="248">
        <v>-0.47869800508839366</v>
      </c>
      <c r="E13" s="247">
        <v>0.16275569097396714</v>
      </c>
      <c r="F13" s="248">
        <v>0.48935327352368935</v>
      </c>
      <c r="G13" s="247">
        <v>0.6150579608963296</v>
      </c>
      <c r="H13" s="149">
        <v>1135.5967810622687</v>
      </c>
    </row>
    <row r="14" spans="1:8" ht="23.25" customHeight="1" thickBot="1">
      <c r="A14" s="41" t="s">
        <v>147</v>
      </c>
      <c r="B14" s="155">
        <v>1202566</v>
      </c>
      <c r="C14" s="248">
        <v>0</v>
      </c>
      <c r="D14" s="248">
        <v>-0.9099582244922182</v>
      </c>
      <c r="E14" s="248">
        <v>0.021676026350833502</v>
      </c>
      <c r="F14" s="248">
        <v>0.5445472431450747</v>
      </c>
      <c r="G14" s="248">
        <v>0.7449021509006575</v>
      </c>
      <c r="H14" s="149">
        <v>1377.281666480792</v>
      </c>
    </row>
    <row r="15" spans="1:8" ht="12" customHeight="1" thickBot="1">
      <c r="A15" s="41" t="s">
        <v>265</v>
      </c>
      <c r="B15" s="189">
        <v>12030901</v>
      </c>
      <c r="C15" s="247">
        <v>0.015777371952441468</v>
      </c>
      <c r="D15" s="248">
        <v>0.23719050096045158</v>
      </c>
      <c r="E15" s="247">
        <v>0.21685473154926146</v>
      </c>
      <c r="F15" s="248">
        <v>0.6487881497819656</v>
      </c>
      <c r="G15" s="247">
        <v>0.8420416725231136</v>
      </c>
      <c r="H15" s="149">
        <v>1728.1990926949243</v>
      </c>
    </row>
    <row r="16" spans="1:8" ht="12" customHeight="1" thickBot="1">
      <c r="A16" s="41" t="s">
        <v>13</v>
      </c>
      <c r="B16" s="155">
        <v>10046483</v>
      </c>
      <c r="C16" s="247">
        <v>0</v>
      </c>
      <c r="D16" s="248">
        <v>0.2757321611700825</v>
      </c>
      <c r="E16" s="247">
        <v>0.1810859697024536</v>
      </c>
      <c r="F16" s="248">
        <v>0.6637082847798578</v>
      </c>
      <c r="G16" s="247">
        <v>0.8474700051749453</v>
      </c>
      <c r="H16" s="149">
        <v>1798.0891416872175</v>
      </c>
    </row>
    <row r="17" spans="1:8" ht="12" customHeight="1" thickBot="1">
      <c r="A17" s="41" t="s">
        <v>14</v>
      </c>
      <c r="B17" s="155">
        <v>8583775</v>
      </c>
      <c r="C17" s="247">
        <v>0</v>
      </c>
      <c r="D17" s="248">
        <v>0.3991360277811451</v>
      </c>
      <c r="E17" s="247">
        <v>0.15472093264704462</v>
      </c>
      <c r="F17" s="248">
        <v>0.6754282352461475</v>
      </c>
      <c r="G17" s="247">
        <v>0.8564927435772722</v>
      </c>
      <c r="H17" s="149">
        <v>1844.6798688458682</v>
      </c>
    </row>
    <row r="18" spans="1:8" ht="12" customHeight="1" thickBot="1">
      <c r="A18" s="41" t="s">
        <v>15</v>
      </c>
      <c r="B18" s="155">
        <v>182886</v>
      </c>
      <c r="C18" s="247">
        <v>0</v>
      </c>
      <c r="D18" s="248">
        <v>0.009194487992970846</v>
      </c>
      <c r="E18" s="247">
        <v>0.003296485810507312</v>
      </c>
      <c r="F18" s="248">
        <v>0.7292630381767877</v>
      </c>
      <c r="G18" s="247">
        <v>0.9433253502181687</v>
      </c>
      <c r="H18" s="149">
        <v>2205.281905173873</v>
      </c>
    </row>
    <row r="19" spans="1:8" ht="12" customHeight="1" thickBot="1">
      <c r="A19" s="41" t="s">
        <v>16</v>
      </c>
      <c r="B19" s="155">
        <v>619924</v>
      </c>
      <c r="C19" s="247">
        <v>0</v>
      </c>
      <c r="D19" s="248">
        <v>-0.30452358990188577</v>
      </c>
      <c r="E19" s="247">
        <v>0.011174013700299284</v>
      </c>
      <c r="F19" s="248">
        <v>0.5940615301230473</v>
      </c>
      <c r="G19" s="247">
        <v>0.7947506468534853</v>
      </c>
      <c r="H19" s="149">
        <v>1497.926341483868</v>
      </c>
    </row>
    <row r="20" spans="1:8" ht="12" customHeight="1" thickBot="1">
      <c r="A20" s="41" t="s">
        <v>17</v>
      </c>
      <c r="B20" s="155">
        <v>264622</v>
      </c>
      <c r="C20" s="247">
        <v>0</v>
      </c>
      <c r="D20" s="248">
        <v>-0.00878399989854084</v>
      </c>
      <c r="E20" s="247">
        <v>0.004769761863390669</v>
      </c>
      <c r="F20" s="248">
        <v>1</v>
      </c>
      <c r="G20" s="247">
        <v>1</v>
      </c>
      <c r="H20" s="149">
        <v>10000</v>
      </c>
    </row>
    <row r="21" spans="1:8" ht="12" customHeight="1" thickBot="1">
      <c r="A21" s="41" t="s">
        <v>18</v>
      </c>
      <c r="B21" s="155">
        <v>395276</v>
      </c>
      <c r="C21" s="247">
        <v>0</v>
      </c>
      <c r="D21" s="248">
        <v>-0.012958861366466845</v>
      </c>
      <c r="E21" s="247">
        <v>0.007124775681211729</v>
      </c>
      <c r="F21" s="248">
        <v>0.7653715378621521</v>
      </c>
      <c r="G21" s="247">
        <v>0.9392095649622036</v>
      </c>
      <c r="H21" s="149">
        <v>2295.656155602814</v>
      </c>
    </row>
    <row r="22" spans="1:8" ht="12" customHeight="1" thickBot="1">
      <c r="A22" s="41" t="s">
        <v>19</v>
      </c>
      <c r="B22" s="155">
        <v>1427954</v>
      </c>
      <c r="C22" s="247">
        <v>0.1329286517632921</v>
      </c>
      <c r="D22" s="248">
        <v>0.5353961568395722</v>
      </c>
      <c r="E22" s="247">
        <v>0.025738602730975352</v>
      </c>
      <c r="F22" s="248">
        <v>0.7653698928676974</v>
      </c>
      <c r="G22" s="247">
        <v>0.8738019572059044</v>
      </c>
      <c r="H22" s="149">
        <v>2116.9780360609634</v>
      </c>
    </row>
    <row r="23" spans="1:8" ht="12" customHeight="1" thickBot="1">
      <c r="A23" s="41" t="s">
        <v>20</v>
      </c>
      <c r="B23" s="155">
        <v>1351347</v>
      </c>
      <c r="C23" s="247">
        <v>0.11471590938522822</v>
      </c>
      <c r="D23" s="248">
        <v>0.6224489835592588</v>
      </c>
      <c r="E23" s="247">
        <v>0.024357775940048034</v>
      </c>
      <c r="F23" s="248">
        <v>0.7542119085623455</v>
      </c>
      <c r="G23" s="247">
        <v>0.86725319255528</v>
      </c>
      <c r="H23" s="149">
        <v>2089.608206376019</v>
      </c>
    </row>
    <row r="24" spans="1:8" ht="12" customHeight="1" thickBot="1">
      <c r="A24" s="41" t="s">
        <v>21</v>
      </c>
      <c r="B24" s="155">
        <v>481139</v>
      </c>
      <c r="C24" s="247">
        <v>0.046531251883551325</v>
      </c>
      <c r="D24" s="248">
        <v>-0.0018881753154167402</v>
      </c>
      <c r="E24" s="247">
        <v>0.008672440134191122</v>
      </c>
      <c r="F24" s="248">
        <v>0.7508183705748235</v>
      </c>
      <c r="G24" s="247">
        <v>0.878074735159694</v>
      </c>
      <c r="H24" s="149">
        <v>2500.3594612493703</v>
      </c>
    </row>
    <row r="25" spans="1:8" ht="12" customHeight="1" thickBot="1">
      <c r="A25" s="41" t="s">
        <v>22</v>
      </c>
      <c r="B25" s="155">
        <v>593515</v>
      </c>
      <c r="C25" s="247">
        <v>0.09076434462481993</v>
      </c>
      <c r="D25" s="248">
        <v>9.476610971821918</v>
      </c>
      <c r="E25" s="247">
        <v>0.010697996433971147</v>
      </c>
      <c r="F25" s="248">
        <v>0.8623135051346639</v>
      </c>
      <c r="G25" s="247">
        <v>0.9509515345020766</v>
      </c>
      <c r="H25" s="149">
        <v>2867.4849047667803</v>
      </c>
    </row>
    <row r="26" spans="1:8" ht="12" customHeight="1" thickBot="1">
      <c r="A26" s="41" t="s">
        <v>23</v>
      </c>
      <c r="B26" s="155">
        <v>276693</v>
      </c>
      <c r="C26" s="247">
        <v>0.2846584481718005</v>
      </c>
      <c r="D26" s="248">
        <v>-0.059523351891670906</v>
      </c>
      <c r="E26" s="247">
        <v>0.004987339371885763</v>
      </c>
      <c r="F26" s="248">
        <v>0.6448807884550748</v>
      </c>
      <c r="G26" s="247">
        <v>0.8703978777923547</v>
      </c>
      <c r="H26" s="149">
        <v>1904.312440168069</v>
      </c>
    </row>
    <row r="27" spans="1:8" ht="12" customHeight="1" thickBot="1">
      <c r="A27" s="41" t="s">
        <v>18</v>
      </c>
      <c r="B27" s="155">
        <v>76607</v>
      </c>
      <c r="C27" s="247">
        <v>0.45420131319592205</v>
      </c>
      <c r="D27" s="248">
        <v>-0.2111924104532119</v>
      </c>
      <c r="E27" s="247">
        <v>0.001380826790927319</v>
      </c>
      <c r="F27" s="248">
        <v>0.9621966661010091</v>
      </c>
      <c r="G27" s="247">
        <v>0.9971151461354707</v>
      </c>
      <c r="H27" s="149">
        <v>3846.2799137891634</v>
      </c>
    </row>
    <row r="28" spans="1:8" ht="12" customHeight="1" thickBot="1">
      <c r="A28" s="41" t="s">
        <v>21</v>
      </c>
      <c r="B28" s="155">
        <v>17928</v>
      </c>
      <c r="C28" s="247">
        <v>0.9962628290941544</v>
      </c>
      <c r="D28" s="248">
        <v>-0.19132824262895942</v>
      </c>
      <c r="E28" s="247">
        <v>0.0003231488337585987</v>
      </c>
      <c r="F28" s="248">
        <v>1</v>
      </c>
      <c r="G28" s="247">
        <v>1</v>
      </c>
      <c r="H28" s="149">
        <v>7805.118348847818</v>
      </c>
    </row>
    <row r="29" spans="1:8" ht="12" customHeight="1" thickBot="1">
      <c r="A29" s="41" t="s">
        <v>23</v>
      </c>
      <c r="B29" s="155">
        <v>58679</v>
      </c>
      <c r="C29" s="247">
        <v>0.28858705840249493</v>
      </c>
      <c r="D29" s="248">
        <v>-0.2170682663404605</v>
      </c>
      <c r="E29" s="247">
        <v>0.00105767795716872</v>
      </c>
      <c r="F29" s="248">
        <v>0.9851054039775728</v>
      </c>
      <c r="G29" s="247">
        <v>0.9969495049336219</v>
      </c>
      <c r="H29" s="149">
        <v>5643.61152077251</v>
      </c>
    </row>
    <row r="30" spans="1:8" ht="12" customHeight="1" thickBot="1">
      <c r="A30" s="42" t="s">
        <v>24</v>
      </c>
      <c r="B30" s="159">
        <v>556464</v>
      </c>
      <c r="C30" s="249">
        <v>0</v>
      </c>
      <c r="D30" s="250">
        <v>-0.39467198832330297</v>
      </c>
      <c r="E30" s="249">
        <v>0.01003015911583249</v>
      </c>
      <c r="F30" s="250">
        <v>0.7270335547313034</v>
      </c>
      <c r="G30" s="249">
        <v>0.8933677650306219</v>
      </c>
      <c r="H30" s="170">
        <v>2012.9711056619958</v>
      </c>
    </row>
    <row r="31" spans="1:8" ht="12" customHeight="1" thickBot="1">
      <c r="A31" s="43" t="s">
        <v>25</v>
      </c>
      <c r="B31" s="155">
        <v>52974185</v>
      </c>
      <c r="C31" s="251">
        <v>0.02708202117691853</v>
      </c>
      <c r="D31" s="252">
        <v>-0.07227179471155032</v>
      </c>
      <c r="E31" s="251">
        <v>1</v>
      </c>
      <c r="F31" s="252">
        <v>0.5509588113531148</v>
      </c>
      <c r="G31" s="251">
        <v>0.7012659468003142</v>
      </c>
      <c r="H31" s="242">
        <v>1213.5556723591433</v>
      </c>
    </row>
    <row r="32" spans="1:8" ht="12" customHeight="1" thickBot="1">
      <c r="A32" s="41" t="s">
        <v>266</v>
      </c>
      <c r="B32" s="155">
        <v>38175468</v>
      </c>
      <c r="C32" s="247">
        <v>0.007559723956756732</v>
      </c>
      <c r="D32" s="248">
        <v>0.09394040639145484</v>
      </c>
      <c r="E32" s="247">
        <v>0.7206428565158671</v>
      </c>
      <c r="F32" s="248">
        <v>0.5795417098750433</v>
      </c>
      <c r="G32" s="247">
        <v>0.7135132960256048</v>
      </c>
      <c r="H32" s="149">
        <v>1309.1092256152551</v>
      </c>
    </row>
    <row r="33" spans="1:8" ht="12" customHeight="1" thickBot="1">
      <c r="A33" s="41" t="s">
        <v>267</v>
      </c>
      <c r="B33" s="155">
        <v>23510512</v>
      </c>
      <c r="C33" s="247">
        <v>0.021977488197619858</v>
      </c>
      <c r="D33" s="248">
        <v>0.21350509089391534</v>
      </c>
      <c r="E33" s="247">
        <v>0.4438107353610065</v>
      </c>
      <c r="F33" s="248">
        <v>0.626927903569263</v>
      </c>
      <c r="G33" s="247">
        <v>0.7586512365192217</v>
      </c>
      <c r="H33" s="149">
        <v>1563.7467958844807</v>
      </c>
    </row>
    <row r="34" spans="1:8" ht="12" customHeight="1" thickBot="1">
      <c r="A34" s="41" t="s">
        <v>26</v>
      </c>
      <c r="B34" s="155">
        <v>22720088</v>
      </c>
      <c r="C34" s="247">
        <v>0.020552737295735826</v>
      </c>
      <c r="D34" s="248">
        <v>0.23700197757556363</v>
      </c>
      <c r="E34" s="247">
        <v>0.4288898073656065</v>
      </c>
      <c r="F34" s="248">
        <v>0.626335470179517</v>
      </c>
      <c r="G34" s="247">
        <v>0.7486894857097385</v>
      </c>
      <c r="H34" s="149">
        <v>1566.787498596277</v>
      </c>
    </row>
    <row r="35" spans="1:8" ht="12" customHeight="1" thickBot="1">
      <c r="A35" s="41" t="s">
        <v>27</v>
      </c>
      <c r="B35" s="155">
        <v>21228594</v>
      </c>
      <c r="C35" s="247">
        <v>0.02087877322445377</v>
      </c>
      <c r="D35" s="248">
        <v>0.26280503966792557</v>
      </c>
      <c r="E35" s="247">
        <v>0.40073469747576107</v>
      </c>
      <c r="F35" s="248">
        <v>0.6217236996477487</v>
      </c>
      <c r="G35" s="247">
        <v>0.7492882948347874</v>
      </c>
      <c r="H35" s="149">
        <v>1568.6912836548759</v>
      </c>
    </row>
    <row r="36" spans="1:8" ht="12" customHeight="1" thickBot="1">
      <c r="A36" s="41" t="s">
        <v>28</v>
      </c>
      <c r="B36" s="155">
        <v>8189748</v>
      </c>
      <c r="C36" s="247">
        <v>0.03810532387565527</v>
      </c>
      <c r="D36" s="248">
        <v>-0.11745976657372459</v>
      </c>
      <c r="E36" s="247">
        <v>0.15459884847685718</v>
      </c>
      <c r="F36" s="248">
        <v>0.5554901078763351</v>
      </c>
      <c r="G36" s="247">
        <v>0.7392467997794315</v>
      </c>
      <c r="H36" s="149">
        <v>1503.4268244560326</v>
      </c>
    </row>
    <row r="37" spans="1:8" ht="12" customHeight="1" thickBot="1">
      <c r="A37" s="41" t="s">
        <v>157</v>
      </c>
      <c r="B37" s="155">
        <v>2858850</v>
      </c>
      <c r="C37" s="247">
        <v>0.03251552197561957</v>
      </c>
      <c r="D37" s="248">
        <v>-0.08315438962126387</v>
      </c>
      <c r="E37" s="247">
        <v>0.053966851967614034</v>
      </c>
      <c r="F37" s="248">
        <v>0.5270531857215314</v>
      </c>
      <c r="G37" s="247">
        <v>0.7379351837277227</v>
      </c>
      <c r="H37" s="149">
        <v>1306.9149652533613</v>
      </c>
    </row>
    <row r="38" spans="1:8" ht="12" customHeight="1" thickBot="1">
      <c r="A38" s="41" t="s">
        <v>29</v>
      </c>
      <c r="B38" s="155">
        <v>3551966</v>
      </c>
      <c r="C38" s="247">
        <v>0.0023496846535130123</v>
      </c>
      <c r="D38" s="248">
        <v>0.09514886239447584</v>
      </c>
      <c r="E38" s="247">
        <v>0.0670508852566585</v>
      </c>
      <c r="F38" s="248">
        <v>0.5752197515404145</v>
      </c>
      <c r="G38" s="247">
        <v>0.7920743047653046</v>
      </c>
      <c r="H38" s="149">
        <v>1468.4780973262234</v>
      </c>
    </row>
    <row r="39" spans="1:8" ht="12" customHeight="1" thickBot="1">
      <c r="A39" s="41" t="s">
        <v>30</v>
      </c>
      <c r="B39" s="155">
        <v>854816</v>
      </c>
      <c r="C39" s="247">
        <v>0.06350021525100139</v>
      </c>
      <c r="D39" s="248">
        <v>-0.038350649791969005</v>
      </c>
      <c r="E39" s="247">
        <v>0.01613646344913093</v>
      </c>
      <c r="F39" s="248">
        <v>0.5547392655261483</v>
      </c>
      <c r="G39" s="247">
        <v>0.7137021300490398</v>
      </c>
      <c r="H39" s="149">
        <v>1270.6843936080354</v>
      </c>
    </row>
    <row r="40" spans="1:8" ht="12" customHeight="1" thickBot="1">
      <c r="A40" s="41" t="s">
        <v>31</v>
      </c>
      <c r="B40" s="155">
        <v>4515696</v>
      </c>
      <c r="C40" s="247">
        <v>0.06390952801074297</v>
      </c>
      <c r="D40" s="248">
        <v>-0.5992557245572484</v>
      </c>
      <c r="E40" s="247">
        <v>0.08524333125653562</v>
      </c>
      <c r="F40" s="248">
        <v>0.5071672229485776</v>
      </c>
      <c r="G40" s="247">
        <v>0.6400123037511826</v>
      </c>
      <c r="H40" s="149">
        <v>1210.651254978141</v>
      </c>
    </row>
    <row r="41" spans="1:8" ht="12" customHeight="1" thickBot="1">
      <c r="A41" s="41" t="s">
        <v>32</v>
      </c>
      <c r="B41" s="155">
        <v>1421893</v>
      </c>
      <c r="C41" s="247">
        <v>0</v>
      </c>
      <c r="D41" s="248">
        <v>16.618471579712825</v>
      </c>
      <c r="E41" s="247">
        <v>0.026841243522670522</v>
      </c>
      <c r="F41" s="248">
        <v>0.970282574005217</v>
      </c>
      <c r="G41" s="247">
        <v>0.9991222968254292</v>
      </c>
      <c r="H41" s="149">
        <v>4368.202852795517</v>
      </c>
    </row>
    <row r="42" spans="1:8" ht="12" customHeight="1" thickBot="1">
      <c r="A42" s="41" t="s">
        <v>33</v>
      </c>
      <c r="B42" s="155">
        <v>2445194</v>
      </c>
      <c r="C42" s="247">
        <v>0.10782702722156197</v>
      </c>
      <c r="D42" s="248">
        <v>-0.7541385495298369</v>
      </c>
      <c r="E42" s="247">
        <v>0.04615821838504924</v>
      </c>
      <c r="F42" s="248">
        <v>0.40495846137361696</v>
      </c>
      <c r="G42" s="247">
        <v>0.5742305109533231</v>
      </c>
      <c r="H42" s="149">
        <v>926.7121330891201</v>
      </c>
    </row>
    <row r="43" spans="1:8" ht="12" customHeight="1" thickBot="1">
      <c r="A43" s="41" t="s">
        <v>34</v>
      </c>
      <c r="B43" s="155">
        <v>4204520.82</v>
      </c>
      <c r="C43" s="247">
        <v>0.02949515659670345</v>
      </c>
      <c r="D43" s="248">
        <v>-0.182334636896609</v>
      </c>
      <c r="E43" s="247">
        <v>0.07936924031960096</v>
      </c>
      <c r="F43" s="248">
        <v>0.6681241312059908</v>
      </c>
      <c r="G43" s="247">
        <v>0.8228359349639277</v>
      </c>
      <c r="H43" s="149">
        <v>1847.0752687002973</v>
      </c>
    </row>
    <row r="44" spans="1:8" ht="12" customHeight="1" thickBot="1">
      <c r="A44" s="41" t="s">
        <v>35</v>
      </c>
      <c r="B44" s="155">
        <v>3186459</v>
      </c>
      <c r="C44" s="247">
        <v>0.030956619871776163</v>
      </c>
      <c r="D44" s="248">
        <v>0.03706834568969408</v>
      </c>
      <c r="E44" s="247">
        <v>0.06015116608212094</v>
      </c>
      <c r="F44" s="248">
        <v>0.7373062072978187</v>
      </c>
      <c r="G44" s="247">
        <v>0.8546273465310553</v>
      </c>
      <c r="H44" s="149">
        <v>2339.1271014104755</v>
      </c>
    </row>
    <row r="45" spans="1:8" ht="12" customHeight="1" thickBot="1">
      <c r="A45" s="41" t="s">
        <v>36</v>
      </c>
      <c r="B45" s="155">
        <v>172741</v>
      </c>
      <c r="C45" s="247">
        <v>0.05236741711579764</v>
      </c>
      <c r="D45" s="248">
        <v>-0.7581500635576994</v>
      </c>
      <c r="E45" s="247">
        <v>0.0032608524321799384</v>
      </c>
      <c r="F45" s="248">
        <v>0.7451676208890767</v>
      </c>
      <c r="G45" s="247">
        <v>0.9575723192525225</v>
      </c>
      <c r="H45" s="149">
        <v>2288.1225639311174</v>
      </c>
    </row>
    <row r="46" spans="1:8" ht="12" customHeight="1" thickBot="1">
      <c r="A46" s="41" t="s">
        <v>37</v>
      </c>
      <c r="B46" s="155">
        <v>253321.82</v>
      </c>
      <c r="C46" s="253">
        <v>0.0644437182710909</v>
      </c>
      <c r="D46" s="254">
        <v>-0.2442873614132458</v>
      </c>
      <c r="E46" s="253">
        <v>0.004781986169301142</v>
      </c>
      <c r="F46" s="254">
        <v>0.8295764652251433</v>
      </c>
      <c r="G46" s="253">
        <v>1</v>
      </c>
      <c r="H46" s="189">
        <v>3441.819216758173</v>
      </c>
    </row>
    <row r="47" spans="1:8" ht="12" customHeight="1" thickBot="1">
      <c r="A47" s="42" t="s">
        <v>38</v>
      </c>
      <c r="B47" s="159">
        <v>591999</v>
      </c>
      <c r="C47" s="255">
        <v>0</v>
      </c>
      <c r="D47" s="256">
        <v>-0.41965581233131044</v>
      </c>
      <c r="E47" s="255">
        <v>0.011175235635998931</v>
      </c>
      <c r="F47" s="256">
        <v>0.6906802207436161</v>
      </c>
      <c r="G47" s="255">
        <v>0.874665328826569</v>
      </c>
      <c r="H47" s="159">
        <v>1976.783761984105</v>
      </c>
    </row>
    <row r="48" spans="1:8" ht="12" customHeight="1" thickBot="1">
      <c r="A48" s="44" t="s">
        <v>199</v>
      </c>
      <c r="B48" s="152">
        <v>29029348.748625</v>
      </c>
      <c r="C48" s="245"/>
      <c r="D48" s="257">
        <v>0.07216611121334204</v>
      </c>
      <c r="E48" s="258">
        <v>0.5479904740134275</v>
      </c>
      <c r="F48" s="257">
        <v>0.5906638157293198</v>
      </c>
      <c r="G48" s="258">
        <v>0.7503794763405353</v>
      </c>
      <c r="H48" s="219">
        <v>1375.1388817331567</v>
      </c>
    </row>
    <row r="49" spans="1:8" ht="12" customHeight="1" thickBot="1">
      <c r="A49" s="41" t="s">
        <v>200</v>
      </c>
      <c r="B49" s="155">
        <v>977667.312625</v>
      </c>
      <c r="C49" s="247"/>
      <c r="D49" s="248">
        <v>-0.24906445759760898</v>
      </c>
      <c r="E49" s="247">
        <v>0.018455542310372497</v>
      </c>
      <c r="F49" s="248">
        <v>0.7089509857284721</v>
      </c>
      <c r="G49" s="247">
        <v>0.9075742776114889</v>
      </c>
      <c r="H49" s="149">
        <v>2160.029640292945</v>
      </c>
    </row>
    <row r="50" spans="1:8" ht="12" customHeight="1" thickBot="1">
      <c r="A50" s="41" t="s">
        <v>201</v>
      </c>
      <c r="B50" s="155">
        <v>3328237.5</v>
      </c>
      <c r="C50" s="247"/>
      <c r="D50" s="248">
        <v>0.08606101061808924</v>
      </c>
      <c r="E50" s="247">
        <v>0.0628275357138576</v>
      </c>
      <c r="F50" s="248">
        <v>0.6092113318235252</v>
      </c>
      <c r="G50" s="247">
        <v>0.7750874148855063</v>
      </c>
      <c r="H50" s="149">
        <v>1502.5621976445275</v>
      </c>
    </row>
    <row r="51" spans="1:8" ht="11.25" customHeight="1" thickBot="1">
      <c r="A51" s="42" t="s">
        <v>39</v>
      </c>
      <c r="B51" s="159">
        <v>4089552.4</v>
      </c>
      <c r="C51" s="249"/>
      <c r="D51" s="250">
        <v>0.08657689232894272</v>
      </c>
      <c r="E51" s="249">
        <v>0.07719896776137282</v>
      </c>
      <c r="F51" s="250">
        <v>0.5074758303622665</v>
      </c>
      <c r="G51" s="249">
        <v>0.6934228303322388</v>
      </c>
      <c r="H51" s="170">
        <v>1160.8005950333365</v>
      </c>
    </row>
    <row r="52" spans="1:10" ht="99.75" customHeight="1">
      <c r="A52" s="322" t="s">
        <v>460</v>
      </c>
      <c r="B52" s="322"/>
      <c r="C52" s="322"/>
      <c r="D52" s="322"/>
      <c r="E52" s="322"/>
      <c r="F52" s="322"/>
      <c r="G52" s="322"/>
      <c r="H52" s="322"/>
      <c r="I52" s="322"/>
      <c r="J52" s="322"/>
    </row>
    <row r="53" ht="16.5" thickBot="1">
      <c r="A53" s="37" t="s">
        <v>281</v>
      </c>
    </row>
    <row r="54" spans="1:6" ht="9.75" customHeight="1">
      <c r="A54" s="38"/>
      <c r="B54" s="25"/>
      <c r="C54" s="25"/>
      <c r="D54" s="25"/>
      <c r="E54" s="25"/>
      <c r="F54" s="25"/>
    </row>
    <row r="55" spans="1:8" ht="38.25" customHeight="1">
      <c r="A55" s="45"/>
      <c r="B55" s="14" t="s">
        <v>297</v>
      </c>
      <c r="C55" s="14" t="s">
        <v>318</v>
      </c>
      <c r="D55" s="14" t="s">
        <v>2</v>
      </c>
      <c r="E55" s="14" t="s">
        <v>3</v>
      </c>
      <c r="F55" s="5" t="s">
        <v>4</v>
      </c>
      <c r="G55" s="24"/>
      <c r="H55" s="24"/>
    </row>
    <row r="56" spans="1:8" ht="9.75" customHeight="1" thickBot="1">
      <c r="A56" s="46"/>
      <c r="B56" s="23"/>
      <c r="C56" s="23"/>
      <c r="D56" s="23"/>
      <c r="E56" s="23"/>
      <c r="F56" s="23"/>
      <c r="G56" s="24"/>
      <c r="H56" s="24"/>
    </row>
    <row r="57" spans="1:8" ht="12.75" customHeight="1" thickBot="1">
      <c r="A57" s="47" t="s">
        <v>154</v>
      </c>
      <c r="B57" s="169">
        <v>583798</v>
      </c>
      <c r="C57" s="188">
        <v>583571.6324769302</v>
      </c>
      <c r="D57" s="246">
        <v>0.5793322347798382</v>
      </c>
      <c r="E57" s="245">
        <v>0.7178578892014018</v>
      </c>
      <c r="F57" s="169">
        <v>1327.3940297629133</v>
      </c>
      <c r="G57" s="24"/>
      <c r="H57" s="24"/>
    </row>
    <row r="58" spans="1:8" ht="12" customHeight="1" thickBot="1">
      <c r="A58" s="41" t="s">
        <v>41</v>
      </c>
      <c r="B58" s="149">
        <v>492763</v>
      </c>
      <c r="C58" s="167">
        <v>493496.81338378805</v>
      </c>
      <c r="D58" s="248">
        <v>0.573705818009875</v>
      </c>
      <c r="E58" s="247">
        <v>0.7138279456858571</v>
      </c>
      <c r="F58" s="149">
        <v>1311.8987012259329</v>
      </c>
      <c r="G58" s="24"/>
      <c r="H58" s="24"/>
    </row>
    <row r="59" spans="1:8" ht="12" customHeight="1" thickBot="1">
      <c r="A59" s="41" t="s">
        <v>42</v>
      </c>
      <c r="B59" s="149">
        <v>245077</v>
      </c>
      <c r="C59" s="167">
        <v>247266.01606585673</v>
      </c>
      <c r="D59" s="248">
        <v>0.5726689979067803</v>
      </c>
      <c r="E59" s="247">
        <v>0.6988987134655639</v>
      </c>
      <c r="F59" s="149">
        <v>1364.648109052009</v>
      </c>
      <c r="G59" s="24"/>
      <c r="H59" s="24"/>
    </row>
    <row r="60" spans="1:8" ht="12" customHeight="1" thickBot="1">
      <c r="A60" s="41" t="s">
        <v>43</v>
      </c>
      <c r="B60" s="149">
        <v>247686</v>
      </c>
      <c r="C60" s="167">
        <v>246230.79731793134</v>
      </c>
      <c r="D60" s="248">
        <v>0.5747317167704271</v>
      </c>
      <c r="E60" s="247">
        <v>0.7295365906833652</v>
      </c>
      <c r="F60" s="149">
        <v>1303.5864340070555</v>
      </c>
      <c r="G60" s="24"/>
      <c r="H60" s="24"/>
    </row>
    <row r="61" spans="1:8" ht="12" customHeight="1" thickBot="1">
      <c r="A61" s="41" t="s">
        <v>44</v>
      </c>
      <c r="B61" s="149">
        <v>79956</v>
      </c>
      <c r="C61" s="167">
        <v>78918.40934740755</v>
      </c>
      <c r="D61" s="248">
        <v>0.6081845014758117</v>
      </c>
      <c r="E61" s="247">
        <v>0.7351793486417529</v>
      </c>
      <c r="F61" s="149">
        <v>1551.2832360464724</v>
      </c>
      <c r="G61" s="24"/>
      <c r="H61" s="24"/>
    </row>
    <row r="62" spans="1:8" ht="12" customHeight="1" thickBot="1">
      <c r="A62" s="41" t="s">
        <v>45</v>
      </c>
      <c r="B62" s="149">
        <v>11079</v>
      </c>
      <c r="C62" s="167">
        <v>11156.409745734582</v>
      </c>
      <c r="D62" s="248">
        <v>0.8363570719379005</v>
      </c>
      <c r="E62" s="247">
        <v>0.9080241899088365</v>
      </c>
      <c r="F62" s="149">
        <v>3763.018014018271</v>
      </c>
      <c r="G62" s="24"/>
      <c r="H62" s="24"/>
    </row>
    <row r="63" spans="1:8" ht="12" customHeight="1" thickBot="1">
      <c r="A63" s="41" t="s">
        <v>46</v>
      </c>
      <c r="B63" s="149">
        <v>998256</v>
      </c>
      <c r="C63" s="167">
        <v>1087675.9609639514</v>
      </c>
      <c r="D63" s="248">
        <v>0.6286618423108824</v>
      </c>
      <c r="E63" s="247">
        <v>0.7516568696983175</v>
      </c>
      <c r="F63" s="149">
        <v>1470.0025062964187</v>
      </c>
      <c r="G63" s="24"/>
      <c r="H63" s="24"/>
    </row>
    <row r="64" spans="1:8" ht="12" customHeight="1" thickBot="1">
      <c r="A64" s="41" t="s">
        <v>47</v>
      </c>
      <c r="B64" s="149">
        <v>770263</v>
      </c>
      <c r="C64" s="167">
        <v>752232.2246564429</v>
      </c>
      <c r="D64" s="248">
        <v>0.5933744793992709</v>
      </c>
      <c r="E64" s="247">
        <v>0.7337419378291079</v>
      </c>
      <c r="F64" s="149">
        <v>1384.5255315111838</v>
      </c>
      <c r="G64" s="24"/>
      <c r="H64" s="24"/>
    </row>
    <row r="65" spans="1:8" ht="12" customHeight="1" thickBot="1">
      <c r="A65" s="41" t="s">
        <v>48</v>
      </c>
      <c r="B65" s="149">
        <v>469045</v>
      </c>
      <c r="C65" s="167">
        <v>718905.2645555334</v>
      </c>
      <c r="D65" s="248">
        <v>0.48215629630419254</v>
      </c>
      <c r="E65" s="247">
        <v>0.682090204564594</v>
      </c>
      <c r="F65" s="149">
        <v>1100.83985674936</v>
      </c>
      <c r="G65" s="24"/>
      <c r="H65" s="57"/>
    </row>
    <row r="66" spans="1:8" ht="12" customHeight="1" thickBot="1">
      <c r="A66" s="41" t="s">
        <v>49</v>
      </c>
      <c r="B66" s="149">
        <v>1239308</v>
      </c>
      <c r="C66" s="167">
        <v>1471137.4892119763</v>
      </c>
      <c r="D66" s="248">
        <v>0.5512818443841241</v>
      </c>
      <c r="E66" s="247">
        <v>0.6957761912292989</v>
      </c>
      <c r="F66" s="149">
        <v>1234.0829478237777</v>
      </c>
      <c r="G66" s="24"/>
      <c r="H66" s="24"/>
    </row>
    <row r="67" spans="1:8" ht="12" customHeight="1" thickBot="1">
      <c r="A67" s="41" t="s">
        <v>155</v>
      </c>
      <c r="B67" s="149">
        <v>236262</v>
      </c>
      <c r="C67" s="167">
        <v>251232.92172873928</v>
      </c>
      <c r="D67" s="248">
        <v>0.6709331166247641</v>
      </c>
      <c r="E67" s="247">
        <v>0.8289229753409351</v>
      </c>
      <c r="F67" s="149">
        <v>1787.0153459203655</v>
      </c>
      <c r="G67" s="24"/>
      <c r="H67" s="24"/>
    </row>
    <row r="68" spans="1:8" ht="12" customHeight="1" thickBot="1">
      <c r="A68" s="41" t="s">
        <v>50</v>
      </c>
      <c r="B68" s="149">
        <v>227993</v>
      </c>
      <c r="C68" s="167">
        <v>335443.7363075084</v>
      </c>
      <c r="D68" s="248">
        <v>0.7419051679878871</v>
      </c>
      <c r="E68" s="247">
        <v>0.8404093317902175</v>
      </c>
      <c r="F68" s="149">
        <v>2057.15796124599</v>
      </c>
      <c r="G68" s="24"/>
      <c r="H68" s="24"/>
    </row>
    <row r="69" spans="1:8" ht="12" customHeight="1" thickBot="1">
      <c r="A69" s="41" t="s">
        <v>51</v>
      </c>
      <c r="B69" s="149">
        <v>6641</v>
      </c>
      <c r="C69" s="167">
        <v>16808.836221204274</v>
      </c>
      <c r="D69" s="248">
        <v>0.997891883752447</v>
      </c>
      <c r="E69" s="247">
        <v>0.9995482608040958</v>
      </c>
      <c r="F69" s="149">
        <v>4440.499249924285</v>
      </c>
      <c r="G69" s="24"/>
      <c r="H69" s="24"/>
    </row>
    <row r="70" spans="1:8" ht="12" customHeight="1" thickBot="1">
      <c r="A70" s="41" t="s">
        <v>52</v>
      </c>
      <c r="B70" s="149">
        <v>198426</v>
      </c>
      <c r="C70" s="167">
        <v>223125.53940118168</v>
      </c>
      <c r="D70" s="248">
        <v>0.6515871660118372</v>
      </c>
      <c r="E70" s="247">
        <v>0.7667986374187324</v>
      </c>
      <c r="F70" s="149">
        <v>1626.3136195476577</v>
      </c>
      <c r="G70" s="24"/>
      <c r="H70" s="24"/>
    </row>
    <row r="71" spans="1:8" ht="12" customHeight="1" thickBot="1">
      <c r="A71" s="41" t="s">
        <v>53</v>
      </c>
      <c r="B71" s="149">
        <v>49020</v>
      </c>
      <c r="C71" s="167">
        <v>119800.23899621589</v>
      </c>
      <c r="D71" s="248">
        <v>0.7320520994626104</v>
      </c>
      <c r="E71" s="247">
        <v>0.8556699152928318</v>
      </c>
      <c r="F71" s="149">
        <v>3644.4940915380876</v>
      </c>
      <c r="G71" s="24"/>
      <c r="H71" s="24"/>
    </row>
    <row r="72" spans="1:8" ht="12" customHeight="1" thickBot="1">
      <c r="A72" s="41" t="s">
        <v>54</v>
      </c>
      <c r="B72" s="149">
        <v>-26094</v>
      </c>
      <c r="C72" s="167">
        <v>-24290.878311093406</v>
      </c>
      <c r="D72" s="248"/>
      <c r="E72" s="247"/>
      <c r="F72" s="149"/>
      <c r="G72" s="24"/>
      <c r="H72" s="24"/>
    </row>
    <row r="73" spans="1:8" ht="12" customHeight="1" thickBot="1">
      <c r="A73" s="41" t="s">
        <v>55</v>
      </c>
      <c r="B73" s="149">
        <v>414458</v>
      </c>
      <c r="C73" s="167">
        <v>504104.32848702115</v>
      </c>
      <c r="D73" s="248">
        <v>0.6949287683602794</v>
      </c>
      <c r="E73" s="247">
        <v>0.805786910285599</v>
      </c>
      <c r="F73" s="149">
        <v>1758.1624528157286</v>
      </c>
      <c r="G73" s="24"/>
      <c r="H73" s="24"/>
    </row>
    <row r="74" spans="1:8" ht="12" customHeight="1" thickBot="1">
      <c r="A74" s="41" t="s">
        <v>156</v>
      </c>
      <c r="B74" s="149">
        <v>199323</v>
      </c>
      <c r="C74" s="167">
        <v>79712.67343822612</v>
      </c>
      <c r="D74" s="248">
        <v>0.6687060142721546</v>
      </c>
      <c r="E74" s="247">
        <v>0.8168423226923323</v>
      </c>
      <c r="F74" s="149">
        <v>1803.6614328921578</v>
      </c>
      <c r="G74" s="24"/>
      <c r="H74" s="24"/>
    </row>
    <row r="75" spans="1:8" ht="12" customHeight="1" thickBot="1">
      <c r="A75" s="41" t="s">
        <v>56</v>
      </c>
      <c r="B75" s="149">
        <v>-8098</v>
      </c>
      <c r="C75" s="167">
        <v>-10281.650401646419</v>
      </c>
      <c r="D75" s="248"/>
      <c r="E75" s="247"/>
      <c r="F75" s="149"/>
      <c r="G75" s="24"/>
      <c r="H75" s="24"/>
    </row>
    <row r="76" spans="1:8" ht="12" customHeight="1" thickBot="1">
      <c r="A76" s="48" t="s">
        <v>57</v>
      </c>
      <c r="B76" s="149">
        <v>223233</v>
      </c>
      <c r="C76" s="167">
        <v>434673.3054504415</v>
      </c>
      <c r="D76" s="248">
        <v>0.7301969355936908</v>
      </c>
      <c r="E76" s="247">
        <v>0.8677135781909334</v>
      </c>
      <c r="F76" s="149">
        <v>2155.181615640996</v>
      </c>
      <c r="G76" s="24"/>
      <c r="H76" s="24"/>
    </row>
    <row r="77" spans="1:8" ht="12" customHeight="1" thickBot="1">
      <c r="A77" s="41" t="s">
        <v>58</v>
      </c>
      <c r="B77" s="163">
        <v>0</v>
      </c>
      <c r="C77" s="166">
        <v>0</v>
      </c>
      <c r="D77" s="248"/>
      <c r="E77" s="247"/>
      <c r="F77" s="149"/>
      <c r="G77" s="24"/>
      <c r="H77" s="24"/>
    </row>
    <row r="78" spans="1:8" ht="12" customHeight="1" thickBot="1">
      <c r="A78" s="41" t="s">
        <v>59</v>
      </c>
      <c r="B78" s="149">
        <v>43676</v>
      </c>
      <c r="C78" s="167">
        <v>88217.45336254398</v>
      </c>
      <c r="D78" s="248">
        <v>0.6359337072068302</v>
      </c>
      <c r="E78" s="247">
        <v>0.8062484305683435</v>
      </c>
      <c r="F78" s="149">
        <v>2066.2601768774807</v>
      </c>
      <c r="G78" s="24"/>
      <c r="H78" s="24"/>
    </row>
    <row r="79" spans="1:8" ht="12" customHeight="1" thickBot="1">
      <c r="A79" s="49" t="s">
        <v>60</v>
      </c>
      <c r="B79" s="170">
        <v>179557</v>
      </c>
      <c r="C79" s="194">
        <v>346455.8520878975</v>
      </c>
      <c r="D79" s="250">
        <v>0.7517557002369991</v>
      </c>
      <c r="E79" s="249">
        <v>0.8805742460976872</v>
      </c>
      <c r="F79" s="170">
        <v>2206.396835002274</v>
      </c>
      <c r="G79" s="24"/>
      <c r="H79" s="24"/>
    </row>
    <row r="80" spans="1:9" ht="63" customHeight="1">
      <c r="A80" s="320" t="s">
        <v>461</v>
      </c>
      <c r="B80" s="320"/>
      <c r="C80" s="320"/>
      <c r="D80" s="320"/>
      <c r="E80" s="320"/>
      <c r="F80" s="320"/>
      <c r="G80" s="320"/>
      <c r="H80" s="24"/>
      <c r="I80" s="24"/>
    </row>
    <row r="81" spans="1:9" ht="9.75" customHeight="1">
      <c r="A81" s="50"/>
      <c r="B81" s="24"/>
      <c r="C81" s="24"/>
      <c r="D81" s="24"/>
      <c r="E81" s="24"/>
      <c r="F81" s="24"/>
      <c r="G81" s="24"/>
      <c r="H81" s="24"/>
      <c r="I81" s="24"/>
    </row>
    <row r="82" spans="1:9" ht="18" customHeight="1" thickBot="1">
      <c r="A82" s="51" t="s">
        <v>61</v>
      </c>
      <c r="B82" s="24"/>
      <c r="C82" s="24"/>
      <c r="D82" s="24"/>
      <c r="E82" s="24"/>
      <c r="F82" s="24"/>
      <c r="G82" s="24"/>
      <c r="H82" s="24"/>
      <c r="I82" s="24"/>
    </row>
    <row r="83" spans="1:9" ht="9" customHeight="1">
      <c r="A83" s="38"/>
      <c r="B83" s="25"/>
      <c r="C83" s="25"/>
      <c r="D83" s="25"/>
      <c r="E83" s="25"/>
      <c r="F83" s="25"/>
      <c r="G83" s="25"/>
      <c r="H83" s="25"/>
      <c r="I83" s="25"/>
    </row>
    <row r="84" spans="1:9" s="26" customFormat="1" ht="46.5" customHeight="1">
      <c r="A84" s="45"/>
      <c r="B84" s="14" t="s">
        <v>296</v>
      </c>
      <c r="C84" s="14" t="s">
        <v>317</v>
      </c>
      <c r="D84" s="14" t="s">
        <v>62</v>
      </c>
      <c r="E84" s="14" t="s">
        <v>63</v>
      </c>
      <c r="F84" s="14" t="s">
        <v>64</v>
      </c>
      <c r="G84" s="14" t="s">
        <v>65</v>
      </c>
      <c r="H84" s="14" t="s">
        <v>66</v>
      </c>
      <c r="I84" s="5" t="s">
        <v>67</v>
      </c>
    </row>
    <row r="85" spans="1:9" ht="10.5" customHeight="1" thickBot="1">
      <c r="A85" s="46"/>
      <c r="B85" s="27"/>
      <c r="C85" s="27"/>
      <c r="D85" s="27"/>
      <c r="E85" s="27"/>
      <c r="F85" s="27"/>
      <c r="G85" s="27"/>
      <c r="H85" s="27"/>
      <c r="I85" s="27"/>
    </row>
    <row r="86" spans="1:9" ht="26.25" customHeight="1" thickBot="1">
      <c r="A86" s="52" t="s">
        <v>68</v>
      </c>
      <c r="B86" s="284">
        <v>0.0033895189000000005</v>
      </c>
      <c r="C86" s="285">
        <v>0.006244624100000001</v>
      </c>
      <c r="D86" s="284">
        <v>0.0033893390215771796</v>
      </c>
      <c r="E86" s="284">
        <v>-0.49515972999999996</v>
      </c>
      <c r="F86" s="284" t="s">
        <v>322</v>
      </c>
      <c r="G86" s="284" t="s">
        <v>323</v>
      </c>
      <c r="H86" s="284" t="s">
        <v>324</v>
      </c>
      <c r="I86" s="284" t="s">
        <v>325</v>
      </c>
    </row>
    <row r="87" spans="1:9" ht="26.25" customHeight="1" thickBot="1">
      <c r="A87" s="53" t="s">
        <v>69</v>
      </c>
      <c r="B87" s="263">
        <v>0.042985144231985274</v>
      </c>
      <c r="C87" s="264">
        <v>0.094998955</v>
      </c>
      <c r="D87" s="263">
        <v>0.04761986964768732</v>
      </c>
      <c r="E87" s="263">
        <v>-0.030274980999999996</v>
      </c>
      <c r="F87" s="263" t="s">
        <v>326</v>
      </c>
      <c r="G87" s="263" t="s">
        <v>327</v>
      </c>
      <c r="H87" s="263" t="s">
        <v>328</v>
      </c>
      <c r="I87" s="263" t="s">
        <v>329</v>
      </c>
    </row>
    <row r="88" spans="1:9" ht="26.25" customHeight="1" thickBot="1">
      <c r="A88" s="53" t="s">
        <v>268</v>
      </c>
      <c r="B88" s="263">
        <v>0.58481792</v>
      </c>
      <c r="C88" s="264">
        <v>0.53653078</v>
      </c>
      <c r="D88" s="263">
        <v>0.6256624451145132</v>
      </c>
      <c r="E88" s="264">
        <v>-84.25</v>
      </c>
      <c r="F88" s="265" t="s">
        <v>330</v>
      </c>
      <c r="G88" s="286" t="s">
        <v>331</v>
      </c>
      <c r="H88" s="265" t="s">
        <v>332</v>
      </c>
      <c r="I88" s="286" t="s">
        <v>333</v>
      </c>
    </row>
    <row r="89" spans="1:9" ht="26.25" customHeight="1" thickBot="1">
      <c r="A89" s="53" t="s">
        <v>70</v>
      </c>
      <c r="B89" s="263">
        <v>0.77160869</v>
      </c>
      <c r="C89" s="264">
        <v>0.69159589</v>
      </c>
      <c r="D89" s="263">
        <v>0.8110511487249495</v>
      </c>
      <c r="E89" s="264">
        <v>0</v>
      </c>
      <c r="F89" s="265" t="s">
        <v>334</v>
      </c>
      <c r="G89" s="286" t="s">
        <v>335</v>
      </c>
      <c r="H89" s="265" t="s">
        <v>336</v>
      </c>
      <c r="I89" s="286" t="s">
        <v>337</v>
      </c>
    </row>
    <row r="90" spans="1:9" ht="26.25" customHeight="1" thickBot="1">
      <c r="A90" s="53" t="s">
        <v>71</v>
      </c>
      <c r="B90" s="263">
        <v>0.013905053</v>
      </c>
      <c r="C90" s="264">
        <v>0.012680523</v>
      </c>
      <c r="D90" s="263">
        <v>0.013660028792385112</v>
      </c>
      <c r="E90" s="261">
        <v>-0.016630407</v>
      </c>
      <c r="F90" s="133" t="s">
        <v>338</v>
      </c>
      <c r="G90" s="221" t="s">
        <v>339</v>
      </c>
      <c r="H90" s="133" t="s">
        <v>340</v>
      </c>
      <c r="I90" s="221" t="s">
        <v>341</v>
      </c>
    </row>
    <row r="91" spans="1:9" ht="26.25" customHeight="1" thickBot="1">
      <c r="A91" s="53" t="s">
        <v>72</v>
      </c>
      <c r="B91" s="263">
        <v>0.024781495</v>
      </c>
      <c r="C91" s="264">
        <v>0.026739165</v>
      </c>
      <c r="D91" s="263">
        <v>0.024799023858409767</v>
      </c>
      <c r="E91" s="261">
        <v>-0.0084535288</v>
      </c>
      <c r="F91" s="133" t="s">
        <v>342</v>
      </c>
      <c r="G91" s="221" t="s">
        <v>343</v>
      </c>
      <c r="H91" s="133" t="s">
        <v>344</v>
      </c>
      <c r="I91" s="221" t="s">
        <v>345</v>
      </c>
    </row>
    <row r="92" spans="1:9" ht="26.25" customHeight="1" thickBot="1">
      <c r="A92" s="53" t="s">
        <v>73</v>
      </c>
      <c r="B92" s="263">
        <v>0.012943201</v>
      </c>
      <c r="C92" s="264">
        <v>0.011713224</v>
      </c>
      <c r="D92" s="263">
        <v>0.009233743220618033</v>
      </c>
      <c r="E92" s="261">
        <v>-0.08608800099999998</v>
      </c>
      <c r="F92" s="133" t="s">
        <v>346</v>
      </c>
      <c r="G92" s="221" t="s">
        <v>347</v>
      </c>
      <c r="H92" s="133" t="s">
        <v>348</v>
      </c>
      <c r="I92" s="221" t="s">
        <v>349</v>
      </c>
    </row>
    <row r="93" spans="1:9" ht="26.25" customHeight="1" thickBot="1">
      <c r="A93" s="53" t="s">
        <v>74</v>
      </c>
      <c r="B93" s="263">
        <v>0.013841637999999998</v>
      </c>
      <c r="C93" s="264">
        <v>0.0064416175</v>
      </c>
      <c r="D93" s="263">
        <v>0.007262989764560632</v>
      </c>
      <c r="E93" s="261">
        <v>-0.95595347</v>
      </c>
      <c r="F93" s="133" t="s">
        <v>350</v>
      </c>
      <c r="G93" s="221" t="s">
        <v>351</v>
      </c>
      <c r="H93" s="133" t="s">
        <v>352</v>
      </c>
      <c r="I93" s="221" t="s">
        <v>353</v>
      </c>
    </row>
    <row r="94" spans="1:9" ht="26.25" customHeight="1" thickBot="1">
      <c r="A94" s="53" t="s">
        <v>75</v>
      </c>
      <c r="B94" s="263">
        <v>-0.0020360871</v>
      </c>
      <c r="C94" s="264">
        <v>0.00020442685</v>
      </c>
      <c r="D94" s="263">
        <v>-0.007761412598843789</v>
      </c>
      <c r="E94" s="261">
        <v>-0.50858983</v>
      </c>
      <c r="F94" s="133" t="s">
        <v>354</v>
      </c>
      <c r="G94" s="221" t="s">
        <v>355</v>
      </c>
      <c r="H94" s="133" t="s">
        <v>356</v>
      </c>
      <c r="I94" s="221" t="s">
        <v>357</v>
      </c>
    </row>
    <row r="95" spans="1:9" ht="26.25" customHeight="1" thickBot="1">
      <c r="A95" s="54" t="s">
        <v>76</v>
      </c>
      <c r="B95" s="243">
        <v>0.014052675</v>
      </c>
      <c r="C95" s="244">
        <v>0.013106326</v>
      </c>
      <c r="D95" s="243">
        <v>0.014052674940821764</v>
      </c>
      <c r="E95" s="262">
        <v>-0.00048402711</v>
      </c>
      <c r="F95" s="199" t="s">
        <v>358</v>
      </c>
      <c r="G95" s="222" t="s">
        <v>359</v>
      </c>
      <c r="H95" s="199" t="s">
        <v>360</v>
      </c>
      <c r="I95" s="222" t="s">
        <v>361</v>
      </c>
    </row>
    <row r="96" spans="1:9" ht="24" customHeight="1">
      <c r="A96" s="321" t="s">
        <v>158</v>
      </c>
      <c r="B96" s="321"/>
      <c r="C96" s="321"/>
      <c r="D96" s="321"/>
      <c r="E96" s="321"/>
      <c r="F96" s="321"/>
      <c r="G96" s="321"/>
      <c r="H96" s="321"/>
      <c r="I96" s="321"/>
    </row>
    <row r="97" spans="1:9" ht="12" customHeight="1">
      <c r="A97" s="50"/>
      <c r="B97" s="24"/>
      <c r="C97" s="24"/>
      <c r="D97" s="24"/>
      <c r="E97" s="24"/>
      <c r="F97" s="24"/>
      <c r="G97" s="24"/>
      <c r="H97" s="24"/>
      <c r="I97" s="24"/>
    </row>
    <row r="98" spans="1:10" ht="16.5" thickBot="1">
      <c r="A98" s="56" t="s">
        <v>269</v>
      </c>
      <c r="B98" s="28"/>
      <c r="C98" s="28"/>
      <c r="D98" s="28"/>
      <c r="E98" s="28"/>
      <c r="F98" s="28"/>
      <c r="G98" s="28"/>
      <c r="H98" s="28"/>
      <c r="I98" s="28"/>
      <c r="J98" s="28"/>
    </row>
    <row r="99" ht="10.5" customHeight="1">
      <c r="A99" s="37"/>
    </row>
    <row r="100" spans="1:10" s="26" customFormat="1" ht="54" customHeight="1">
      <c r="A100" s="45"/>
      <c r="B100" s="14" t="s">
        <v>296</v>
      </c>
      <c r="C100" s="14" t="s">
        <v>317</v>
      </c>
      <c r="D100" s="14" t="s">
        <v>62</v>
      </c>
      <c r="E100" s="14" t="s">
        <v>63</v>
      </c>
      <c r="F100" s="14" t="s">
        <v>64</v>
      </c>
      <c r="G100" s="14" t="s">
        <v>65</v>
      </c>
      <c r="H100" s="14" t="s">
        <v>66</v>
      </c>
      <c r="I100" s="14" t="s">
        <v>67</v>
      </c>
      <c r="J100" s="5" t="s">
        <v>153</v>
      </c>
    </row>
    <row r="101" spans="1:10" ht="8.25" customHeight="1" thickBot="1">
      <c r="A101" s="45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0.5" customHeight="1" thickBot="1">
      <c r="A102" s="40" t="s">
        <v>77</v>
      </c>
      <c r="B102" s="136"/>
      <c r="C102" s="223"/>
      <c r="D102" s="136"/>
      <c r="E102" s="223"/>
      <c r="F102" s="136"/>
      <c r="G102" s="223"/>
      <c r="H102" s="136"/>
      <c r="I102" s="223"/>
      <c r="J102" s="224"/>
    </row>
    <row r="103" spans="1:10" ht="24.75" customHeight="1" thickBot="1">
      <c r="A103" s="41" t="s">
        <v>191</v>
      </c>
      <c r="B103" s="263">
        <v>0.042388272</v>
      </c>
      <c r="C103" s="264">
        <v>0.02884756</v>
      </c>
      <c r="D103" s="263">
        <v>0.04264814601726421</v>
      </c>
      <c r="E103" s="261">
        <v>0</v>
      </c>
      <c r="F103" s="163" t="s">
        <v>362</v>
      </c>
      <c r="G103" s="166" t="s">
        <v>363</v>
      </c>
      <c r="H103" s="163" t="s">
        <v>364</v>
      </c>
      <c r="I103" s="166" t="s">
        <v>365</v>
      </c>
      <c r="J103" s="157"/>
    </row>
    <row r="104" spans="1:10" ht="24.75" customHeight="1" thickBot="1">
      <c r="A104" s="41" t="s">
        <v>78</v>
      </c>
      <c r="B104" s="263">
        <v>0.047323169</v>
      </c>
      <c r="C104" s="264">
        <v>0.038994698</v>
      </c>
      <c r="D104" s="263">
        <v>0.05157799841837512</v>
      </c>
      <c r="E104" s="261">
        <v>0</v>
      </c>
      <c r="F104" s="163" t="s">
        <v>366</v>
      </c>
      <c r="G104" s="166" t="s">
        <v>367</v>
      </c>
      <c r="H104" s="163" t="s">
        <v>368</v>
      </c>
      <c r="I104" s="166" t="s">
        <v>369</v>
      </c>
      <c r="J104" s="157"/>
    </row>
    <row r="105" spans="1:10" ht="24.75" customHeight="1" thickBot="1">
      <c r="A105" s="41" t="s">
        <v>79</v>
      </c>
      <c r="B105" s="263">
        <v>0.045093289</v>
      </c>
      <c r="C105" s="264">
        <v>0.027277043</v>
      </c>
      <c r="D105" s="263">
        <v>0.042440607607799406</v>
      </c>
      <c r="E105" s="261">
        <v>0</v>
      </c>
      <c r="F105" s="163" t="s">
        <v>276</v>
      </c>
      <c r="G105" s="166" t="s">
        <v>370</v>
      </c>
      <c r="H105" s="163" t="s">
        <v>371</v>
      </c>
      <c r="I105" s="166" t="s">
        <v>372</v>
      </c>
      <c r="J105" s="157"/>
    </row>
    <row r="106" spans="1:10" ht="24.75" customHeight="1" thickBot="1">
      <c r="A106" s="41" t="s">
        <v>175</v>
      </c>
      <c r="B106" s="263">
        <v>0.00051374998</v>
      </c>
      <c r="C106" s="264">
        <v>0.0002772803</v>
      </c>
      <c r="D106" s="263">
        <v>0.0014510810064771844</v>
      </c>
      <c r="E106" s="261">
        <v>0</v>
      </c>
      <c r="F106" s="163" t="s">
        <v>373</v>
      </c>
      <c r="G106" s="166" t="s">
        <v>277</v>
      </c>
      <c r="H106" s="163" t="s">
        <v>277</v>
      </c>
      <c r="I106" s="166" t="s">
        <v>374</v>
      </c>
      <c r="J106" s="157"/>
    </row>
    <row r="107" spans="1:10" ht="24.75" customHeight="1" thickBot="1">
      <c r="A107" s="41" t="s">
        <v>192</v>
      </c>
      <c r="B107" s="263">
        <v>0.83344224</v>
      </c>
      <c r="C107" s="264">
        <v>0.89937351</v>
      </c>
      <c r="D107" s="263">
        <v>0.9842427044730533</v>
      </c>
      <c r="E107" s="261">
        <v>0.30781585</v>
      </c>
      <c r="F107" s="163" t="s">
        <v>375</v>
      </c>
      <c r="G107" s="166" t="s">
        <v>376</v>
      </c>
      <c r="H107" s="163" t="s">
        <v>377</v>
      </c>
      <c r="I107" s="166" t="s">
        <v>378</v>
      </c>
      <c r="J107" s="157"/>
    </row>
    <row r="108" spans="1:10" ht="24.75" customHeight="1" thickBot="1">
      <c r="A108" s="41" t="s">
        <v>80</v>
      </c>
      <c r="B108" s="263">
        <v>1.361296316854133</v>
      </c>
      <c r="C108" s="264">
        <v>1.6130137008747336</v>
      </c>
      <c r="D108" s="263">
        <v>1.4374185845996263</v>
      </c>
      <c r="E108" s="261">
        <v>0</v>
      </c>
      <c r="F108" s="163" t="s">
        <v>379</v>
      </c>
      <c r="G108" s="166" t="s">
        <v>380</v>
      </c>
      <c r="H108" s="163" t="s">
        <v>381</v>
      </c>
      <c r="I108" s="166" t="s">
        <v>382</v>
      </c>
      <c r="J108" s="265">
        <v>0</v>
      </c>
    </row>
    <row r="109" spans="1:10" ht="24.75" customHeight="1" thickBot="1">
      <c r="A109" s="41" t="s">
        <v>248</v>
      </c>
      <c r="B109" s="263"/>
      <c r="C109" s="264"/>
      <c r="D109" s="263"/>
      <c r="E109" s="261"/>
      <c r="F109" s="163"/>
      <c r="G109" s="166"/>
      <c r="H109" s="163"/>
      <c r="I109" s="166"/>
      <c r="J109" s="266">
        <v>2</v>
      </c>
    </row>
    <row r="110" spans="1:10" ht="24.75" customHeight="1" thickBot="1">
      <c r="A110" s="42" t="s">
        <v>270</v>
      </c>
      <c r="B110" s="263">
        <v>0.3246386</v>
      </c>
      <c r="C110" s="264">
        <v>0.31227197</v>
      </c>
      <c r="D110" s="263">
        <v>0.33660651088184573</v>
      </c>
      <c r="E110" s="261">
        <v>0</v>
      </c>
      <c r="F110" s="163" t="s">
        <v>383</v>
      </c>
      <c r="G110" s="166" t="s">
        <v>384</v>
      </c>
      <c r="H110" s="163" t="s">
        <v>385</v>
      </c>
      <c r="I110" s="166" t="s">
        <v>386</v>
      </c>
      <c r="J110" s="267"/>
    </row>
    <row r="111" spans="1:10" ht="12" customHeight="1" thickBot="1">
      <c r="A111" s="43" t="s">
        <v>81</v>
      </c>
      <c r="B111" s="268"/>
      <c r="C111" s="259"/>
      <c r="D111" s="268"/>
      <c r="E111" s="260"/>
      <c r="F111" s="220"/>
      <c r="G111" s="192"/>
      <c r="H111" s="220"/>
      <c r="I111" s="192"/>
      <c r="J111" s="224"/>
    </row>
    <row r="112" spans="1:10" ht="24.75" customHeight="1" thickBot="1">
      <c r="A112" s="41" t="s">
        <v>148</v>
      </c>
      <c r="B112" s="263">
        <v>0.042857991225089716</v>
      </c>
      <c r="C112" s="264">
        <v>-0.4278514607082057</v>
      </c>
      <c r="D112" s="263">
        <v>0.05087479432528788</v>
      </c>
      <c r="E112" s="261">
        <v>-0.23308002</v>
      </c>
      <c r="F112" s="163" t="s">
        <v>387</v>
      </c>
      <c r="G112" s="166" t="s">
        <v>388</v>
      </c>
      <c r="H112" s="163" t="s">
        <v>389</v>
      </c>
      <c r="I112" s="166" t="s">
        <v>390</v>
      </c>
      <c r="J112" s="196"/>
    </row>
    <row r="113" spans="1:10" ht="24.75" customHeight="1" thickBot="1">
      <c r="A113" s="41" t="s">
        <v>149</v>
      </c>
      <c r="B113" s="263">
        <v>-0.12226227787721139</v>
      </c>
      <c r="C113" s="264">
        <v>0.44947438218892277</v>
      </c>
      <c r="D113" s="263">
        <v>-0.11967085956265608</v>
      </c>
      <c r="E113" s="261">
        <v>-2.0836551</v>
      </c>
      <c r="F113" s="163" t="s">
        <v>391</v>
      </c>
      <c r="G113" s="166" t="s">
        <v>392</v>
      </c>
      <c r="H113" s="163" t="s">
        <v>393</v>
      </c>
      <c r="I113" s="166" t="s">
        <v>394</v>
      </c>
      <c r="J113" s="196"/>
    </row>
    <row r="114" spans="1:10" ht="24.75" customHeight="1" thickBot="1">
      <c r="A114" s="41" t="s">
        <v>150</v>
      </c>
      <c r="B114" s="263">
        <v>-0.07940428665212172</v>
      </c>
      <c r="C114" s="264">
        <v>0.021622921480716928</v>
      </c>
      <c r="D114" s="263">
        <v>-0.0687960652373682</v>
      </c>
      <c r="E114" s="261">
        <v>-0.58740327</v>
      </c>
      <c r="F114" s="163" t="s">
        <v>395</v>
      </c>
      <c r="G114" s="166" t="s">
        <v>278</v>
      </c>
      <c r="H114" s="163" t="s">
        <v>396</v>
      </c>
      <c r="I114" s="166" t="s">
        <v>397</v>
      </c>
      <c r="J114" s="196"/>
    </row>
    <row r="115" spans="1:10" ht="24.75" customHeight="1" thickBot="1">
      <c r="A115" s="42" t="s">
        <v>82</v>
      </c>
      <c r="B115" s="243">
        <v>0.03271874</v>
      </c>
      <c r="C115" s="244">
        <v>-0.4470834</v>
      </c>
      <c r="D115" s="243"/>
      <c r="E115" s="262"/>
      <c r="F115" s="195"/>
      <c r="G115" s="193"/>
      <c r="H115" s="195"/>
      <c r="I115" s="193"/>
      <c r="J115" s="269"/>
    </row>
    <row r="116" spans="1:10" ht="12.75" customHeight="1" thickBot="1">
      <c r="A116" s="43" t="s">
        <v>83</v>
      </c>
      <c r="B116" s="270"/>
      <c r="C116" s="271"/>
      <c r="D116" s="270"/>
      <c r="E116" s="272"/>
      <c r="F116" s="273"/>
      <c r="G116" s="274"/>
      <c r="H116" s="273"/>
      <c r="I116" s="274"/>
      <c r="J116" s="196"/>
    </row>
    <row r="117" spans="1:10" ht="24.75" customHeight="1" thickBot="1">
      <c r="A117" s="41" t="s">
        <v>190</v>
      </c>
      <c r="B117" s="263">
        <v>-1.4531356078537714</v>
      </c>
      <c r="C117" s="264" t="s">
        <v>445</v>
      </c>
      <c r="D117" s="263">
        <v>-1.479802654504672</v>
      </c>
      <c r="E117" s="261">
        <v>-7.685225753750186</v>
      </c>
      <c r="F117" s="163" t="s">
        <v>446</v>
      </c>
      <c r="G117" s="166" t="s">
        <v>447</v>
      </c>
      <c r="H117" s="163" t="s">
        <v>448</v>
      </c>
      <c r="I117" s="166" t="s">
        <v>449</v>
      </c>
      <c r="J117" s="196"/>
    </row>
    <row r="118" spans="1:10" ht="24.75" customHeight="1" thickBot="1">
      <c r="A118" s="41" t="s">
        <v>84</v>
      </c>
      <c r="B118" s="263">
        <v>-1.1472986664327767</v>
      </c>
      <c r="C118" s="264" t="s">
        <v>450</v>
      </c>
      <c r="D118" s="263">
        <v>-1.2185152183791241</v>
      </c>
      <c r="E118" s="261">
        <v>-3.7511417644437843</v>
      </c>
      <c r="F118" s="163" t="s">
        <v>451</v>
      </c>
      <c r="G118" s="166" t="s">
        <v>452</v>
      </c>
      <c r="H118" s="163" t="s">
        <v>453</v>
      </c>
      <c r="I118" s="166" t="s">
        <v>454</v>
      </c>
      <c r="J118" s="196"/>
    </row>
    <row r="119" spans="1:10" ht="24.75" customHeight="1" thickBot="1">
      <c r="A119" s="42" t="s">
        <v>85</v>
      </c>
      <c r="B119" s="263">
        <v>-0.10996747430035665</v>
      </c>
      <c r="C119" s="264" t="s">
        <v>455</v>
      </c>
      <c r="D119" s="263">
        <v>-0.2307624299463353</v>
      </c>
      <c r="E119" s="261">
        <v>-1.9024799148464746</v>
      </c>
      <c r="F119" s="163" t="s">
        <v>456</v>
      </c>
      <c r="G119" s="166" t="s">
        <v>457</v>
      </c>
      <c r="H119" s="163" t="s">
        <v>458</v>
      </c>
      <c r="I119" s="166" t="s">
        <v>459</v>
      </c>
      <c r="J119" s="273"/>
    </row>
    <row r="120" spans="1:10" ht="10.5" customHeight="1" thickBot="1">
      <c r="A120" s="43" t="s">
        <v>86</v>
      </c>
      <c r="B120" s="268"/>
      <c r="C120" s="259"/>
      <c r="D120" s="268"/>
      <c r="E120" s="260"/>
      <c r="F120" s="136"/>
      <c r="G120" s="223"/>
      <c r="H120" s="136"/>
      <c r="I120" s="223"/>
      <c r="J120" s="224"/>
    </row>
    <row r="121" spans="1:10" ht="23.25" customHeight="1" thickBot="1">
      <c r="A121" s="41" t="s">
        <v>87</v>
      </c>
      <c r="B121" s="263">
        <v>0.14652076</v>
      </c>
      <c r="C121" s="264">
        <v>0.18547132</v>
      </c>
      <c r="D121" s="263">
        <v>5.328375344201856</v>
      </c>
      <c r="E121" s="261">
        <v>0.0017667412</v>
      </c>
      <c r="F121" s="163" t="s">
        <v>398</v>
      </c>
      <c r="G121" s="166" t="s">
        <v>399</v>
      </c>
      <c r="H121" s="163" t="s">
        <v>400</v>
      </c>
      <c r="I121" s="166" t="s">
        <v>401</v>
      </c>
      <c r="J121" s="196"/>
    </row>
    <row r="122" spans="1:10" ht="23.25" customHeight="1" thickBot="1">
      <c r="A122" s="41" t="s">
        <v>88</v>
      </c>
      <c r="B122" s="263">
        <v>0.24201921</v>
      </c>
      <c r="C122" s="264">
        <v>0.54455266</v>
      </c>
      <c r="D122" s="263">
        <v>0.25269940215724734</v>
      </c>
      <c r="E122" s="261">
        <v>-0.040773455</v>
      </c>
      <c r="F122" s="163" t="s">
        <v>402</v>
      </c>
      <c r="G122" s="166" t="s">
        <v>403</v>
      </c>
      <c r="H122" s="163" t="s">
        <v>404</v>
      </c>
      <c r="I122" s="166" t="s">
        <v>405</v>
      </c>
      <c r="J122" s="196"/>
    </row>
    <row r="123" spans="1:10" ht="23.25" customHeight="1" thickBot="1">
      <c r="A123" s="41" t="s">
        <v>151</v>
      </c>
      <c r="B123" s="263">
        <v>0.43798452</v>
      </c>
      <c r="C123" s="264">
        <v>0.40817913</v>
      </c>
      <c r="D123" s="263">
        <v>0.48180014282330313</v>
      </c>
      <c r="E123" s="261">
        <v>0.070898778</v>
      </c>
      <c r="F123" s="163" t="s">
        <v>406</v>
      </c>
      <c r="G123" s="166" t="s">
        <v>407</v>
      </c>
      <c r="H123" s="163" t="s">
        <v>408</v>
      </c>
      <c r="I123" s="166" t="s">
        <v>409</v>
      </c>
      <c r="J123" s="157"/>
    </row>
    <row r="124" spans="1:10" ht="23.25" customHeight="1" thickBot="1">
      <c r="A124" s="41" t="s">
        <v>89</v>
      </c>
      <c r="B124" s="263">
        <v>0.75051778</v>
      </c>
      <c r="C124" s="264">
        <v>0.74344755</v>
      </c>
      <c r="D124" s="263">
        <v>0.8911430702970342</v>
      </c>
      <c r="E124" s="261">
        <v>0</v>
      </c>
      <c r="F124" s="163" t="s">
        <v>410</v>
      </c>
      <c r="G124" s="166" t="s">
        <v>411</v>
      </c>
      <c r="H124" s="163" t="s">
        <v>412</v>
      </c>
      <c r="I124" s="166" t="s">
        <v>413</v>
      </c>
      <c r="J124" s="157"/>
    </row>
    <row r="125" spans="1:10" ht="23.25" customHeight="1" thickBot="1">
      <c r="A125" s="41" t="s">
        <v>90</v>
      </c>
      <c r="B125" s="263">
        <v>-0.4607154</v>
      </c>
      <c r="C125" s="264">
        <v>-0.39567686</v>
      </c>
      <c r="D125" s="263">
        <v>-0.46071540332778055</v>
      </c>
      <c r="E125" s="261">
        <v>-1.1945789</v>
      </c>
      <c r="F125" s="163" t="s">
        <v>414</v>
      </c>
      <c r="G125" s="166" t="s">
        <v>415</v>
      </c>
      <c r="H125" s="163" t="s">
        <v>416</v>
      </c>
      <c r="I125" s="166" t="s">
        <v>417</v>
      </c>
      <c r="J125" s="273"/>
    </row>
    <row r="126" spans="1:10" ht="23.25" customHeight="1" thickBot="1">
      <c r="A126" s="41" t="s">
        <v>91</v>
      </c>
      <c r="B126" s="263">
        <v>-0.10900532</v>
      </c>
      <c r="C126" s="264">
        <v>-0.088015193</v>
      </c>
      <c r="D126" s="263">
        <v>-0.10900532126429024</v>
      </c>
      <c r="E126" s="261">
        <v>-0.82438522</v>
      </c>
      <c r="F126" s="163" t="s">
        <v>418</v>
      </c>
      <c r="G126" s="166" t="s">
        <v>419</v>
      </c>
      <c r="H126" s="163" t="s">
        <v>420</v>
      </c>
      <c r="I126" s="166" t="s">
        <v>421</v>
      </c>
      <c r="J126" s="133"/>
    </row>
    <row r="127" spans="1:10" ht="23.25" customHeight="1" thickBot="1">
      <c r="A127" s="41" t="s">
        <v>92</v>
      </c>
      <c r="B127" s="263">
        <v>-0.56952412</v>
      </c>
      <c r="C127" s="264">
        <v>-0.44966087</v>
      </c>
      <c r="D127" s="263">
        <v>-0.5695241185525378</v>
      </c>
      <c r="E127" s="261">
        <v>-0.83204259</v>
      </c>
      <c r="F127" s="163" t="s">
        <v>422</v>
      </c>
      <c r="G127" s="166" t="s">
        <v>423</v>
      </c>
      <c r="H127" s="163" t="s">
        <v>424</v>
      </c>
      <c r="I127" s="166" t="s">
        <v>425</v>
      </c>
      <c r="J127" s="133"/>
    </row>
    <row r="128" spans="1:10" ht="23.25" customHeight="1" thickBot="1">
      <c r="A128" s="42" t="s">
        <v>93</v>
      </c>
      <c r="B128" s="243">
        <v>-0.19601935</v>
      </c>
      <c r="C128" s="244">
        <v>-0.129609</v>
      </c>
      <c r="D128" s="243">
        <v>-0.19601934620726355</v>
      </c>
      <c r="E128" s="262">
        <v>-0.86304398</v>
      </c>
      <c r="F128" s="195" t="s">
        <v>426</v>
      </c>
      <c r="G128" s="193" t="s">
        <v>427</v>
      </c>
      <c r="H128" s="195" t="s">
        <v>428</v>
      </c>
      <c r="I128" s="193" t="s">
        <v>417</v>
      </c>
      <c r="J128" s="199"/>
    </row>
    <row r="129" spans="1:10" ht="10.5" customHeight="1" thickBot="1">
      <c r="A129" s="43" t="s">
        <v>271</v>
      </c>
      <c r="B129" s="270"/>
      <c r="C129" s="271"/>
      <c r="D129" s="270"/>
      <c r="E129" s="272"/>
      <c r="F129" s="273"/>
      <c r="G129" s="274"/>
      <c r="H129" s="273"/>
      <c r="I129" s="274"/>
      <c r="J129" s="273"/>
    </row>
    <row r="130" spans="1:10" ht="24.75" customHeight="1" thickBot="1">
      <c r="A130" s="41" t="s">
        <v>272</v>
      </c>
      <c r="B130" s="263">
        <v>0.1226795031347352</v>
      </c>
      <c r="C130" s="264">
        <v>0.1178948176138085</v>
      </c>
      <c r="D130" s="263">
        <v>0.1195573586381498</v>
      </c>
      <c r="E130" s="261">
        <v>0.09955342</v>
      </c>
      <c r="F130" s="163" t="s">
        <v>429</v>
      </c>
      <c r="G130" s="166" t="s">
        <v>430</v>
      </c>
      <c r="H130" s="163" t="s">
        <v>431</v>
      </c>
      <c r="I130" s="166" t="s">
        <v>432</v>
      </c>
      <c r="J130" s="265">
        <v>0</v>
      </c>
    </row>
    <row r="131" spans="1:10" ht="24.75" customHeight="1" thickBot="1">
      <c r="A131" s="41" t="s">
        <v>152</v>
      </c>
      <c r="B131" s="263">
        <v>0.883293193400736</v>
      </c>
      <c r="C131" s="264">
        <v>0.8928473514784451</v>
      </c>
      <c r="D131" s="263">
        <v>0.8654193223506096</v>
      </c>
      <c r="E131" s="261">
        <v>0.68871176</v>
      </c>
      <c r="F131" s="163" t="s">
        <v>433</v>
      </c>
      <c r="G131" s="166" t="s">
        <v>434</v>
      </c>
      <c r="H131" s="163" t="s">
        <v>435</v>
      </c>
      <c r="I131" s="166" t="s">
        <v>436</v>
      </c>
      <c r="J131" s="197"/>
    </row>
    <row r="132" spans="1:10" ht="24.75" customHeight="1" thickBot="1">
      <c r="A132" s="41" t="s">
        <v>94</v>
      </c>
      <c r="B132" s="263">
        <v>0.08393278946761305</v>
      </c>
      <c r="C132" s="264">
        <v>0.07417408483109766</v>
      </c>
      <c r="D132" s="263">
        <v>0.08393278946761305</v>
      </c>
      <c r="E132" s="261">
        <v>0.057489356</v>
      </c>
      <c r="F132" s="163" t="s">
        <v>437</v>
      </c>
      <c r="G132" s="166" t="s">
        <v>438</v>
      </c>
      <c r="H132" s="163" t="s">
        <v>439</v>
      </c>
      <c r="I132" s="166" t="s">
        <v>440</v>
      </c>
      <c r="J132" s="197"/>
    </row>
    <row r="133" spans="1:10" ht="24.75" customHeight="1" thickBot="1">
      <c r="A133" s="42" t="s">
        <v>273</v>
      </c>
      <c r="B133" s="243">
        <v>0.3478943360084747</v>
      </c>
      <c r="C133" s="244">
        <v>0.33168246409530083</v>
      </c>
      <c r="D133" s="243">
        <v>0.2972355972305428</v>
      </c>
      <c r="E133" s="262">
        <v>0.19641133</v>
      </c>
      <c r="F133" s="195" t="s">
        <v>441</v>
      </c>
      <c r="G133" s="193" t="s">
        <v>442</v>
      </c>
      <c r="H133" s="195" t="s">
        <v>443</v>
      </c>
      <c r="I133" s="193" t="s">
        <v>444</v>
      </c>
      <c r="J133" s="198"/>
    </row>
    <row r="134" spans="1:9" ht="21" customHeight="1">
      <c r="A134" s="321" t="s">
        <v>193</v>
      </c>
      <c r="B134" s="321"/>
      <c r="C134" s="321"/>
      <c r="D134" s="321"/>
      <c r="E134" s="321"/>
      <c r="F134" s="321"/>
      <c r="G134" s="321"/>
      <c r="H134" s="321"/>
      <c r="I134" s="321"/>
    </row>
  </sheetData>
  <mergeCells count="4">
    <mergeCell ref="A80:G80"/>
    <mergeCell ref="A96:I96"/>
    <mergeCell ref="A134:I134"/>
    <mergeCell ref="A52:J52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2" max="10" man="1"/>
    <brk id="97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1"/>
  <sheetViews>
    <sheetView view="pageBreakPreview" zoomScaleSheetLayoutView="100" workbookViewId="0" topLeftCell="A49">
      <selection activeCell="B73" sqref="B73:E79"/>
    </sheetView>
  </sheetViews>
  <sheetFormatPr defaultColWidth="9.00390625" defaultRowHeight="14.25"/>
  <cols>
    <col min="1" max="1" width="37.625" style="96" customWidth="1"/>
    <col min="2" max="3" width="8.125" style="96" customWidth="1"/>
    <col min="4" max="4" width="5.875" style="96" customWidth="1"/>
    <col min="5" max="5" width="6.875" style="97" customWidth="1"/>
    <col min="6" max="8" width="5.375" style="96" customWidth="1"/>
    <col min="9" max="16384" width="9.00390625" style="20" customWidth="1"/>
  </cols>
  <sheetData>
    <row r="1" spans="1:12" s="92" customFormat="1" ht="31.5" customHeight="1" thickBot="1">
      <c r="A1" s="89" t="s">
        <v>284</v>
      </c>
      <c r="B1" s="90"/>
      <c r="C1" s="90"/>
      <c r="D1" s="90"/>
      <c r="E1" s="90"/>
      <c r="F1" s="91"/>
      <c r="G1" s="91"/>
      <c r="H1" s="91"/>
      <c r="L1" s="93"/>
    </row>
    <row r="2" spans="1:12" ht="9" customHeight="1">
      <c r="A2" s="58"/>
      <c r="B2" s="59"/>
      <c r="C2" s="59"/>
      <c r="D2" s="59"/>
      <c r="E2" s="59"/>
      <c r="F2" s="60"/>
      <c r="G2" s="60"/>
      <c r="H2" s="60"/>
      <c r="L2" s="24"/>
    </row>
    <row r="3" spans="1:12" ht="45">
      <c r="A3" s="69"/>
      <c r="B3" s="175" t="s">
        <v>298</v>
      </c>
      <c r="C3" s="176" t="s">
        <v>319</v>
      </c>
      <c r="D3" s="175" t="s">
        <v>40</v>
      </c>
      <c r="E3" s="183" t="s">
        <v>279</v>
      </c>
      <c r="F3" s="100"/>
      <c r="G3" s="100"/>
      <c r="H3" s="100"/>
      <c r="L3" s="24"/>
    </row>
    <row r="4" spans="1:12" ht="9" customHeight="1" thickBot="1">
      <c r="A4" s="70"/>
      <c r="B4" s="63"/>
      <c r="C4" s="63"/>
      <c r="D4" s="63"/>
      <c r="E4" s="63"/>
      <c r="F4" s="115"/>
      <c r="G4" s="115"/>
      <c r="H4" s="115"/>
      <c r="L4" s="24"/>
    </row>
    <row r="5" spans="1:8" ht="12" customHeight="1" thickBot="1">
      <c r="A5" s="76" t="s">
        <v>95</v>
      </c>
      <c r="B5" s="169">
        <v>69980.61988</v>
      </c>
      <c r="C5" s="188">
        <v>80861.550314</v>
      </c>
      <c r="D5" s="306">
        <v>-0.13456247613046468</v>
      </c>
      <c r="E5" s="307">
        <v>0.06792261847286882</v>
      </c>
      <c r="F5" s="116"/>
      <c r="G5" s="117"/>
      <c r="H5" s="117"/>
    </row>
    <row r="6" spans="1:8" ht="12" customHeight="1" thickBot="1">
      <c r="A6" s="204" t="s">
        <v>177</v>
      </c>
      <c r="B6" s="300">
        <v>0.011951235351010146</v>
      </c>
      <c r="C6" s="301">
        <v>0.014600550936877047</v>
      </c>
      <c r="D6" s="302">
        <v>-0.002649315585866901</v>
      </c>
      <c r="E6" s="225"/>
      <c r="F6" s="118"/>
      <c r="G6" s="118"/>
      <c r="H6" s="118"/>
    </row>
    <row r="7" spans="1:8" ht="12" customHeight="1" thickBot="1">
      <c r="A7" s="71" t="s">
        <v>178</v>
      </c>
      <c r="B7" s="303">
        <v>0.058051638532669</v>
      </c>
      <c r="C7" s="304">
        <v>0.07762121228098488</v>
      </c>
      <c r="D7" s="305">
        <v>-0.01956957374831588</v>
      </c>
      <c r="E7" s="226"/>
      <c r="F7" s="118"/>
      <c r="G7" s="118"/>
      <c r="H7" s="118"/>
    </row>
    <row r="8" spans="1:8" ht="10.5" customHeight="1">
      <c r="A8" s="323"/>
      <c r="B8" s="323"/>
      <c r="C8" s="323"/>
      <c r="D8" s="323"/>
      <c r="E8" s="323"/>
      <c r="F8" s="324"/>
      <c r="G8" s="324"/>
      <c r="H8" s="324"/>
    </row>
    <row r="9" spans="1:8" s="92" customFormat="1" ht="21" customHeight="1" thickBot="1">
      <c r="A9" s="89" t="s">
        <v>285</v>
      </c>
      <c r="B9" s="90"/>
      <c r="C9" s="90"/>
      <c r="D9" s="90"/>
      <c r="E9" s="90"/>
      <c r="F9" s="90"/>
      <c r="G9" s="90"/>
      <c r="H9" s="90"/>
    </row>
    <row r="10" spans="1:8" ht="7.5" customHeight="1">
      <c r="A10" s="58"/>
      <c r="B10" s="59"/>
      <c r="C10" s="59"/>
      <c r="D10" s="59"/>
      <c r="E10" s="59"/>
      <c r="F10" s="59"/>
      <c r="G10" s="59"/>
      <c r="H10" s="60"/>
    </row>
    <row r="11" spans="1:8" ht="45">
      <c r="A11" s="61"/>
      <c r="B11" s="99" t="s">
        <v>299</v>
      </c>
      <c r="C11" s="99" t="s">
        <v>318</v>
      </c>
      <c r="D11" s="99" t="s">
        <v>40</v>
      </c>
      <c r="E11" s="183" t="s">
        <v>279</v>
      </c>
      <c r="F11" s="99" t="s">
        <v>176</v>
      </c>
      <c r="G11" s="99" t="s">
        <v>300</v>
      </c>
      <c r="H11" s="100" t="s">
        <v>320</v>
      </c>
    </row>
    <row r="12" spans="1:8" ht="7.5" customHeight="1" thickBot="1">
      <c r="A12" s="62"/>
      <c r="B12" s="63"/>
      <c r="C12" s="63"/>
      <c r="D12" s="63"/>
      <c r="E12" s="63"/>
      <c r="F12" s="63"/>
      <c r="G12" s="63"/>
      <c r="H12" s="63"/>
    </row>
    <row r="13" spans="1:8" ht="12" customHeight="1" thickBot="1">
      <c r="A13" s="168" t="s">
        <v>107</v>
      </c>
      <c r="B13" s="169">
        <v>1030299.20597</v>
      </c>
      <c r="C13" s="188">
        <v>1086480.8517559583</v>
      </c>
      <c r="D13" s="306">
        <v>-0.05170974315392496</v>
      </c>
      <c r="E13" s="308">
        <v>1</v>
      </c>
      <c r="F13" s="306">
        <v>0.6700926292668644</v>
      </c>
      <c r="G13" s="169">
        <v>1863.3095273811812</v>
      </c>
      <c r="H13" s="169">
        <v>1729.616180934246</v>
      </c>
    </row>
    <row r="14" spans="1:8" ht="12" customHeight="1" thickBot="1">
      <c r="A14" s="202" t="s">
        <v>227</v>
      </c>
      <c r="B14" s="149">
        <v>505782.62879</v>
      </c>
      <c r="C14" s="167">
        <v>544581.5006970722</v>
      </c>
      <c r="D14" s="300">
        <v>-0.07124529911025101</v>
      </c>
      <c r="E14" s="301">
        <v>0.4909084912996888</v>
      </c>
      <c r="F14" s="300">
        <v>0.5570116765852242</v>
      </c>
      <c r="G14" s="149">
        <v>1393.9064329307894</v>
      </c>
      <c r="H14" s="149">
        <v>1401.164552174591</v>
      </c>
    </row>
    <row r="15" spans="1:8" ht="12" customHeight="1" thickBot="1">
      <c r="A15" s="202" t="s">
        <v>228</v>
      </c>
      <c r="B15" s="149">
        <v>298788.0977899999</v>
      </c>
      <c r="C15" s="167">
        <v>355155.0415587864</v>
      </c>
      <c r="D15" s="300">
        <v>-0.15871080844408192</v>
      </c>
      <c r="E15" s="301">
        <v>0.2900012890029345</v>
      </c>
      <c r="F15" s="300">
        <v>0.6074591890456306</v>
      </c>
      <c r="G15" s="149">
        <v>1543.936505954292</v>
      </c>
      <c r="H15" s="149">
        <v>1674.314485069531</v>
      </c>
    </row>
    <row r="16" spans="1:8" ht="12" customHeight="1" thickBot="1">
      <c r="A16" s="202" t="s">
        <v>229</v>
      </c>
      <c r="B16" s="149">
        <v>142025.06751000002</v>
      </c>
      <c r="C16" s="167">
        <v>126008.47248224125</v>
      </c>
      <c r="D16" s="300">
        <v>0.1271072866153189</v>
      </c>
      <c r="E16" s="301">
        <v>0.1378483713149008</v>
      </c>
      <c r="F16" s="300">
        <v>0.7127991631679529</v>
      </c>
      <c r="G16" s="149">
        <v>1903.077823333223</v>
      </c>
      <c r="H16" s="149">
        <v>1410.8964850015054</v>
      </c>
    </row>
    <row r="17" spans="1:8" ht="12" customHeight="1" thickBot="1">
      <c r="A17" s="202" t="s">
        <v>230</v>
      </c>
      <c r="B17" s="149">
        <v>55623.63339</v>
      </c>
      <c r="C17" s="167">
        <v>53500.50049790878</v>
      </c>
      <c r="D17" s="300">
        <v>0.039684355703816454</v>
      </c>
      <c r="E17" s="301">
        <v>0.05398784456757083</v>
      </c>
      <c r="F17" s="300">
        <v>0.6655817472480289</v>
      </c>
      <c r="G17" s="149">
        <v>1687.3633797726561</v>
      </c>
      <c r="H17" s="149">
        <v>1723.126560639473</v>
      </c>
    </row>
    <row r="18" spans="1:8" ht="12" customHeight="1" thickBot="1">
      <c r="A18" s="203" t="s">
        <v>246</v>
      </c>
      <c r="B18" s="149">
        <v>9345.8301</v>
      </c>
      <c r="C18" s="167">
        <v>9917.486158135827</v>
      </c>
      <c r="D18" s="300">
        <v>-0.05764122571190777</v>
      </c>
      <c r="E18" s="301">
        <v>0.00907098641428258</v>
      </c>
      <c r="F18" s="300">
        <v>0.8833704456065384</v>
      </c>
      <c r="G18" s="149">
        <v>4180.571390859655</v>
      </c>
      <c r="H18" s="149">
        <v>4193.718107801383</v>
      </c>
    </row>
    <row r="19" spans="1:8" ht="12" customHeight="1" thickBot="1">
      <c r="A19" s="202" t="s">
        <v>232</v>
      </c>
      <c r="B19" s="149">
        <v>524516.57718</v>
      </c>
      <c r="C19" s="167">
        <v>541899.3510588859</v>
      </c>
      <c r="D19" s="300">
        <v>-0.03207749528564574</v>
      </c>
      <c r="E19" s="301">
        <v>0.5090915087003113</v>
      </c>
      <c r="F19" s="300">
        <v>0.8036792203525298</v>
      </c>
      <c r="G19" s="149">
        <v>2632.731248119753</v>
      </c>
      <c r="H19" s="149">
        <v>2364.5853351755504</v>
      </c>
    </row>
    <row r="20" spans="1:8" ht="12" customHeight="1" thickBot="1">
      <c r="A20" s="202" t="s">
        <v>233</v>
      </c>
      <c r="B20" s="149">
        <v>165919.4916699999</v>
      </c>
      <c r="C20" s="167">
        <v>187490.9337449379</v>
      </c>
      <c r="D20" s="300">
        <v>-0.11505325427779745</v>
      </c>
      <c r="E20" s="301">
        <v>0.16104010437801997</v>
      </c>
      <c r="F20" s="300">
        <v>0.8351613079046989</v>
      </c>
      <c r="G20" s="149">
        <v>2939.0584426159726</v>
      </c>
      <c r="H20" s="149">
        <v>2812.36323825583</v>
      </c>
    </row>
    <row r="21" spans="1:8" ht="12" customHeight="1" thickBot="1">
      <c r="A21" s="202" t="s">
        <v>234</v>
      </c>
      <c r="B21" s="149">
        <v>150351.3842200001</v>
      </c>
      <c r="C21" s="167">
        <v>154225.6512646883</v>
      </c>
      <c r="D21" s="300">
        <v>-0.025120769553691358</v>
      </c>
      <c r="E21" s="301">
        <v>0.14592982635413</v>
      </c>
      <c r="F21" s="300">
        <v>0.7960334375430336</v>
      </c>
      <c r="G21" s="149">
        <v>2472.712190926626</v>
      </c>
      <c r="H21" s="149">
        <v>2372.719494080151</v>
      </c>
    </row>
    <row r="22" spans="1:8" ht="12" customHeight="1" thickBot="1">
      <c r="A22" s="202" t="s">
        <v>235</v>
      </c>
      <c r="B22" s="189">
        <v>125525.25496</v>
      </c>
      <c r="C22" s="227">
        <v>116586.99691296554</v>
      </c>
      <c r="D22" s="309">
        <v>0.0766659943536161</v>
      </c>
      <c r="E22" s="310">
        <v>0.12183378792553881</v>
      </c>
      <c r="F22" s="309">
        <v>0.8332046728232354</v>
      </c>
      <c r="G22" s="189">
        <v>2960.4613966510697</v>
      </c>
      <c r="H22" s="189">
        <v>2499.2446757737575</v>
      </c>
    </row>
    <row r="23" spans="1:8" ht="12" customHeight="1" thickBot="1">
      <c r="A23" s="177" t="s">
        <v>231</v>
      </c>
      <c r="B23" s="159">
        <v>82720.44633000002</v>
      </c>
      <c r="C23" s="160">
        <v>83595.76913629426</v>
      </c>
      <c r="D23" s="292">
        <v>-0.010470898411941265</v>
      </c>
      <c r="E23" s="288">
        <v>0.08028779004262249</v>
      </c>
      <c r="F23" s="292">
        <v>0.7110515348932354</v>
      </c>
      <c r="G23" s="159">
        <v>2296.5685196523855</v>
      </c>
      <c r="H23" s="159">
        <v>1929.136079698065</v>
      </c>
    </row>
    <row r="24" spans="1:8" ht="60.75" customHeight="1">
      <c r="A24" s="323" t="s">
        <v>189</v>
      </c>
      <c r="B24" s="323"/>
      <c r="C24" s="323"/>
      <c r="D24" s="323"/>
      <c r="E24" s="323"/>
      <c r="F24" s="323"/>
      <c r="G24" s="323"/>
      <c r="H24" s="323"/>
    </row>
    <row r="25" spans="1:8" s="92" customFormat="1" ht="20.25" customHeight="1" thickBot="1">
      <c r="A25" s="89" t="s">
        <v>286</v>
      </c>
      <c r="B25" s="90"/>
      <c r="C25" s="90"/>
      <c r="D25" s="90"/>
      <c r="E25" s="90"/>
      <c r="F25" s="91"/>
      <c r="G25" s="91"/>
      <c r="H25" s="91"/>
    </row>
    <row r="26" spans="1:8" ht="7.5" customHeight="1">
      <c r="A26" s="58"/>
      <c r="B26" s="59"/>
      <c r="C26" s="59"/>
      <c r="D26" s="59"/>
      <c r="E26" s="59"/>
      <c r="F26" s="24"/>
      <c r="G26" s="24"/>
      <c r="H26" s="24"/>
    </row>
    <row r="27" spans="1:8" ht="45" customHeight="1" thickBot="1">
      <c r="A27" s="61"/>
      <c r="B27" s="175" t="s">
        <v>301</v>
      </c>
      <c r="C27" s="185" t="s">
        <v>319</v>
      </c>
      <c r="D27" s="175" t="s">
        <v>40</v>
      </c>
      <c r="E27" s="183" t="s">
        <v>279</v>
      </c>
      <c r="F27" s="24"/>
      <c r="G27" s="24"/>
      <c r="H27" s="24"/>
    </row>
    <row r="28" spans="1:8" ht="7.5" customHeight="1" thickBot="1">
      <c r="A28" s="62"/>
      <c r="B28" s="178"/>
      <c r="C28" s="179"/>
      <c r="D28" s="178"/>
      <c r="E28" s="179"/>
      <c r="F28" s="24"/>
      <c r="G28" s="24"/>
      <c r="H28" s="24"/>
    </row>
    <row r="29" spans="1:8" ht="12" customHeight="1" thickBot="1">
      <c r="A29" s="76" t="s">
        <v>107</v>
      </c>
      <c r="B29" s="169">
        <v>136639.5570906</v>
      </c>
      <c r="C29" s="188">
        <v>140772.49578437232</v>
      </c>
      <c r="D29" s="306">
        <v>-0.029358992825579633</v>
      </c>
      <c r="E29" s="308">
        <v>0.1326212388584318</v>
      </c>
      <c r="F29" s="24"/>
      <c r="G29" s="24"/>
      <c r="H29" s="24"/>
    </row>
    <row r="30" spans="1:8" ht="12" customHeight="1" thickBot="1">
      <c r="A30" s="204" t="s">
        <v>179</v>
      </c>
      <c r="B30" s="149">
        <v>9622.7723706</v>
      </c>
      <c r="C30" s="167">
        <v>10508.0306047932</v>
      </c>
      <c r="D30" s="300">
        <v>-0.08424587512995951</v>
      </c>
      <c r="E30" s="301">
        <v>0.009339784321720805</v>
      </c>
      <c r="F30" s="24"/>
      <c r="G30" s="24"/>
      <c r="H30" s="24"/>
    </row>
    <row r="31" spans="1:8" ht="12" customHeight="1" thickBot="1">
      <c r="A31" s="71" t="s">
        <v>180</v>
      </c>
      <c r="B31" s="170">
        <v>127016.78472</v>
      </c>
      <c r="C31" s="194">
        <v>130264.46517957911</v>
      </c>
      <c r="D31" s="303">
        <v>-0.02493143817158383</v>
      </c>
      <c r="E31" s="304">
        <v>0.123281454536711</v>
      </c>
      <c r="F31" s="24"/>
      <c r="G31" s="24"/>
      <c r="H31" s="24"/>
    </row>
    <row r="32" spans="1:8" ht="22.5" customHeight="1">
      <c r="A32" s="64"/>
      <c r="B32" s="64"/>
      <c r="C32" s="64"/>
      <c r="D32" s="64"/>
      <c r="E32" s="64"/>
      <c r="F32" s="24"/>
      <c r="G32" s="24"/>
      <c r="H32" s="24"/>
    </row>
    <row r="33" spans="1:8" s="92" customFormat="1" ht="26.25" customHeight="1" thickBot="1">
      <c r="A33" s="89" t="s">
        <v>291</v>
      </c>
      <c r="B33" s="90"/>
      <c r="C33" s="90"/>
      <c r="D33" s="90"/>
      <c r="E33" s="90"/>
      <c r="F33" s="90"/>
      <c r="G33" s="90"/>
      <c r="H33" s="90"/>
    </row>
    <row r="34" spans="1:8" ht="7.5" customHeight="1">
      <c r="A34" s="58"/>
      <c r="B34" s="59"/>
      <c r="C34" s="59"/>
      <c r="D34" s="59"/>
      <c r="E34" s="59"/>
      <c r="F34" s="59"/>
      <c r="G34" s="59"/>
      <c r="H34" s="60"/>
    </row>
    <row r="35" spans="1:8" ht="45" customHeight="1" thickBot="1">
      <c r="A35" s="67"/>
      <c r="B35" s="175" t="s">
        <v>301</v>
      </c>
      <c r="C35" s="185" t="s">
        <v>319</v>
      </c>
      <c r="D35" s="175" t="s">
        <v>40</v>
      </c>
      <c r="E35" s="183" t="s">
        <v>279</v>
      </c>
      <c r="F35" s="175" t="s">
        <v>2</v>
      </c>
      <c r="G35" s="175" t="s">
        <v>302</v>
      </c>
      <c r="H35" s="175" t="s">
        <v>321</v>
      </c>
    </row>
    <row r="36" spans="1:8" ht="7.5" customHeight="1" thickBot="1">
      <c r="A36" s="68"/>
      <c r="B36" s="178"/>
      <c r="C36" s="179"/>
      <c r="D36" s="178"/>
      <c r="E36" s="179"/>
      <c r="F36" s="178"/>
      <c r="G36" s="178"/>
      <c r="H36" s="178"/>
    </row>
    <row r="37" spans="1:8" ht="12" customHeight="1" thickBot="1">
      <c r="A37" s="168" t="s">
        <v>107</v>
      </c>
      <c r="B37" s="169">
        <v>511226.44180000003</v>
      </c>
      <c r="C37" s="188">
        <v>463074.7095200159</v>
      </c>
      <c r="D37" s="306">
        <v>0.10398264316765249</v>
      </c>
      <c r="E37" s="308">
        <v>0.49619221177472767</v>
      </c>
      <c r="F37" s="306">
        <v>0.6698883269304323</v>
      </c>
      <c r="G37" s="169">
        <v>1970.5426103865634</v>
      </c>
      <c r="H37" s="169">
        <v>1894.0525826086985</v>
      </c>
    </row>
    <row r="38" spans="1:8" ht="12" customHeight="1" thickBot="1">
      <c r="A38" s="202" t="s">
        <v>227</v>
      </c>
      <c r="B38" s="149">
        <v>272805.13241</v>
      </c>
      <c r="C38" s="167">
        <v>224916.24792538007</v>
      </c>
      <c r="D38" s="300">
        <v>0.2129187416487044</v>
      </c>
      <c r="E38" s="301">
        <v>0.2647824348783818</v>
      </c>
      <c r="F38" s="300">
        <v>0.6275511122815096</v>
      </c>
      <c r="G38" s="149">
        <v>1638.9593500267624</v>
      </c>
      <c r="H38" s="149">
        <v>1663.411633389944</v>
      </c>
    </row>
    <row r="39" spans="1:8" ht="12" customHeight="1" thickBot="1">
      <c r="A39" s="202" t="s">
        <v>228</v>
      </c>
      <c r="B39" s="149">
        <v>233869.83073</v>
      </c>
      <c r="C39" s="167">
        <v>181417.67221005113</v>
      </c>
      <c r="D39" s="300">
        <v>0.2891237544885821</v>
      </c>
      <c r="E39" s="301">
        <v>0.2269921488581733</v>
      </c>
      <c r="F39" s="300">
        <v>0.6682472012408763</v>
      </c>
      <c r="G39" s="149">
        <v>1796.386632757159</v>
      </c>
      <c r="H39" s="149">
        <v>1820.545621435952</v>
      </c>
    </row>
    <row r="40" spans="1:8" ht="12" customHeight="1" thickBot="1">
      <c r="A40" s="202" t="s">
        <v>229</v>
      </c>
      <c r="B40" s="149">
        <v>20270.08126</v>
      </c>
      <c r="C40" s="167">
        <v>23526.39387904136</v>
      </c>
      <c r="D40" s="300">
        <v>-0.13841103892859108</v>
      </c>
      <c r="E40" s="301">
        <v>0.01967397542630953</v>
      </c>
      <c r="F40" s="300">
        <v>0.8247608771549642</v>
      </c>
      <c r="G40" s="149">
        <v>3197.665927312122</v>
      </c>
      <c r="H40" s="149">
        <v>3862.126592970663</v>
      </c>
    </row>
    <row r="41" spans="1:8" ht="12" customHeight="1" thickBot="1">
      <c r="A41" s="202" t="s">
        <v>230</v>
      </c>
      <c r="B41" s="149">
        <v>10745.409360000001</v>
      </c>
      <c r="C41" s="167">
        <v>10005.854776604925</v>
      </c>
      <c r="D41" s="300">
        <v>0.07391218440669922</v>
      </c>
      <c r="E41" s="301">
        <v>0.010429406620655867</v>
      </c>
      <c r="F41" s="300">
        <v>0.6486724801706392</v>
      </c>
      <c r="G41" s="149">
        <v>1700.899509652813</v>
      </c>
      <c r="H41" s="149">
        <v>1711.4631027287653</v>
      </c>
    </row>
    <row r="42" spans="1:8" ht="12" customHeight="1" thickBot="1">
      <c r="A42" s="203" t="s">
        <v>231</v>
      </c>
      <c r="B42" s="149">
        <v>7919.811060000001</v>
      </c>
      <c r="C42" s="167">
        <v>9966.327059682666</v>
      </c>
      <c r="D42" s="300">
        <v>-0.20534305039632395</v>
      </c>
      <c r="E42" s="301">
        <v>0.0076869039732430965</v>
      </c>
      <c r="F42" s="300">
        <v>0.8808146024130025</v>
      </c>
      <c r="G42" s="149">
        <v>6332.003673076592</v>
      </c>
      <c r="H42" s="149">
        <v>4249.159539241745</v>
      </c>
    </row>
    <row r="43" spans="1:8" ht="12" customHeight="1" thickBot="1">
      <c r="A43" s="202" t="s">
        <v>232</v>
      </c>
      <c r="B43" s="149">
        <v>238421.30939000004</v>
      </c>
      <c r="C43" s="167">
        <v>238158.46159463585</v>
      </c>
      <c r="D43" s="300">
        <v>0.0011036676740530105</v>
      </c>
      <c r="E43" s="301">
        <v>0.2314097768963459</v>
      </c>
      <c r="F43" s="300">
        <v>0.8133310818405115</v>
      </c>
      <c r="G43" s="149">
        <v>2758.0701705945758</v>
      </c>
      <c r="H43" s="149">
        <v>2484.5141902060595</v>
      </c>
    </row>
    <row r="44" spans="1:8" ht="12" customHeight="1" thickBot="1">
      <c r="A44" s="202" t="s">
        <v>233</v>
      </c>
      <c r="B44" s="149">
        <v>83055.3141</v>
      </c>
      <c r="C44" s="167">
        <v>78707.29190732258</v>
      </c>
      <c r="D44" s="300">
        <v>0.055242939851077644</v>
      </c>
      <c r="E44" s="301">
        <v>0.08061280996698972</v>
      </c>
      <c r="F44" s="300">
        <v>0.840891604550563</v>
      </c>
      <c r="G44" s="149">
        <v>3156.2444454344195</v>
      </c>
      <c r="H44" s="149">
        <v>2939.689578023314</v>
      </c>
    </row>
    <row r="45" spans="1:8" ht="12" customHeight="1" thickBot="1">
      <c r="A45" s="202" t="s">
        <v>234</v>
      </c>
      <c r="B45" s="149">
        <v>103035.03359</v>
      </c>
      <c r="C45" s="167">
        <v>101614.17689039368</v>
      </c>
      <c r="D45" s="300">
        <v>0.013982858918780039</v>
      </c>
      <c r="E45" s="301">
        <v>0.1000049626292735</v>
      </c>
      <c r="F45" s="300">
        <v>0.7970096817435317</v>
      </c>
      <c r="G45" s="149">
        <v>2590.262019240702</v>
      </c>
      <c r="H45" s="149">
        <v>2470.5803804250954</v>
      </c>
    </row>
    <row r="46" spans="1:8" ht="12" customHeight="1" thickBot="1">
      <c r="A46" s="202" t="s">
        <v>235</v>
      </c>
      <c r="B46" s="149">
        <v>33949.759600000005</v>
      </c>
      <c r="C46" s="167">
        <v>41923.73245701387</v>
      </c>
      <c r="D46" s="300">
        <v>-0.19020188303104713</v>
      </c>
      <c r="E46" s="301">
        <v>0.03295135956941478</v>
      </c>
      <c r="F46" s="300">
        <v>0.8550587336117692</v>
      </c>
      <c r="G46" s="149">
        <v>3472.7811999792643</v>
      </c>
      <c r="H46" s="149">
        <v>2601.774434888515</v>
      </c>
    </row>
    <row r="47" spans="1:8" ht="12" customHeight="1" thickBot="1">
      <c r="A47" s="177" t="s">
        <v>231</v>
      </c>
      <c r="B47" s="170">
        <v>18381.20210000004</v>
      </c>
      <c r="C47" s="194">
        <v>15913.26033990573</v>
      </c>
      <c r="D47" s="303">
        <v>0.1550871227755537</v>
      </c>
      <c r="E47" s="304">
        <v>0.017840644730667935</v>
      </c>
      <c r="F47" s="303">
        <v>0.7357102787091384</v>
      </c>
      <c r="G47" s="170">
        <v>2795.744937153726</v>
      </c>
      <c r="H47" s="170">
        <v>2317.0888961646056</v>
      </c>
    </row>
    <row r="48" spans="1:8" ht="63" customHeight="1">
      <c r="A48" s="323" t="s">
        <v>189</v>
      </c>
      <c r="B48" s="323"/>
      <c r="C48" s="323"/>
      <c r="D48" s="323"/>
      <c r="E48" s="323"/>
      <c r="F48" s="323"/>
      <c r="G48" s="323"/>
      <c r="H48" s="323"/>
    </row>
    <row r="49" spans="1:8" s="92" customFormat="1" ht="31.5" customHeight="1" thickBot="1">
      <c r="A49" s="89" t="s">
        <v>185</v>
      </c>
      <c r="B49" s="90"/>
      <c r="C49" s="90"/>
      <c r="D49" s="91"/>
      <c r="E49" s="91"/>
      <c r="F49" s="91"/>
      <c r="G49" s="91"/>
      <c r="H49" s="91"/>
    </row>
    <row r="50" spans="1:8" ht="7.5" customHeight="1">
      <c r="A50" s="58"/>
      <c r="B50" s="59"/>
      <c r="C50" s="59"/>
      <c r="D50" s="60"/>
      <c r="E50" s="60"/>
      <c r="F50" s="60"/>
      <c r="G50" s="60"/>
      <c r="H50" s="60"/>
    </row>
    <row r="51" spans="1:8" ht="23.25" thickBot="1">
      <c r="A51" s="69"/>
      <c r="B51" s="175" t="s">
        <v>301</v>
      </c>
      <c r="C51" s="185" t="s">
        <v>319</v>
      </c>
      <c r="D51" s="60"/>
      <c r="E51" s="60"/>
      <c r="F51" s="60"/>
      <c r="G51" s="60"/>
      <c r="H51" s="60"/>
    </row>
    <row r="52" spans="1:8" ht="7.5" customHeight="1" thickBot="1">
      <c r="A52" s="70"/>
      <c r="B52" s="178"/>
      <c r="C52" s="179"/>
      <c r="D52" s="60"/>
      <c r="E52" s="60"/>
      <c r="F52" s="60"/>
      <c r="G52" s="60"/>
      <c r="H52" s="60"/>
    </row>
    <row r="53" spans="1:8" ht="12" customHeight="1" thickBot="1">
      <c r="A53" s="184" t="s">
        <v>107</v>
      </c>
      <c r="B53" s="306">
        <v>0.5306830392558483</v>
      </c>
      <c r="C53" s="308">
        <v>0.5337150687564436</v>
      </c>
      <c r="D53" s="60"/>
      <c r="E53" s="60"/>
      <c r="F53" s="60"/>
      <c r="G53" s="60"/>
      <c r="H53" s="60"/>
    </row>
    <row r="54" spans="1:8" ht="12" customHeight="1" thickBot="1">
      <c r="A54" s="202" t="s">
        <v>236</v>
      </c>
      <c r="B54" s="300">
        <v>0.5307792272328274</v>
      </c>
      <c r="C54" s="301">
        <v>0.4560183947947238</v>
      </c>
      <c r="D54" s="60"/>
      <c r="E54" s="60"/>
      <c r="F54" s="60"/>
      <c r="G54" s="60"/>
      <c r="H54" s="60"/>
    </row>
    <row r="55" spans="1:8" ht="12" customHeight="1" thickBot="1">
      <c r="A55" s="202" t="s">
        <v>237</v>
      </c>
      <c r="B55" s="300">
        <v>0.7057451559268791</v>
      </c>
      <c r="C55" s="301">
        <v>0.6880287534635343</v>
      </c>
      <c r="D55" s="60"/>
      <c r="E55" s="60"/>
      <c r="F55" s="60"/>
      <c r="G55" s="60"/>
      <c r="H55" s="60"/>
    </row>
    <row r="56" spans="1:8" ht="12" customHeight="1" thickBot="1">
      <c r="A56" s="202" t="s">
        <v>238</v>
      </c>
      <c r="B56" s="300">
        <v>0.5387467249054627</v>
      </c>
      <c r="C56" s="301">
        <v>0.6059366794948687</v>
      </c>
      <c r="D56" s="60"/>
      <c r="E56" s="60"/>
      <c r="F56" s="60"/>
      <c r="G56" s="60"/>
      <c r="H56" s="60"/>
    </row>
    <row r="57" spans="1:8" ht="12" customHeight="1" thickBot="1">
      <c r="A57" s="177" t="s">
        <v>239</v>
      </c>
      <c r="B57" s="303">
        <v>0.16121300631542734</v>
      </c>
      <c r="C57" s="311">
        <v>0.27642035227633155</v>
      </c>
      <c r="D57" s="60"/>
      <c r="E57" s="60"/>
      <c r="F57" s="60"/>
      <c r="G57" s="60"/>
      <c r="H57" s="60"/>
    </row>
    <row r="58" spans="1:8" ht="15">
      <c r="A58" s="65"/>
      <c r="B58" s="94"/>
      <c r="C58" s="94"/>
      <c r="D58" s="94"/>
      <c r="E58" s="94"/>
      <c r="F58" s="94"/>
      <c r="G58" s="94"/>
      <c r="H58" s="94"/>
    </row>
    <row r="59" spans="1:5" s="92" customFormat="1" ht="31.5" customHeight="1" thickBot="1">
      <c r="A59" s="89" t="s">
        <v>292</v>
      </c>
      <c r="B59" s="90"/>
      <c r="C59" s="90"/>
      <c r="D59" s="90"/>
      <c r="E59" s="90"/>
    </row>
    <row r="60" spans="1:8" ht="7.5" customHeight="1">
      <c r="A60" s="58"/>
      <c r="B60" s="59"/>
      <c r="C60" s="59"/>
      <c r="D60" s="59"/>
      <c r="E60" s="59"/>
      <c r="F60" s="20"/>
      <c r="G60" s="20"/>
      <c r="H60" s="20"/>
    </row>
    <row r="61" spans="1:8" ht="34.5" thickBot="1">
      <c r="A61" s="61"/>
      <c r="B61" s="175" t="s">
        <v>301</v>
      </c>
      <c r="C61" s="185" t="s">
        <v>319</v>
      </c>
      <c r="D61" s="175" t="s">
        <v>40</v>
      </c>
      <c r="E61" s="185" t="s">
        <v>240</v>
      </c>
      <c r="F61" s="20"/>
      <c r="G61" s="20"/>
      <c r="H61" s="20"/>
    </row>
    <row r="62" spans="1:8" ht="7.5" customHeight="1" thickBot="1">
      <c r="A62" s="62"/>
      <c r="B62" s="178"/>
      <c r="C62" s="179"/>
      <c r="D62" s="178"/>
      <c r="E62" s="179"/>
      <c r="F62" s="20"/>
      <c r="G62" s="20"/>
      <c r="H62" s="20"/>
    </row>
    <row r="63" spans="1:8" ht="12" customHeight="1" thickBot="1">
      <c r="A63" s="76" t="s">
        <v>107</v>
      </c>
      <c r="B63" s="169">
        <v>4210894.22984473</v>
      </c>
      <c r="C63" s="188">
        <v>3964809.7910350002</v>
      </c>
      <c r="D63" s="306">
        <v>0.06206714868545826</v>
      </c>
      <c r="E63" s="308">
        <v>1</v>
      </c>
      <c r="F63" s="20"/>
      <c r="G63" s="20"/>
      <c r="H63" s="20"/>
    </row>
    <row r="64" spans="1:8" ht="12" customHeight="1" thickBot="1">
      <c r="A64" s="205" t="s">
        <v>179</v>
      </c>
      <c r="B64" s="149">
        <v>3155977.7649747306</v>
      </c>
      <c r="C64" s="167">
        <v>2918147.4336550003</v>
      </c>
      <c r="D64" s="300">
        <v>0.08150045079177026</v>
      </c>
      <c r="E64" s="301">
        <v>0.7494792299950744</v>
      </c>
      <c r="F64" s="20"/>
      <c r="G64" s="20"/>
      <c r="H64" s="20"/>
    </row>
    <row r="65" spans="1:8" ht="12" customHeight="1" thickBot="1">
      <c r="A65" s="205" t="s">
        <v>181</v>
      </c>
      <c r="B65" s="189">
        <v>576649.9374299999</v>
      </c>
      <c r="C65" s="227">
        <v>455050.67737700004</v>
      </c>
      <c r="D65" s="309">
        <v>0.26722135818788684</v>
      </c>
      <c r="E65" s="310">
        <v>0.1369423941696258</v>
      </c>
      <c r="F65" s="24"/>
      <c r="G65" s="24"/>
      <c r="H65" s="24"/>
    </row>
    <row r="66" spans="1:8" ht="12" customHeight="1" thickBot="1">
      <c r="A66" s="66" t="s">
        <v>180</v>
      </c>
      <c r="B66" s="159">
        <v>1054916.46487</v>
      </c>
      <c r="C66" s="160">
        <v>1046662.35738</v>
      </c>
      <c r="D66" s="292">
        <v>0.007886122426970399</v>
      </c>
      <c r="E66" s="288">
        <v>0.2505207700049256</v>
      </c>
      <c r="F66" s="24"/>
      <c r="G66" s="24"/>
      <c r="H66" s="24"/>
    </row>
    <row r="67" spans="1:8" ht="10.5" customHeight="1">
      <c r="A67" s="323"/>
      <c r="B67" s="323"/>
      <c r="C67" s="323"/>
      <c r="D67" s="323"/>
      <c r="E67" s="323"/>
      <c r="F67" s="324"/>
      <c r="G67" s="324"/>
      <c r="H67" s="324"/>
    </row>
    <row r="68" spans="1:8" s="92" customFormat="1" ht="31.5" customHeight="1">
      <c r="A68" s="95" t="s">
        <v>186</v>
      </c>
      <c r="B68" s="91"/>
      <c r="C68" s="91"/>
      <c r="D68" s="91"/>
      <c r="E68" s="91"/>
      <c r="F68" s="91"/>
      <c r="G68" s="91"/>
      <c r="H68" s="91"/>
    </row>
    <row r="69" spans="1:5" s="92" customFormat="1" ht="17.25" customHeight="1" thickBot="1">
      <c r="A69" s="95" t="s">
        <v>293</v>
      </c>
      <c r="B69" s="91"/>
      <c r="C69" s="91"/>
      <c r="D69" s="91"/>
      <c r="E69" s="91"/>
    </row>
    <row r="70" spans="1:8" ht="7.5" customHeight="1">
      <c r="A70" s="58"/>
      <c r="B70" s="59"/>
      <c r="C70" s="59"/>
      <c r="D70" s="59"/>
      <c r="E70" s="59"/>
      <c r="F70" s="20"/>
      <c r="G70" s="20"/>
      <c r="H70" s="20"/>
    </row>
    <row r="71" spans="1:8" ht="34.5" thickBot="1">
      <c r="A71" s="69"/>
      <c r="B71" s="175" t="s">
        <v>301</v>
      </c>
      <c r="C71" s="185" t="s">
        <v>319</v>
      </c>
      <c r="D71" s="175" t="s">
        <v>40</v>
      </c>
      <c r="E71" s="183" t="s">
        <v>243</v>
      </c>
      <c r="F71" s="20"/>
      <c r="G71" s="20"/>
      <c r="H71" s="20"/>
    </row>
    <row r="72" spans="1:8" ht="9.75" customHeight="1" thickBot="1">
      <c r="A72" s="70"/>
      <c r="B72" s="63"/>
      <c r="C72" s="63"/>
      <c r="D72" s="63"/>
      <c r="E72" s="63"/>
      <c r="F72" s="20"/>
      <c r="G72" s="20"/>
      <c r="H72" s="20"/>
    </row>
    <row r="73" spans="1:8" ht="12.75" customHeight="1" thickBot="1">
      <c r="A73" s="204" t="s">
        <v>107</v>
      </c>
      <c r="B73" s="230">
        <v>4021861.44828</v>
      </c>
      <c r="C73" s="231">
        <v>3912241.6268218462</v>
      </c>
      <c r="D73" s="312">
        <v>0.028019696101236224</v>
      </c>
      <c r="E73" s="313">
        <v>1.1066568795813454</v>
      </c>
      <c r="F73" s="20"/>
      <c r="G73" s="20"/>
      <c r="H73" s="20"/>
    </row>
    <row r="74" spans="1:8" ht="23.25" customHeight="1" thickBot="1">
      <c r="A74" s="228" t="s">
        <v>274</v>
      </c>
      <c r="B74" s="232">
        <v>1630216</v>
      </c>
      <c r="C74" s="233">
        <v>1392246.9526002468</v>
      </c>
      <c r="D74" s="314">
        <v>0.17092445198411643</v>
      </c>
      <c r="E74" s="315">
        <v>0.44857083586883</v>
      </c>
      <c r="F74" s="20"/>
      <c r="G74" s="20"/>
      <c r="H74" s="20"/>
    </row>
    <row r="75" spans="1:8" ht="12" customHeight="1" thickBot="1">
      <c r="A75" s="204" t="s">
        <v>182</v>
      </c>
      <c r="B75" s="232">
        <v>582476</v>
      </c>
      <c r="C75" s="233">
        <v>703269.3156556874</v>
      </c>
      <c r="D75" s="314">
        <v>-0.17175968432956112</v>
      </c>
      <c r="E75" s="315">
        <v>0.16027431100757975</v>
      </c>
      <c r="F75" s="20"/>
      <c r="G75" s="20"/>
      <c r="H75" s="20"/>
    </row>
    <row r="76" spans="1:8" ht="12" customHeight="1" thickBot="1">
      <c r="A76" s="204" t="s">
        <v>183</v>
      </c>
      <c r="B76" s="232">
        <v>155082.6507</v>
      </c>
      <c r="C76" s="233">
        <v>378895.486522569</v>
      </c>
      <c r="D76" s="314">
        <v>-0.5906980784508171</v>
      </c>
      <c r="E76" s="315">
        <v>0.042672599369195735</v>
      </c>
      <c r="F76" s="20"/>
      <c r="G76" s="20"/>
      <c r="H76" s="20"/>
    </row>
    <row r="77" spans="1:8" ht="12" customHeight="1" thickBot="1">
      <c r="A77" s="204" t="s">
        <v>184</v>
      </c>
      <c r="B77" s="276">
        <v>552675</v>
      </c>
      <c r="C77" s="233">
        <v>496644.20727547206</v>
      </c>
      <c r="D77" s="314">
        <v>0.11281877832000875</v>
      </c>
      <c r="E77" s="315">
        <v>0.152074256855414</v>
      </c>
      <c r="F77" s="20"/>
      <c r="G77" s="20"/>
      <c r="H77" s="20"/>
    </row>
    <row r="78" spans="1:8" ht="12" customHeight="1" thickBot="1">
      <c r="A78" s="204" t="s">
        <v>275</v>
      </c>
      <c r="B78" s="276">
        <v>279558.197</v>
      </c>
      <c r="C78" s="276">
        <v>285436.986888402</v>
      </c>
      <c r="D78" s="316">
        <v>-0.020595753733556932</v>
      </c>
      <c r="E78" s="316">
        <v>0.07692333660218832</v>
      </c>
      <c r="F78" s="20"/>
      <c r="G78" s="20"/>
      <c r="H78" s="20"/>
    </row>
    <row r="79" spans="1:8" ht="12" customHeight="1" thickBot="1">
      <c r="A79" s="71" t="s">
        <v>114</v>
      </c>
      <c r="B79" s="201">
        <v>821853.60058</v>
      </c>
      <c r="C79" s="234">
        <v>655748.6778794692</v>
      </c>
      <c r="D79" s="317">
        <v>0.2533057683588069</v>
      </c>
      <c r="E79" s="318">
        <v>0.2261415398781377</v>
      </c>
      <c r="F79" s="20"/>
      <c r="G79" s="20"/>
      <c r="H79" s="20"/>
    </row>
    <row r="80" spans="1:8" ht="11.25" customHeight="1">
      <c r="A80" s="102" t="s">
        <v>244</v>
      </c>
      <c r="B80" s="64"/>
      <c r="C80" s="64"/>
      <c r="D80" s="64"/>
      <c r="E80" s="64"/>
      <c r="F80" s="20"/>
      <c r="G80" s="20"/>
      <c r="H80" s="20"/>
    </row>
    <row r="81" spans="1:8" ht="21" customHeight="1">
      <c r="A81" s="324"/>
      <c r="B81" s="324"/>
      <c r="C81" s="324"/>
      <c r="D81" s="324"/>
      <c r="E81" s="324"/>
      <c r="F81" s="324"/>
      <c r="G81" s="324"/>
      <c r="H81" s="324"/>
    </row>
  </sheetData>
  <mergeCells count="5">
    <mergeCell ref="A67:H67"/>
    <mergeCell ref="A81:H81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B5" sqref="B5:D10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29" t="s">
        <v>304</v>
      </c>
      <c r="B1" s="30"/>
      <c r="C1" s="30"/>
      <c r="D1" s="30"/>
      <c r="E1" s="30"/>
      <c r="F1" s="30"/>
      <c r="G1" s="18"/>
      <c r="H1" s="18"/>
    </row>
    <row r="2" spans="1:6" ht="9" customHeight="1">
      <c r="A2" s="6"/>
      <c r="B2" s="4"/>
      <c r="C2" s="4"/>
      <c r="D2" s="4"/>
      <c r="E2" s="30"/>
      <c r="F2" s="30"/>
    </row>
    <row r="3" spans="1:6" ht="13.5">
      <c r="A3" s="2"/>
      <c r="B3" s="1" t="s">
        <v>97</v>
      </c>
      <c r="C3" s="1" t="s">
        <v>294</v>
      </c>
      <c r="D3" s="1" t="s">
        <v>98</v>
      </c>
      <c r="E3" s="30"/>
      <c r="F3" s="30"/>
    </row>
    <row r="4" spans="1:6" ht="9" customHeight="1" thickBot="1">
      <c r="A4" s="7"/>
      <c r="B4" s="2"/>
      <c r="C4" s="2"/>
      <c r="D4" s="2"/>
      <c r="E4" s="30"/>
      <c r="F4" s="30"/>
    </row>
    <row r="5" spans="1:6" ht="12" customHeight="1" thickBot="1">
      <c r="A5" s="120" t="s">
        <v>99</v>
      </c>
      <c r="B5" s="121">
        <f aca="true" t="shared" si="0" ref="B5:B10">C5/SUM(C$5:C$10)</f>
        <v>0.312840394365905</v>
      </c>
      <c r="C5" s="129">
        <v>816229.4253099996</v>
      </c>
      <c r="D5" s="122">
        <v>443036</v>
      </c>
      <c r="E5" s="30"/>
      <c r="F5" s="30"/>
    </row>
    <row r="6" spans="1:6" ht="12" customHeight="1" thickBot="1">
      <c r="A6" s="123" t="s">
        <v>210</v>
      </c>
      <c r="B6" s="124">
        <f t="shared" si="0"/>
        <v>0.2741317875735107</v>
      </c>
      <c r="C6" s="131">
        <v>715235.1021799998</v>
      </c>
      <c r="D6" s="125">
        <v>385881</v>
      </c>
      <c r="E6" s="30"/>
      <c r="F6" s="30"/>
    </row>
    <row r="7" spans="1:6" ht="12" customHeight="1" thickBot="1">
      <c r="A7" s="123" t="s">
        <v>100</v>
      </c>
      <c r="B7" s="124">
        <f t="shared" si="0"/>
        <v>0.14458588475897258</v>
      </c>
      <c r="C7" s="131">
        <v>377237.9006999997</v>
      </c>
      <c r="D7" s="125">
        <v>192984</v>
      </c>
      <c r="E7" s="30"/>
      <c r="F7" s="30"/>
    </row>
    <row r="8" spans="1:6" ht="12" customHeight="1" thickBot="1">
      <c r="A8" s="123" t="s">
        <v>101</v>
      </c>
      <c r="B8" s="124">
        <f t="shared" si="0"/>
        <v>0.11026512285625305</v>
      </c>
      <c r="C8" s="131">
        <v>287691.86934161716</v>
      </c>
      <c r="D8" s="125">
        <v>151736</v>
      </c>
      <c r="E8" s="30"/>
      <c r="F8" s="30"/>
    </row>
    <row r="9" spans="1:6" ht="12" customHeight="1" thickBot="1">
      <c r="A9" s="123" t="s">
        <v>102</v>
      </c>
      <c r="B9" s="124">
        <f t="shared" si="0"/>
        <v>0.10191058899782886</v>
      </c>
      <c r="C9" s="131">
        <v>265894.1204165899</v>
      </c>
      <c r="D9" s="125">
        <v>191286</v>
      </c>
      <c r="E9" s="30"/>
      <c r="F9" s="30"/>
    </row>
    <row r="10" spans="1:6" ht="12" customHeight="1" thickBot="1">
      <c r="A10" s="126" t="s">
        <v>211</v>
      </c>
      <c r="B10" s="127">
        <f t="shared" si="0"/>
        <v>0.05626622144752994</v>
      </c>
      <c r="C10" s="134">
        <v>146803.7581577982</v>
      </c>
      <c r="D10" s="128">
        <v>94520</v>
      </c>
      <c r="E10" s="30"/>
      <c r="F10" s="30"/>
    </row>
    <row r="11" spans="1:6" ht="12.75">
      <c r="A11" s="33" t="s">
        <v>103</v>
      </c>
      <c r="B11" s="30"/>
      <c r="C11" s="30"/>
      <c r="D11" s="30"/>
      <c r="E11" s="30"/>
      <c r="F11" s="30"/>
    </row>
    <row r="12" spans="1:6" ht="15.75">
      <c r="A12" s="34"/>
      <c r="B12" s="30"/>
      <c r="C12" s="30"/>
      <c r="D12" s="30"/>
      <c r="E12" s="30"/>
      <c r="F12" s="30"/>
    </row>
    <row r="13" spans="1:8" ht="16.5" thickBot="1">
      <c r="A13" s="29" t="s">
        <v>305</v>
      </c>
      <c r="B13" s="30"/>
      <c r="C13" s="30"/>
      <c r="D13" s="30"/>
      <c r="E13" s="30"/>
      <c r="F13" s="30"/>
      <c r="G13" s="18"/>
      <c r="H13" s="18"/>
    </row>
    <row r="14" spans="1:6" ht="9" customHeight="1">
      <c r="A14" s="6"/>
      <c r="B14" s="6"/>
      <c r="C14" s="6"/>
      <c r="D14" s="6"/>
      <c r="E14" s="6"/>
      <c r="F14" s="6"/>
    </row>
    <row r="15" spans="1:6" ht="13.5">
      <c r="A15" s="2"/>
      <c r="B15" s="1" t="s">
        <v>104</v>
      </c>
      <c r="C15" s="1" t="s">
        <v>105</v>
      </c>
      <c r="D15" s="1" t="s">
        <v>106</v>
      </c>
      <c r="E15" s="1" t="s">
        <v>68</v>
      </c>
      <c r="F15" s="1" t="s">
        <v>96</v>
      </c>
    </row>
    <row r="16" spans="1:6" ht="9" customHeight="1" thickBot="1">
      <c r="A16" s="7"/>
      <c r="B16" s="7"/>
      <c r="C16" s="7"/>
      <c r="D16" s="7"/>
      <c r="E16" s="7"/>
      <c r="F16" s="7"/>
    </row>
    <row r="17" spans="1:6" ht="12" customHeight="1" thickBot="1">
      <c r="A17" s="120" t="s">
        <v>99</v>
      </c>
      <c r="B17" s="122">
        <v>4403</v>
      </c>
      <c r="C17" s="129">
        <v>4590</v>
      </c>
      <c r="D17" s="122">
        <v>-187</v>
      </c>
      <c r="E17" s="293">
        <v>-0.0042345055592038225</v>
      </c>
      <c r="F17" s="294">
        <v>-0.004255415983979611</v>
      </c>
    </row>
    <row r="18" spans="1:6" ht="12" customHeight="1" thickBot="1">
      <c r="A18" s="123" t="s">
        <v>210</v>
      </c>
      <c r="B18" s="125">
        <v>3814</v>
      </c>
      <c r="C18" s="131">
        <v>5123</v>
      </c>
      <c r="D18" s="125">
        <v>-1309</v>
      </c>
      <c r="E18" s="295">
        <v>-0.018336671943070867</v>
      </c>
      <c r="F18" s="296">
        <v>-0.01862205340503322</v>
      </c>
    </row>
    <row r="19" spans="1:6" ht="12" customHeight="1" thickBot="1">
      <c r="A19" s="123" t="s">
        <v>100</v>
      </c>
      <c r="B19" s="283">
        <v>2052</v>
      </c>
      <c r="C19" s="131">
        <v>1280</v>
      </c>
      <c r="D19" s="125">
        <v>772</v>
      </c>
      <c r="E19" s="295">
        <v>0.06694415539368713</v>
      </c>
      <c r="F19" s="296">
        <v>0.07017543859649122</v>
      </c>
    </row>
    <row r="20" spans="1:6" ht="12" customHeight="1" thickBot="1">
      <c r="A20" s="123" t="s">
        <v>101</v>
      </c>
      <c r="B20" s="125">
        <v>1581</v>
      </c>
      <c r="C20" s="131">
        <v>2301</v>
      </c>
      <c r="D20" s="125">
        <v>-720</v>
      </c>
      <c r="E20" s="295">
        <v>-0.0438489646772229</v>
      </c>
      <c r="F20" s="296">
        <v>-0.04492419042865165</v>
      </c>
    </row>
    <row r="21" spans="1:6" ht="12" customHeight="1" thickBot="1">
      <c r="A21" s="123" t="s">
        <v>102</v>
      </c>
      <c r="B21" s="125">
        <v>1544</v>
      </c>
      <c r="C21" s="131">
        <v>1158</v>
      </c>
      <c r="D21" s="125">
        <v>386</v>
      </c>
      <c r="E21" s="295">
        <v>0.028443003463267263</v>
      </c>
      <c r="F21" s="296">
        <v>0.028959411808837873</v>
      </c>
    </row>
    <row r="22" spans="1:6" ht="12" customHeight="1" thickBot="1">
      <c r="A22" s="126" t="s">
        <v>211</v>
      </c>
      <c r="B22" s="128">
        <v>905.41</v>
      </c>
      <c r="C22" s="134">
        <v>1001.5989999999999</v>
      </c>
      <c r="D22" s="128">
        <v>-96.18899999999996</v>
      </c>
      <c r="E22" s="297">
        <v>-0.007531738515427924</v>
      </c>
      <c r="F22" s="298">
        <v>-0.007663812406661293</v>
      </c>
    </row>
    <row r="23" spans="1:6" ht="15.75">
      <c r="A23" s="34"/>
      <c r="B23" s="30"/>
      <c r="C23" s="30"/>
      <c r="D23" s="30"/>
      <c r="E23" s="30"/>
      <c r="F23" s="30"/>
    </row>
    <row r="24" spans="1:8" ht="16.5" thickBot="1">
      <c r="A24" s="29" t="s">
        <v>287</v>
      </c>
      <c r="B24" s="30"/>
      <c r="C24" s="30"/>
      <c r="D24" s="30"/>
      <c r="E24" s="30"/>
      <c r="F24" s="30"/>
      <c r="G24" s="18"/>
      <c r="H24" s="18"/>
    </row>
    <row r="25" spans="1:6" ht="9" customHeight="1">
      <c r="A25" s="6"/>
      <c r="B25" s="6"/>
      <c r="C25" s="235"/>
      <c r="D25" s="30"/>
      <c r="E25" s="30"/>
      <c r="F25" s="30"/>
    </row>
    <row r="26" spans="1:6" ht="13.5">
      <c r="A26" s="2"/>
      <c r="B26" s="1" t="s">
        <v>303</v>
      </c>
      <c r="C26" s="236"/>
      <c r="D26" s="30"/>
      <c r="E26" s="30"/>
      <c r="F26" s="30"/>
    </row>
    <row r="27" spans="1:6" ht="9" customHeight="1" thickBot="1">
      <c r="A27" s="7"/>
      <c r="B27" s="7"/>
      <c r="C27" s="237"/>
      <c r="D27" s="30"/>
      <c r="E27" s="30"/>
      <c r="F27" s="30"/>
    </row>
    <row r="28" spans="1:6" ht="12" customHeight="1" thickBot="1">
      <c r="A28" s="35" t="s">
        <v>107</v>
      </c>
      <c r="B28" s="122">
        <f>SUM(B29:B31)</f>
        <v>2609092.176106005</v>
      </c>
      <c r="C28" s="229"/>
      <c r="D28" s="30"/>
      <c r="E28" s="30"/>
      <c r="F28" s="30"/>
    </row>
    <row r="29" spans="1:6" ht="12" customHeight="1" thickBot="1">
      <c r="A29" s="31" t="s">
        <v>108</v>
      </c>
      <c r="B29" s="125">
        <v>115627.03790982925</v>
      </c>
      <c r="C29" s="229"/>
      <c r="D29" s="30"/>
      <c r="E29" s="103"/>
      <c r="F29" s="30"/>
    </row>
    <row r="30" spans="1:6" ht="12" customHeight="1" thickBot="1">
      <c r="A30" s="31" t="s">
        <v>109</v>
      </c>
      <c r="B30" s="125">
        <v>761213.395959872</v>
      </c>
      <c r="C30" s="229"/>
      <c r="D30" s="30"/>
      <c r="E30" s="30"/>
      <c r="F30" s="30"/>
    </row>
    <row r="31" spans="1:6" ht="12" customHeight="1" thickBot="1">
      <c r="A31" s="32" t="s">
        <v>110</v>
      </c>
      <c r="B31" s="128">
        <v>1732251.7422363034</v>
      </c>
      <c r="C31" s="229"/>
      <c r="D31" s="30"/>
      <c r="E31" s="30"/>
      <c r="F31" s="30"/>
    </row>
    <row r="32" spans="1:6" ht="13.5">
      <c r="A32" s="36" t="s">
        <v>103</v>
      </c>
      <c r="B32" s="30"/>
      <c r="C32" s="30"/>
      <c r="D32" s="30"/>
      <c r="E32" s="103"/>
      <c r="F32" s="30"/>
    </row>
    <row r="33" spans="1:6" ht="15.75">
      <c r="A33" s="34"/>
      <c r="B33" s="30"/>
      <c r="C33" s="30"/>
      <c r="D33" s="30"/>
      <c r="E33" s="30"/>
      <c r="F33" s="30"/>
    </row>
    <row r="34" spans="1:8" ht="16.5" thickBot="1">
      <c r="A34" s="29" t="s">
        <v>288</v>
      </c>
      <c r="B34" s="30"/>
      <c r="C34" s="30"/>
      <c r="D34" s="30"/>
      <c r="E34" s="30"/>
      <c r="F34" s="30"/>
      <c r="G34" s="18"/>
      <c r="H34" s="18"/>
    </row>
    <row r="35" spans="1:6" ht="9" customHeight="1">
      <c r="A35" s="6"/>
      <c r="B35" s="6"/>
      <c r="C35" s="6"/>
      <c r="D35" s="235"/>
      <c r="E35" s="235"/>
      <c r="F35" s="299"/>
    </row>
    <row r="36" spans="1:6" ht="13.5">
      <c r="A36" s="2"/>
      <c r="B36" s="1" t="s">
        <v>301</v>
      </c>
      <c r="C36" s="1" t="s">
        <v>464</v>
      </c>
      <c r="D36" s="236"/>
      <c r="E36" s="236"/>
      <c r="F36" s="30"/>
    </row>
    <row r="37" spans="1:6" ht="9" customHeight="1" thickBot="1">
      <c r="A37" s="7"/>
      <c r="B37" s="7"/>
      <c r="C37" s="7"/>
      <c r="D37" s="237"/>
      <c r="E37" s="237"/>
      <c r="F37" s="30"/>
    </row>
    <row r="38" spans="1:6" ht="12" customHeight="1" thickBot="1">
      <c r="A38" s="35" t="s">
        <v>107</v>
      </c>
      <c r="B38" s="122">
        <v>2609092.1761060045</v>
      </c>
      <c r="C38" s="138">
        <v>-0.004435885626306737</v>
      </c>
      <c r="D38" s="229"/>
      <c r="E38" s="238"/>
      <c r="F38" s="30"/>
    </row>
    <row r="39" spans="1:6" ht="12" customHeight="1" thickBot="1">
      <c r="A39" s="31" t="s">
        <v>111</v>
      </c>
      <c r="B39" s="125">
        <v>1125165.5220866185</v>
      </c>
      <c r="C39" s="139">
        <v>0.032760986435363466</v>
      </c>
      <c r="D39" s="229"/>
      <c r="E39" s="238"/>
      <c r="F39" s="103"/>
    </row>
    <row r="40" spans="1:6" ht="12" customHeight="1" thickBot="1">
      <c r="A40" s="31" t="s">
        <v>112</v>
      </c>
      <c r="B40" s="125">
        <v>899526.7642299709</v>
      </c>
      <c r="C40" s="139">
        <v>0.0019420195256727624</v>
      </c>
      <c r="D40" s="229"/>
      <c r="E40" s="238"/>
      <c r="F40" s="30"/>
    </row>
    <row r="41" spans="1:6" ht="12" customHeight="1" thickBot="1">
      <c r="A41" s="31" t="s">
        <v>113</v>
      </c>
      <c r="B41" s="125">
        <v>23194.70496</v>
      </c>
      <c r="C41" s="139">
        <v>0.35734422034226215</v>
      </c>
      <c r="D41" s="229"/>
      <c r="E41" s="238"/>
      <c r="F41" s="30"/>
    </row>
    <row r="42" spans="1:6" ht="12" customHeight="1" thickBot="1">
      <c r="A42" s="31" t="s">
        <v>114</v>
      </c>
      <c r="B42" s="125">
        <v>688955.3332562804</v>
      </c>
      <c r="C42" s="139">
        <v>0.024978867276069572</v>
      </c>
      <c r="D42" s="229"/>
      <c r="E42" s="238"/>
      <c r="F42" s="103"/>
    </row>
    <row r="43" spans="1:6" ht="12" customHeight="1" thickBot="1">
      <c r="A43" s="32" t="s">
        <v>115</v>
      </c>
      <c r="B43" s="128">
        <v>-127750.1484268651</v>
      </c>
      <c r="C43" s="140">
        <v>0.5924054410018209</v>
      </c>
      <c r="D43" s="229"/>
      <c r="E43" s="238"/>
      <c r="F43" s="30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view="pageBreakPreview" zoomScaleSheetLayoutView="100" workbookViewId="0" topLeftCell="A1">
      <selection activeCell="B35" sqref="B35:C40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29" t="s">
        <v>306</v>
      </c>
      <c r="B1" s="30"/>
      <c r="C1" s="30"/>
      <c r="D1" s="30"/>
      <c r="E1" s="30"/>
      <c r="F1" s="30"/>
      <c r="G1" s="18"/>
      <c r="H1" s="18"/>
    </row>
    <row r="2" spans="1:6" ht="9" customHeight="1">
      <c r="A2" s="6"/>
      <c r="B2" s="4"/>
      <c r="C2" s="4"/>
      <c r="D2" s="4"/>
      <c r="E2" s="30"/>
      <c r="F2" s="30"/>
    </row>
    <row r="3" spans="1:6" ht="22.5">
      <c r="A3" s="2"/>
      <c r="B3" s="1" t="s">
        <v>97</v>
      </c>
      <c r="C3" s="1" t="s">
        <v>294</v>
      </c>
      <c r="D3" s="1" t="s">
        <v>98</v>
      </c>
      <c r="E3" s="30"/>
      <c r="F3" s="30"/>
    </row>
    <row r="4" spans="1:6" ht="9" customHeight="1" thickBot="1">
      <c r="A4" s="7"/>
      <c r="B4" s="2"/>
      <c r="C4" s="2"/>
      <c r="D4" s="2"/>
      <c r="E4" s="30"/>
      <c r="F4" s="30"/>
    </row>
    <row r="5" spans="1:6" ht="12" customHeight="1" thickBot="1">
      <c r="A5" s="120" t="s">
        <v>194</v>
      </c>
      <c r="B5" s="121">
        <f>C5/SUM(C$5:C$9)</f>
        <v>0.3866702021772168</v>
      </c>
      <c r="C5" s="129">
        <v>378873.1065065397</v>
      </c>
      <c r="D5" s="122">
        <v>326941</v>
      </c>
      <c r="E5" s="30"/>
      <c r="F5" s="30"/>
    </row>
    <row r="6" spans="1:6" ht="12" customHeight="1" thickBot="1">
      <c r="A6" s="141" t="s">
        <v>212</v>
      </c>
      <c r="B6" s="142">
        <f>C6/SUM(C$5:C$9)</f>
        <v>0.286199256712387</v>
      </c>
      <c r="C6" s="180">
        <v>280428.129346228</v>
      </c>
      <c r="D6" s="200">
        <v>207481</v>
      </c>
      <c r="E6" s="30"/>
      <c r="F6" s="30"/>
    </row>
    <row r="7" spans="1:6" ht="12" customHeight="1" thickBot="1">
      <c r="A7" s="143" t="s">
        <v>214</v>
      </c>
      <c r="B7" s="144">
        <f>C7/SUM(C$5:C$9)</f>
        <v>0.19476959173297026</v>
      </c>
      <c r="C7" s="181">
        <v>190842.117798</v>
      </c>
      <c r="D7" s="239">
        <v>169814</v>
      </c>
      <c r="E7" s="30"/>
      <c r="F7" s="30"/>
    </row>
    <row r="8" spans="1:6" ht="12" customHeight="1" thickBot="1">
      <c r="A8" s="143" t="s">
        <v>213</v>
      </c>
      <c r="B8" s="144">
        <f>C8/SUM(C$5:C$9)</f>
        <v>0.13066890919390964</v>
      </c>
      <c r="C8" s="181">
        <v>128034.00746</v>
      </c>
      <c r="D8" s="239">
        <v>140280</v>
      </c>
      <c r="E8" s="30"/>
      <c r="F8" s="30"/>
    </row>
    <row r="9" spans="1:6" ht="12" customHeight="1" thickBot="1">
      <c r="A9" s="145" t="s">
        <v>241</v>
      </c>
      <c r="B9" s="146">
        <f>C9/SUM(C$5:C$9)</f>
        <v>0.001692040183516223</v>
      </c>
      <c r="C9" s="182">
        <v>1657.9206700000002</v>
      </c>
      <c r="D9" s="240">
        <v>4874</v>
      </c>
      <c r="E9" s="30"/>
      <c r="F9" s="30"/>
    </row>
    <row r="10" spans="1:6" ht="12.75">
      <c r="A10" s="33" t="s">
        <v>103</v>
      </c>
      <c r="B10" s="30"/>
      <c r="C10" s="30"/>
      <c r="D10" s="30"/>
      <c r="E10" s="30"/>
      <c r="F10" s="30"/>
    </row>
    <row r="11" spans="1:6" ht="15.75">
      <c r="A11" s="34"/>
      <c r="B11" s="30"/>
      <c r="C11" s="30"/>
      <c r="D11" s="30"/>
      <c r="E11" s="30"/>
      <c r="F11" s="30"/>
    </row>
    <row r="12" spans="1:8" ht="16.5" thickBot="1">
      <c r="A12" s="29" t="s">
        <v>307</v>
      </c>
      <c r="B12" s="30"/>
      <c r="C12" s="30"/>
      <c r="D12" s="30"/>
      <c r="E12" s="30"/>
      <c r="F12" s="30"/>
      <c r="G12" s="18"/>
      <c r="H12" s="18"/>
    </row>
    <row r="13" spans="1:6" ht="9" customHeight="1">
      <c r="A13" s="6"/>
      <c r="B13" s="6"/>
      <c r="C13" s="6"/>
      <c r="D13" s="6"/>
      <c r="E13" s="6"/>
      <c r="F13" s="6"/>
    </row>
    <row r="14" spans="1:6" ht="22.5">
      <c r="A14" s="2"/>
      <c r="B14" s="1" t="s">
        <v>104</v>
      </c>
      <c r="C14" s="1" t="s">
        <v>105</v>
      </c>
      <c r="D14" s="1" t="s">
        <v>106</v>
      </c>
      <c r="E14" s="1" t="s">
        <v>68</v>
      </c>
      <c r="F14" s="1" t="s">
        <v>96</v>
      </c>
    </row>
    <row r="15" spans="1:6" ht="9" customHeight="1" thickBot="1">
      <c r="A15" s="7"/>
      <c r="B15" s="7"/>
      <c r="C15" s="7"/>
      <c r="D15" s="7"/>
      <c r="E15" s="7"/>
      <c r="F15" s="7"/>
    </row>
    <row r="16" spans="1:6" ht="12" customHeight="1" thickBot="1">
      <c r="A16" s="120" t="s">
        <v>194</v>
      </c>
      <c r="B16" s="122">
        <v>6208</v>
      </c>
      <c r="C16" s="129">
        <v>4520</v>
      </c>
      <c r="D16" s="122">
        <v>1688</v>
      </c>
      <c r="E16" s="130">
        <v>0.10576441102756892</v>
      </c>
      <c r="F16" s="121">
        <v>0.1802455953016551</v>
      </c>
    </row>
    <row r="17" spans="1:6" ht="12" customHeight="1" thickBot="1">
      <c r="A17" s="123" t="s">
        <v>212</v>
      </c>
      <c r="B17" s="125">
        <v>3082</v>
      </c>
      <c r="C17" s="131">
        <v>2267</v>
      </c>
      <c r="D17" s="125">
        <v>815</v>
      </c>
      <c r="E17" s="132">
        <v>0.10321681864235056</v>
      </c>
      <c r="F17" s="124">
        <v>0.1356524633821571</v>
      </c>
    </row>
    <row r="18" spans="1:6" ht="12" customHeight="1" thickBot="1">
      <c r="A18" s="123" t="s">
        <v>214</v>
      </c>
      <c r="B18" s="125">
        <v>2052</v>
      </c>
      <c r="C18" s="131">
        <v>1557</v>
      </c>
      <c r="D18" s="125">
        <v>495</v>
      </c>
      <c r="E18" s="132">
        <v>0.12715129720010274</v>
      </c>
      <c r="F18" s="124">
        <v>0.13881099270891756</v>
      </c>
    </row>
    <row r="19" spans="1:6" ht="12" customHeight="1" thickBot="1">
      <c r="A19" s="123" t="s">
        <v>213</v>
      </c>
      <c r="B19" s="125">
        <v>2000</v>
      </c>
      <c r="C19" s="131">
        <v>1505</v>
      </c>
      <c r="D19" s="125">
        <v>495</v>
      </c>
      <c r="E19" s="132">
        <v>0.05149812734082397</v>
      </c>
      <c r="F19" s="124">
        <v>0.05389808362369338</v>
      </c>
    </row>
    <row r="20" spans="1:6" ht="12" customHeight="1" thickBot="1">
      <c r="A20" s="126" t="s">
        <v>242</v>
      </c>
      <c r="B20" s="128">
        <v>29</v>
      </c>
      <c r="C20" s="134">
        <v>178</v>
      </c>
      <c r="D20" s="128">
        <v>-149</v>
      </c>
      <c r="E20" s="135">
        <v>-0.0673903211216644</v>
      </c>
      <c r="F20" s="127">
        <v>-0.06837999082147775</v>
      </c>
    </row>
    <row r="21" spans="1:6" ht="12" customHeight="1">
      <c r="A21" s="34"/>
      <c r="B21" s="30"/>
      <c r="C21" s="30"/>
      <c r="D21" s="30"/>
      <c r="E21" s="30"/>
      <c r="F21" s="30"/>
    </row>
    <row r="22" spans="1:6" ht="16.5" customHeight="1" thickBot="1">
      <c r="A22" s="29" t="s">
        <v>289</v>
      </c>
      <c r="B22" s="30"/>
      <c r="C22" s="30"/>
      <c r="D22" s="30"/>
      <c r="E22" s="30"/>
      <c r="F22" s="30"/>
    </row>
    <row r="23" spans="1:6" ht="9" customHeight="1">
      <c r="A23" s="6"/>
      <c r="B23" s="6"/>
      <c r="C23" s="30"/>
      <c r="D23" s="30"/>
      <c r="E23" s="30"/>
      <c r="F23" s="30"/>
    </row>
    <row r="24" spans="1:6" ht="13.5">
      <c r="A24" s="2"/>
      <c r="B24" s="1" t="s">
        <v>308</v>
      </c>
      <c r="C24" s="30"/>
      <c r="D24" s="30"/>
      <c r="E24" s="30"/>
      <c r="F24" s="30"/>
    </row>
    <row r="25" spans="1:7" ht="9" customHeight="1" thickBot="1">
      <c r="A25" s="7"/>
      <c r="B25" s="7"/>
      <c r="C25" s="30"/>
      <c r="D25" s="30"/>
      <c r="E25" s="30"/>
      <c r="F25" s="30"/>
      <c r="G25" s="18"/>
    </row>
    <row r="26" spans="1:6" ht="12" customHeight="1" thickBot="1">
      <c r="A26" s="35" t="s">
        <v>107</v>
      </c>
      <c r="B26" s="122">
        <f>B27+B28</f>
        <v>979835.2817807677</v>
      </c>
      <c r="C26" s="30"/>
      <c r="D26" s="30"/>
      <c r="E26" s="30"/>
      <c r="F26" s="30"/>
    </row>
    <row r="27" spans="1:6" ht="12" customHeight="1" thickBot="1">
      <c r="A27" s="31" t="s">
        <v>195</v>
      </c>
      <c r="B27" s="125">
        <v>945968.9183050677</v>
      </c>
      <c r="C27" s="30"/>
      <c r="D27" s="30"/>
      <c r="E27" s="30"/>
      <c r="F27" s="30"/>
    </row>
    <row r="28" spans="1:6" ht="12" customHeight="1" thickBot="1">
      <c r="A28" s="32" t="s">
        <v>196</v>
      </c>
      <c r="B28" s="128">
        <v>33866.363475699996</v>
      </c>
      <c r="C28" s="30"/>
      <c r="D28" s="30"/>
      <c r="E28" s="30"/>
      <c r="F28" s="30"/>
    </row>
    <row r="29" spans="1:6" ht="12" customHeight="1">
      <c r="A29" s="36" t="s">
        <v>103</v>
      </c>
      <c r="B29" s="30"/>
      <c r="C29" s="30"/>
      <c r="D29" s="30"/>
      <c r="E29" s="30"/>
      <c r="F29" s="30"/>
    </row>
    <row r="30" spans="1:6" ht="12" customHeight="1">
      <c r="A30" s="34"/>
      <c r="B30" s="30"/>
      <c r="C30" s="30"/>
      <c r="D30" s="30"/>
      <c r="E30" s="30"/>
      <c r="F30" s="30"/>
    </row>
    <row r="31" spans="1:6" ht="16.5" customHeight="1" thickBot="1">
      <c r="A31" s="29" t="s">
        <v>290</v>
      </c>
      <c r="B31" s="30"/>
      <c r="C31" s="30"/>
      <c r="D31" s="30"/>
      <c r="E31" s="30"/>
      <c r="F31" s="30"/>
    </row>
    <row r="32" spans="1:6" ht="9" customHeight="1">
      <c r="A32" s="6"/>
      <c r="B32" s="6"/>
      <c r="C32" s="6"/>
      <c r="D32" s="30"/>
      <c r="E32" s="30"/>
      <c r="F32" s="30"/>
    </row>
    <row r="33" spans="1:6" ht="22.5">
      <c r="A33" s="2"/>
      <c r="B33" s="1" t="s">
        <v>301</v>
      </c>
      <c r="C33" s="1" t="s">
        <v>465</v>
      </c>
      <c r="D33" s="30"/>
      <c r="E33" s="30"/>
      <c r="F33" s="30"/>
    </row>
    <row r="34" spans="1:6" ht="9" customHeight="1" thickBot="1">
      <c r="A34" s="7"/>
      <c r="B34" s="7"/>
      <c r="C34" s="7"/>
      <c r="D34" s="30"/>
      <c r="E34" s="30"/>
      <c r="F34" s="30"/>
    </row>
    <row r="35" spans="1:6" ht="12" customHeight="1" thickBot="1">
      <c r="A35" s="35" t="s">
        <v>107</v>
      </c>
      <c r="B35" s="122">
        <v>979835.2817807678</v>
      </c>
      <c r="C35" s="138">
        <v>0.01841688009153288</v>
      </c>
      <c r="D35" s="30"/>
      <c r="E35" s="30"/>
      <c r="F35" s="30"/>
    </row>
    <row r="36" spans="1:6" ht="12" customHeight="1" thickBot="1">
      <c r="A36" s="31" t="s">
        <v>111</v>
      </c>
      <c r="B36" s="125">
        <v>297893.5684036</v>
      </c>
      <c r="C36" s="139">
        <v>0.0046873191021977265</v>
      </c>
      <c r="D36" s="30"/>
      <c r="E36" s="30"/>
      <c r="F36" s="30"/>
    </row>
    <row r="37" spans="1:6" ht="12" customHeight="1" thickBot="1">
      <c r="A37" s="31" t="s">
        <v>112</v>
      </c>
      <c r="B37" s="125">
        <v>661023.076086458</v>
      </c>
      <c r="C37" s="139">
        <v>0.035294734846062305</v>
      </c>
      <c r="D37" s="30"/>
      <c r="E37" s="30"/>
      <c r="F37" s="30"/>
    </row>
    <row r="38" spans="1:6" ht="12" customHeight="1" thickBot="1">
      <c r="A38" s="31" t="s">
        <v>113</v>
      </c>
      <c r="B38" s="125">
        <v>15162.296991569998</v>
      </c>
      <c r="C38" s="139">
        <v>0.47657633423798107</v>
      </c>
      <c r="D38" s="30"/>
      <c r="E38" s="30"/>
      <c r="F38" s="30"/>
    </row>
    <row r="39" spans="1:6" ht="12" customHeight="1" thickBot="1">
      <c r="A39" s="31" t="s">
        <v>114</v>
      </c>
      <c r="B39" s="125">
        <v>22858.97997963968</v>
      </c>
      <c r="C39" s="139">
        <v>0.07872011988472143</v>
      </c>
      <c r="D39" s="30"/>
      <c r="E39" s="30"/>
      <c r="F39" s="30"/>
    </row>
    <row r="40" spans="1:6" ht="12" customHeight="1" thickBot="1">
      <c r="A40" s="32" t="s">
        <v>115</v>
      </c>
      <c r="B40" s="128">
        <v>-17102.6396805</v>
      </c>
      <c r="C40" s="140">
        <v>0.9183904574922791</v>
      </c>
      <c r="D40" s="30"/>
      <c r="E40" s="30"/>
      <c r="F40" s="30"/>
    </row>
    <row r="41" ht="12" customHeight="1"/>
    <row r="42" ht="12" customHeight="1"/>
    <row r="43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6"/>
  <sheetViews>
    <sheetView view="pageBreakPreview" zoomScaleSheetLayoutView="100" workbookViewId="0" topLeftCell="A1">
      <selection activeCell="A3" sqref="A3"/>
    </sheetView>
  </sheetViews>
  <sheetFormatPr defaultColWidth="9.00390625" defaultRowHeight="14.25"/>
  <cols>
    <col min="1" max="1" width="23.75390625" style="30" customWidth="1"/>
    <col min="2" max="10" width="8.125" style="30" customWidth="1"/>
    <col min="11" max="12" width="11.00390625" style="30" customWidth="1"/>
    <col min="13" max="16384" width="8.00390625" style="30" customWidth="1"/>
  </cols>
  <sheetData>
    <row r="1" spans="1:10" ht="16.5" thickBot="1">
      <c r="A1" s="72" t="s">
        <v>313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9" customHeight="1">
      <c r="A2" s="8"/>
      <c r="B2" s="8"/>
      <c r="C2" s="8"/>
      <c r="D2" s="20"/>
      <c r="E2" s="20"/>
      <c r="F2" s="20"/>
      <c r="G2" s="20"/>
      <c r="H2" s="20"/>
      <c r="I2" s="20"/>
      <c r="J2" s="20"/>
    </row>
    <row r="3" spans="1:10" ht="33.75">
      <c r="A3" s="98" t="s">
        <v>116</v>
      </c>
      <c r="B3" s="15" t="s">
        <v>283</v>
      </c>
      <c r="C3" s="5" t="s">
        <v>97</v>
      </c>
      <c r="D3" s="20"/>
      <c r="E3" s="20"/>
      <c r="F3" s="20"/>
      <c r="G3" s="20"/>
      <c r="H3" s="20"/>
      <c r="I3" s="20"/>
      <c r="J3" s="20"/>
    </row>
    <row r="4" spans="1:10" ht="9" customHeight="1" thickBot="1">
      <c r="A4" s="10"/>
      <c r="B4" s="10"/>
      <c r="C4" s="10"/>
      <c r="D4" s="20"/>
      <c r="E4" s="20"/>
      <c r="F4" s="20"/>
      <c r="G4" s="20"/>
      <c r="H4" s="20"/>
      <c r="I4" s="20"/>
      <c r="J4" s="20"/>
    </row>
    <row r="5" spans="1:10" ht="12" customHeight="1" thickBot="1">
      <c r="A5" s="147" t="s">
        <v>117</v>
      </c>
      <c r="B5" s="122">
        <f>SUM(B6:B14)</f>
        <v>3133557.207151734</v>
      </c>
      <c r="C5" s="137">
        <v>1</v>
      </c>
      <c r="D5" s="20"/>
      <c r="E5" s="20"/>
      <c r="F5" s="20"/>
      <c r="G5" s="20"/>
      <c r="H5" s="20"/>
      <c r="I5" s="20"/>
      <c r="J5" s="20"/>
    </row>
    <row r="6" spans="1:10" ht="12" customHeight="1" thickBot="1">
      <c r="A6" s="148" t="s">
        <v>118</v>
      </c>
      <c r="B6" s="149">
        <v>1303693.0299859163</v>
      </c>
      <c r="C6" s="150">
        <f>B6/B$5</f>
        <v>0.41604251775282447</v>
      </c>
      <c r="D6" s="20"/>
      <c r="E6" s="20"/>
      <c r="F6" s="20"/>
      <c r="G6" s="20"/>
      <c r="H6" s="20"/>
      <c r="I6" s="20"/>
      <c r="J6" s="20"/>
    </row>
    <row r="7" spans="1:10" ht="12" customHeight="1" thickBot="1">
      <c r="A7" s="148" t="s">
        <v>119</v>
      </c>
      <c r="B7" s="149">
        <v>807120.014194404</v>
      </c>
      <c r="C7" s="150">
        <f aca="true" t="shared" si="0" ref="C7:C14">B7/B$5</f>
        <v>0.2575730905286522</v>
      </c>
      <c r="D7" s="20"/>
      <c r="E7" s="20"/>
      <c r="F7" s="20"/>
      <c r="G7" s="20"/>
      <c r="H7" s="20"/>
      <c r="I7" s="20"/>
      <c r="J7" s="20"/>
    </row>
    <row r="8" spans="1:10" ht="12" customHeight="1" thickBot="1">
      <c r="A8" s="148" t="s">
        <v>120</v>
      </c>
      <c r="B8" s="149">
        <v>578877.4539022144</v>
      </c>
      <c r="C8" s="150">
        <f t="shared" si="0"/>
        <v>0.18473492444338957</v>
      </c>
      <c r="D8" s="20"/>
      <c r="E8" s="20"/>
      <c r="F8" s="20"/>
      <c r="G8" s="20"/>
      <c r="H8" s="20"/>
      <c r="I8" s="20"/>
      <c r="J8" s="20"/>
    </row>
    <row r="9" spans="1:10" ht="12" customHeight="1" thickBot="1">
      <c r="A9" s="148" t="s">
        <v>123</v>
      </c>
      <c r="B9" s="149">
        <v>182533.36113364348</v>
      </c>
      <c r="C9" s="150">
        <f t="shared" si="0"/>
        <v>0.058251166028514385</v>
      </c>
      <c r="D9" s="20"/>
      <c r="E9" s="20"/>
      <c r="F9" s="20"/>
      <c r="G9" s="20"/>
      <c r="H9" s="20"/>
      <c r="I9" s="20"/>
      <c r="J9" s="20"/>
    </row>
    <row r="10" spans="1:10" ht="12" customHeight="1" thickBot="1">
      <c r="A10" s="148" t="s">
        <v>245</v>
      </c>
      <c r="B10" s="149">
        <v>128075.67057979153</v>
      </c>
      <c r="C10" s="150">
        <f t="shared" si="0"/>
        <v>0.0408722937265941</v>
      </c>
      <c r="D10" s="20"/>
      <c r="E10" s="20"/>
      <c r="F10" s="20"/>
      <c r="G10" s="20"/>
      <c r="H10" s="20"/>
      <c r="I10" s="20"/>
      <c r="J10" s="20"/>
    </row>
    <row r="11" spans="1:10" ht="12" customHeight="1" thickBot="1">
      <c r="A11" s="148" t="s">
        <v>122</v>
      </c>
      <c r="B11" s="149">
        <v>55756.17262258965</v>
      </c>
      <c r="C11" s="150">
        <f t="shared" si="0"/>
        <v>0.017793251865750863</v>
      </c>
      <c r="D11" s="20"/>
      <c r="E11" s="20"/>
      <c r="F11" s="20"/>
      <c r="G11" s="20"/>
      <c r="H11" s="20"/>
      <c r="I11" s="20"/>
      <c r="J11" s="20"/>
    </row>
    <row r="12" spans="1:10" ht="12" customHeight="1" thickBot="1">
      <c r="A12" s="148" t="s">
        <v>215</v>
      </c>
      <c r="B12" s="149">
        <v>37419.398824976575</v>
      </c>
      <c r="C12" s="150">
        <f t="shared" si="0"/>
        <v>0.01194150811722029</v>
      </c>
      <c r="D12" s="20"/>
      <c r="E12" s="20"/>
      <c r="F12" s="20"/>
      <c r="G12" s="20"/>
      <c r="H12" s="20"/>
      <c r="I12" s="20"/>
      <c r="J12" s="20"/>
    </row>
    <row r="13" spans="1:10" ht="12" customHeight="1" thickBot="1">
      <c r="A13" s="148" t="s">
        <v>282</v>
      </c>
      <c r="B13" s="149">
        <v>29017.84967387476</v>
      </c>
      <c r="C13" s="150">
        <f t="shared" si="0"/>
        <v>0.009260354209473876</v>
      </c>
      <c r="D13" s="20"/>
      <c r="E13" s="20"/>
      <c r="F13" s="20"/>
      <c r="G13" s="20"/>
      <c r="H13" s="20"/>
      <c r="I13" s="20"/>
      <c r="J13" s="20"/>
    </row>
    <row r="14" spans="1:10" ht="12" customHeight="1" thickBot="1">
      <c r="A14" s="186" t="s">
        <v>124</v>
      </c>
      <c r="B14" s="170">
        <v>11064.256234322642</v>
      </c>
      <c r="C14" s="187">
        <f t="shared" si="0"/>
        <v>0.0035308933275801165</v>
      </c>
      <c r="D14" s="20"/>
      <c r="E14" s="20"/>
      <c r="F14" s="20"/>
      <c r="G14" s="20"/>
      <c r="H14" s="20"/>
      <c r="I14" s="20"/>
      <c r="J14" s="20"/>
    </row>
    <row r="15" spans="1:10" ht="9.75" customHeight="1">
      <c r="A15" s="73" t="s">
        <v>103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4.25">
      <c r="A16" s="74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6.5" thickBot="1">
      <c r="A17" s="72" t="s">
        <v>314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9" customHeight="1">
      <c r="A18" s="11"/>
      <c r="B18" s="11"/>
      <c r="C18" s="11"/>
      <c r="D18" s="11"/>
      <c r="E18" s="11"/>
      <c r="F18" s="11"/>
      <c r="G18" s="20"/>
      <c r="H18" s="20"/>
      <c r="I18" s="20"/>
      <c r="J18" s="20"/>
    </row>
    <row r="19" spans="1:10" ht="22.5">
      <c r="A19" s="98" t="s">
        <v>116</v>
      </c>
      <c r="B19" s="5" t="s">
        <v>104</v>
      </c>
      <c r="C19" s="5" t="s">
        <v>105</v>
      </c>
      <c r="D19" s="5" t="s">
        <v>106</v>
      </c>
      <c r="E19" s="5" t="s">
        <v>68</v>
      </c>
      <c r="F19" s="5" t="s">
        <v>96</v>
      </c>
      <c r="G19" s="20"/>
      <c r="H19" s="20"/>
      <c r="I19" s="20"/>
      <c r="J19" s="20"/>
    </row>
    <row r="20" spans="1:10" ht="9" customHeight="1" thickBot="1">
      <c r="A20" s="75"/>
      <c r="B20" s="12"/>
      <c r="C20" s="12"/>
      <c r="D20" s="12"/>
      <c r="E20" s="12"/>
      <c r="F20" s="12"/>
      <c r="G20" s="20"/>
      <c r="H20" s="20"/>
      <c r="I20" s="20"/>
      <c r="J20" s="20"/>
    </row>
    <row r="21" spans="1:10" ht="12" customHeight="1" thickBot="1">
      <c r="A21" s="151" t="s">
        <v>117</v>
      </c>
      <c r="B21" s="152">
        <f>SUM(B22:B30)</f>
        <v>16822</v>
      </c>
      <c r="C21" s="153">
        <f>SUM(C22:C30)</f>
        <v>14948</v>
      </c>
      <c r="D21" s="152">
        <f>SUM(D22:D30)</f>
        <v>1874</v>
      </c>
      <c r="E21" s="289">
        <v>0.03292340126493324</v>
      </c>
      <c r="F21" s="290">
        <v>0.03632909429280397</v>
      </c>
      <c r="G21" s="20"/>
      <c r="H21" s="20"/>
      <c r="I21" s="20"/>
      <c r="J21" s="20"/>
    </row>
    <row r="22" spans="1:10" ht="12" customHeight="1" thickBot="1">
      <c r="A22" s="154" t="s">
        <v>122</v>
      </c>
      <c r="B22" s="155">
        <v>1147</v>
      </c>
      <c r="C22" s="156">
        <v>942</v>
      </c>
      <c r="D22" s="282">
        <v>205</v>
      </c>
      <c r="E22" s="291">
        <v>0.061377245508982034</v>
      </c>
      <c r="F22" s="287">
        <v>0.07884615384615384</v>
      </c>
      <c r="G22" s="20"/>
      <c r="H22" s="20"/>
      <c r="I22" s="20"/>
      <c r="J22" s="20"/>
    </row>
    <row r="23" spans="1:10" ht="12" customHeight="1" thickBot="1">
      <c r="A23" s="154" t="s">
        <v>215</v>
      </c>
      <c r="B23" s="155">
        <v>208</v>
      </c>
      <c r="C23" s="156">
        <v>467</v>
      </c>
      <c r="D23" s="282">
        <v>-259</v>
      </c>
      <c r="E23" s="291">
        <v>-0.0668042300748001</v>
      </c>
      <c r="F23" s="287">
        <v>-0.06683870967741935</v>
      </c>
      <c r="G23" s="20"/>
      <c r="H23" s="20"/>
      <c r="I23" s="20"/>
      <c r="J23" s="20"/>
    </row>
    <row r="24" spans="1:10" ht="12" customHeight="1" thickBot="1">
      <c r="A24" s="154" t="s">
        <v>119</v>
      </c>
      <c r="B24" s="155">
        <v>3546</v>
      </c>
      <c r="C24" s="156">
        <v>3324</v>
      </c>
      <c r="D24" s="155">
        <v>222</v>
      </c>
      <c r="E24" s="291">
        <v>0.05221072436500471</v>
      </c>
      <c r="F24" s="287">
        <v>0.06379310344827586</v>
      </c>
      <c r="G24" s="20"/>
      <c r="H24" s="20"/>
      <c r="I24" s="20"/>
      <c r="J24" s="20"/>
    </row>
    <row r="25" spans="1:10" ht="12" customHeight="1" thickBot="1">
      <c r="A25" s="154" t="s">
        <v>123</v>
      </c>
      <c r="B25" s="155">
        <v>2592</v>
      </c>
      <c r="C25" s="156">
        <v>2446</v>
      </c>
      <c r="D25" s="155">
        <v>146</v>
      </c>
      <c r="E25" s="291">
        <v>0.013935286818745824</v>
      </c>
      <c r="F25" s="287">
        <v>0.017512294590380232</v>
      </c>
      <c r="G25" s="20"/>
      <c r="H25" s="20"/>
      <c r="I25" s="20"/>
      <c r="J25" s="20"/>
    </row>
    <row r="26" spans="1:10" ht="12" customHeight="1" thickBot="1">
      <c r="A26" s="154" t="s">
        <v>282</v>
      </c>
      <c r="B26" s="155">
        <v>351</v>
      </c>
      <c r="C26" s="156">
        <v>348</v>
      </c>
      <c r="D26" s="155">
        <v>3</v>
      </c>
      <c r="E26" s="291">
        <v>0.001328609388839681</v>
      </c>
      <c r="F26" s="287">
        <v>0.0013501350135013501</v>
      </c>
      <c r="G26" s="20"/>
      <c r="H26" s="20"/>
      <c r="I26" s="20"/>
      <c r="J26" s="20"/>
    </row>
    <row r="27" spans="1:10" ht="12" customHeight="1" thickBot="1">
      <c r="A27" s="154" t="s">
        <v>124</v>
      </c>
      <c r="B27" s="155">
        <v>153</v>
      </c>
      <c r="C27" s="156">
        <v>384</v>
      </c>
      <c r="D27" s="155">
        <v>-231</v>
      </c>
      <c r="E27" s="291">
        <v>-0.42</v>
      </c>
      <c r="F27" s="287">
        <v>-0.4935897435897436</v>
      </c>
      <c r="G27" s="20"/>
      <c r="H27" s="20"/>
      <c r="I27" s="20"/>
      <c r="J27" s="20"/>
    </row>
    <row r="28" spans="1:10" ht="12" customHeight="1" thickBot="1">
      <c r="A28" s="154" t="s">
        <v>121</v>
      </c>
      <c r="B28" s="155">
        <v>1084</v>
      </c>
      <c r="C28" s="156">
        <v>824</v>
      </c>
      <c r="D28" s="155">
        <v>260</v>
      </c>
      <c r="E28" s="291">
        <v>0.08544199802826158</v>
      </c>
      <c r="F28" s="287">
        <v>0.09269162210338681</v>
      </c>
      <c r="G28" s="20"/>
      <c r="H28" s="20"/>
      <c r="I28" s="20"/>
      <c r="J28" s="20"/>
    </row>
    <row r="29" spans="1:10" ht="12" customHeight="1" thickBot="1">
      <c r="A29" s="154" t="s">
        <v>118</v>
      </c>
      <c r="B29" s="155">
        <v>5931</v>
      </c>
      <c r="C29" s="156">
        <v>4779</v>
      </c>
      <c r="D29" s="155">
        <v>1152</v>
      </c>
      <c r="E29" s="291">
        <v>0.04537040683706825</v>
      </c>
      <c r="F29" s="287">
        <v>0.04718024327312938</v>
      </c>
      <c r="G29" s="20"/>
      <c r="H29" s="20"/>
      <c r="I29" s="20"/>
      <c r="J29" s="20"/>
    </row>
    <row r="30" spans="1:10" ht="12" customHeight="1" thickBot="1">
      <c r="A30" s="158" t="s">
        <v>120</v>
      </c>
      <c r="B30" s="159">
        <v>1810</v>
      </c>
      <c r="C30" s="160">
        <v>1434</v>
      </c>
      <c r="D30" s="159">
        <v>376</v>
      </c>
      <c r="E30" s="288">
        <v>0.1007502679528403</v>
      </c>
      <c r="F30" s="292">
        <v>0.11124260355029586</v>
      </c>
      <c r="G30" s="20"/>
      <c r="H30" s="20"/>
      <c r="I30" s="20"/>
      <c r="J30" s="20"/>
    </row>
    <row r="31" spans="1:10" ht="14.25">
      <c r="A31" s="74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4.25">
      <c r="A32" s="74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6.5" thickBot="1">
      <c r="A33" s="72" t="s">
        <v>309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9" customHeight="1">
      <c r="A34" s="76"/>
      <c r="B34" s="13"/>
      <c r="C34" s="13"/>
      <c r="D34" s="13"/>
      <c r="E34" s="13"/>
      <c r="F34" s="13"/>
      <c r="G34" s="16"/>
      <c r="H34" s="13"/>
      <c r="I34" s="20"/>
      <c r="J34" s="20"/>
    </row>
    <row r="35" spans="1:10" ht="12.75" customHeight="1">
      <c r="A35" s="325" t="s">
        <v>125</v>
      </c>
      <c r="B35" s="326" t="s">
        <v>97</v>
      </c>
      <c r="C35" s="326" t="s">
        <v>197</v>
      </c>
      <c r="D35" s="326" t="s">
        <v>126</v>
      </c>
      <c r="E35" s="326" t="s">
        <v>2</v>
      </c>
      <c r="F35" s="326" t="s">
        <v>3</v>
      </c>
      <c r="G35" s="326" t="s">
        <v>4</v>
      </c>
      <c r="H35" s="15" t="s">
        <v>127</v>
      </c>
      <c r="I35" s="20"/>
      <c r="J35" s="20"/>
    </row>
    <row r="36" spans="1:10" ht="22.5">
      <c r="A36" s="325"/>
      <c r="B36" s="326"/>
      <c r="C36" s="326"/>
      <c r="D36" s="326"/>
      <c r="E36" s="326"/>
      <c r="F36" s="326"/>
      <c r="G36" s="326"/>
      <c r="H36" s="15" t="s">
        <v>188</v>
      </c>
      <c r="I36" s="20"/>
      <c r="J36" s="20"/>
    </row>
    <row r="37" spans="1:10" ht="9" customHeight="1" thickBot="1">
      <c r="A37" s="77"/>
      <c r="B37" s="10"/>
      <c r="C37" s="10"/>
      <c r="D37" s="10"/>
      <c r="E37" s="10"/>
      <c r="F37" s="10"/>
      <c r="G37" s="10"/>
      <c r="H37" s="10"/>
      <c r="I37" s="20"/>
      <c r="J37" s="20"/>
    </row>
    <row r="38" spans="1:10" ht="12" customHeight="1" thickBot="1">
      <c r="A38" s="168" t="s">
        <v>128</v>
      </c>
      <c r="B38" s="121">
        <f>C38/C$38</f>
        <v>1</v>
      </c>
      <c r="C38" s="129">
        <v>3704619.9661517353</v>
      </c>
      <c r="D38" s="136">
        <f>D39+D49</f>
        <v>613</v>
      </c>
      <c r="E38" s="161"/>
      <c r="F38" s="162"/>
      <c r="G38" s="188"/>
      <c r="H38" s="122">
        <f>10000/D38</f>
        <v>16.31321370309951</v>
      </c>
      <c r="I38" s="20"/>
      <c r="J38" s="20"/>
    </row>
    <row r="39" spans="1:10" ht="12" customHeight="1" thickBot="1">
      <c r="A39" s="123" t="s">
        <v>129</v>
      </c>
      <c r="B39" s="139">
        <f aca="true" t="shared" si="1" ref="B39:B55">C39/C$38</f>
        <v>0.8458511900768042</v>
      </c>
      <c r="C39" s="131">
        <v>3133557.207151735</v>
      </c>
      <c r="D39" s="163">
        <f>SUM(D40:D48)</f>
        <v>121</v>
      </c>
      <c r="E39" s="164">
        <v>0.33838376256290237</v>
      </c>
      <c r="F39" s="165">
        <v>0.445732460347872</v>
      </c>
      <c r="G39" s="167">
        <v>562.7262709145419</v>
      </c>
      <c r="H39" s="125">
        <f aca="true" t="shared" si="2" ref="H39:H55">10000/D39</f>
        <v>82.64462809917356</v>
      </c>
      <c r="I39" s="20"/>
      <c r="J39" s="20"/>
    </row>
    <row r="40" spans="1:10" ht="12" customHeight="1" thickBot="1">
      <c r="A40" s="123" t="s">
        <v>130</v>
      </c>
      <c r="B40" s="139">
        <f t="shared" si="1"/>
        <v>0.43706905236546695</v>
      </c>
      <c r="C40" s="167">
        <v>1619174.737980127</v>
      </c>
      <c r="D40" s="163">
        <v>13</v>
      </c>
      <c r="E40" s="164">
        <v>0.6548674785309789</v>
      </c>
      <c r="F40" s="165">
        <v>0.8178363804601232</v>
      </c>
      <c r="G40" s="167">
        <v>1739.4604975173788</v>
      </c>
      <c r="H40" s="125">
        <f t="shared" si="2"/>
        <v>769.2307692307693</v>
      </c>
      <c r="I40" s="20"/>
      <c r="J40" s="20"/>
    </row>
    <row r="41" spans="1:10" ht="12" customHeight="1" thickBot="1">
      <c r="A41" s="123" t="s">
        <v>131</v>
      </c>
      <c r="B41" s="139">
        <f t="shared" si="1"/>
        <v>0.10471927124747274</v>
      </c>
      <c r="C41" s="167">
        <v>387945.10310424684</v>
      </c>
      <c r="D41" s="163">
        <v>8</v>
      </c>
      <c r="E41" s="164">
        <v>0.88272735795156</v>
      </c>
      <c r="F41" s="165">
        <v>0.9560059340237861</v>
      </c>
      <c r="G41" s="167">
        <v>3413.370259308877</v>
      </c>
      <c r="H41" s="125">
        <f t="shared" si="2"/>
        <v>1250</v>
      </c>
      <c r="I41" s="20"/>
      <c r="J41" s="20"/>
    </row>
    <row r="42" spans="1:10" ht="12" customHeight="1" thickBot="1">
      <c r="A42" s="123" t="s">
        <v>132</v>
      </c>
      <c r="B42" s="139">
        <f t="shared" si="1"/>
        <v>0.027563525022594088</v>
      </c>
      <c r="C42" s="167">
        <v>102112.38513622501</v>
      </c>
      <c r="D42" s="163">
        <v>9</v>
      </c>
      <c r="E42" s="164">
        <v>0.6539158717607704</v>
      </c>
      <c r="F42" s="165">
        <v>0.8536465091828687</v>
      </c>
      <c r="G42" s="167">
        <v>1694.4981917774062</v>
      </c>
      <c r="H42" s="125">
        <f t="shared" si="2"/>
        <v>1111.111111111111</v>
      </c>
      <c r="I42" s="20"/>
      <c r="J42" s="20"/>
    </row>
    <row r="43" spans="1:10" ht="12" customHeight="1" thickBot="1">
      <c r="A43" s="123" t="s">
        <v>133</v>
      </c>
      <c r="B43" s="139">
        <f t="shared" si="1"/>
        <v>0.08076039627974645</v>
      </c>
      <c r="C43" s="167">
        <v>299186.576532275</v>
      </c>
      <c r="D43" s="163">
        <v>17</v>
      </c>
      <c r="E43" s="164">
        <v>0.5762191491551935</v>
      </c>
      <c r="F43" s="165">
        <v>0.7221418439020146</v>
      </c>
      <c r="G43" s="167">
        <v>1623.4044925879946</v>
      </c>
      <c r="H43" s="125">
        <f t="shared" si="2"/>
        <v>588.2352941176471</v>
      </c>
      <c r="I43" s="20"/>
      <c r="J43" s="20"/>
    </row>
    <row r="44" spans="1:10" ht="12" customHeight="1" thickBot="1">
      <c r="A44" s="123" t="s">
        <v>134</v>
      </c>
      <c r="B44" s="139">
        <f t="shared" si="1"/>
        <v>0.08609607140966238</v>
      </c>
      <c r="C44" s="167">
        <v>318953.22515146085</v>
      </c>
      <c r="D44" s="163">
        <v>20</v>
      </c>
      <c r="E44" s="164">
        <v>0.5529251057229416</v>
      </c>
      <c r="F44" s="165">
        <v>0.7430378522732666</v>
      </c>
      <c r="G44" s="167">
        <v>1374.9522195528239</v>
      </c>
      <c r="H44" s="125">
        <f t="shared" si="2"/>
        <v>500</v>
      </c>
      <c r="I44" s="20"/>
      <c r="J44" s="20"/>
    </row>
    <row r="45" spans="1:10" ht="12" customHeight="1" thickBot="1">
      <c r="A45" s="123" t="s">
        <v>135</v>
      </c>
      <c r="B45" s="139">
        <f t="shared" si="1"/>
        <v>0.063995331795781</v>
      </c>
      <c r="C45" s="167">
        <v>237078.38391115525</v>
      </c>
      <c r="D45" s="163">
        <v>8</v>
      </c>
      <c r="E45" s="132">
        <v>0.6281976639666871</v>
      </c>
      <c r="F45" s="124">
        <v>0.9118710788777366</v>
      </c>
      <c r="G45" s="131">
        <v>1775.0011730068022</v>
      </c>
      <c r="H45" s="125">
        <f t="shared" si="2"/>
        <v>1250</v>
      </c>
      <c r="I45" s="20"/>
      <c r="J45" s="20"/>
    </row>
    <row r="46" spans="1:10" ht="12" customHeight="1" thickBot="1">
      <c r="A46" s="123" t="s">
        <v>216</v>
      </c>
      <c r="B46" s="139">
        <f t="shared" si="1"/>
        <v>0.006261880271648315</v>
      </c>
      <c r="C46" s="167">
        <v>23197.88668</v>
      </c>
      <c r="D46" s="163">
        <v>1</v>
      </c>
      <c r="E46" s="132">
        <v>1</v>
      </c>
      <c r="F46" s="124">
        <v>1</v>
      </c>
      <c r="G46" s="131">
        <v>10000</v>
      </c>
      <c r="H46" s="125">
        <f t="shared" si="2"/>
        <v>10000</v>
      </c>
      <c r="I46" s="20"/>
      <c r="J46" s="20"/>
    </row>
    <row r="47" spans="1:10" ht="12" customHeight="1" thickBot="1">
      <c r="A47" s="123" t="s">
        <v>217</v>
      </c>
      <c r="B47" s="139">
        <f t="shared" si="1"/>
        <v>0.03173494738854476</v>
      </c>
      <c r="C47" s="167">
        <v>117565.91972037777</v>
      </c>
      <c r="D47" s="163">
        <v>4</v>
      </c>
      <c r="E47" s="132">
        <v>0.8852903921969941</v>
      </c>
      <c r="F47" s="124">
        <v>1</v>
      </c>
      <c r="G47" s="131">
        <v>3112.7123775751465</v>
      </c>
      <c r="H47" s="125">
        <f t="shared" si="2"/>
        <v>2500</v>
      </c>
      <c r="I47" s="20"/>
      <c r="J47" s="20"/>
    </row>
    <row r="48" spans="1:10" ht="12" customHeight="1" thickBot="1">
      <c r="A48" s="123" t="s">
        <v>218</v>
      </c>
      <c r="B48" s="139">
        <f t="shared" si="1"/>
        <v>0.007650714295887089</v>
      </c>
      <c r="C48" s="167">
        <v>28342.988935865822</v>
      </c>
      <c r="D48" s="163">
        <v>41</v>
      </c>
      <c r="E48" s="132">
        <v>0.26622967625103844</v>
      </c>
      <c r="F48" s="124">
        <v>0.39476464273646866</v>
      </c>
      <c r="G48" s="131">
        <v>465.67061921120757</v>
      </c>
      <c r="H48" s="125">
        <f t="shared" si="2"/>
        <v>243.90243902439025</v>
      </c>
      <c r="I48" s="20"/>
      <c r="J48" s="20"/>
    </row>
    <row r="49" spans="1:10" ht="12" customHeight="1" thickBot="1">
      <c r="A49" s="123" t="s">
        <v>219</v>
      </c>
      <c r="B49" s="139">
        <f t="shared" si="1"/>
        <v>0.15414880992319582</v>
      </c>
      <c r="C49" s="131">
        <v>571062.759</v>
      </c>
      <c r="D49" s="163">
        <v>492</v>
      </c>
      <c r="E49" s="164">
        <v>0.166011039690297</v>
      </c>
      <c r="F49" s="165">
        <v>0.236430059187242</v>
      </c>
      <c r="G49" s="167">
        <v>209.733902861849</v>
      </c>
      <c r="H49" s="125">
        <f t="shared" si="2"/>
        <v>20.32520325203252</v>
      </c>
      <c r="I49" s="20"/>
      <c r="J49" s="20"/>
    </row>
    <row r="50" spans="1:10" ht="12" customHeight="1" thickBot="1">
      <c r="A50" s="123" t="s">
        <v>130</v>
      </c>
      <c r="B50" s="139">
        <f t="shared" si="1"/>
        <v>0.024574210186684292</v>
      </c>
      <c r="C50" s="167">
        <v>91038.10970999999</v>
      </c>
      <c r="D50" s="163">
        <v>33</v>
      </c>
      <c r="E50" s="164">
        <v>0.854536817469251</v>
      </c>
      <c r="F50" s="165">
        <v>0.931928367035071</v>
      </c>
      <c r="G50" s="167">
        <v>3247.9097633143</v>
      </c>
      <c r="H50" s="125">
        <f t="shared" si="2"/>
        <v>303.030303030303</v>
      </c>
      <c r="I50" s="20"/>
      <c r="J50" s="20"/>
    </row>
    <row r="51" spans="1:10" ht="12" customHeight="1" thickBot="1">
      <c r="A51" s="123" t="s">
        <v>131</v>
      </c>
      <c r="B51" s="139">
        <f t="shared" si="1"/>
        <v>0.013194685443207996</v>
      </c>
      <c r="C51" s="167">
        <v>48881.29514</v>
      </c>
      <c r="D51" s="163">
        <v>98</v>
      </c>
      <c r="E51" s="164">
        <v>0.438392772708354</v>
      </c>
      <c r="F51" s="165">
        <v>0.576634351427702</v>
      </c>
      <c r="G51" s="167">
        <v>1025.52600880142</v>
      </c>
      <c r="H51" s="125">
        <f t="shared" si="2"/>
        <v>102.04081632653062</v>
      </c>
      <c r="I51" s="20"/>
      <c r="J51" s="20"/>
    </row>
    <row r="52" spans="1:10" ht="12" customHeight="1" thickBot="1">
      <c r="A52" s="123" t="s">
        <v>132</v>
      </c>
      <c r="B52" s="139">
        <f t="shared" si="1"/>
        <v>0.03788519425267587</v>
      </c>
      <c r="C52" s="167">
        <v>140350.24705</v>
      </c>
      <c r="D52" s="163">
        <v>256</v>
      </c>
      <c r="E52" s="164">
        <v>0.379295981794996</v>
      </c>
      <c r="F52" s="165">
        <v>0.478057373323305</v>
      </c>
      <c r="G52" s="167">
        <v>625.978724312684</v>
      </c>
      <c r="H52" s="125">
        <f t="shared" si="2"/>
        <v>39.0625</v>
      </c>
      <c r="I52" s="20"/>
      <c r="J52" s="20"/>
    </row>
    <row r="53" spans="1:10" ht="12" customHeight="1" thickBot="1">
      <c r="A53" s="123" t="s">
        <v>133</v>
      </c>
      <c r="B53" s="139">
        <f t="shared" si="1"/>
        <v>0.011163260317618781</v>
      </c>
      <c r="C53" s="167">
        <v>41355.6370599999</v>
      </c>
      <c r="D53" s="163">
        <v>35</v>
      </c>
      <c r="E53" s="164">
        <v>0.798661145325372</v>
      </c>
      <c r="F53" s="165">
        <v>0.919695673042547</v>
      </c>
      <c r="G53" s="167">
        <v>3695.51064007173</v>
      </c>
      <c r="H53" s="125">
        <f t="shared" si="2"/>
        <v>285.7142857142857</v>
      </c>
      <c r="I53" s="20"/>
      <c r="J53" s="20"/>
    </row>
    <row r="54" spans="1:10" ht="12" customHeight="1" thickBot="1">
      <c r="A54" s="123" t="s">
        <v>134</v>
      </c>
      <c r="B54" s="139">
        <f t="shared" si="1"/>
        <v>0.005635378103759027</v>
      </c>
      <c r="C54" s="167">
        <v>20876.93424</v>
      </c>
      <c r="D54" s="163">
        <v>17</v>
      </c>
      <c r="E54" s="164">
        <v>0.876394175488862</v>
      </c>
      <c r="F54" s="165">
        <v>0.926977610195317</v>
      </c>
      <c r="G54" s="167">
        <v>5030.04900109586</v>
      </c>
      <c r="H54" s="125">
        <f t="shared" si="2"/>
        <v>588.2352941176471</v>
      </c>
      <c r="I54" s="20"/>
      <c r="J54" s="20"/>
    </row>
    <row r="55" spans="1:10" ht="12" customHeight="1" thickBot="1">
      <c r="A55" s="126" t="s">
        <v>135</v>
      </c>
      <c r="B55" s="140">
        <f t="shared" si="1"/>
        <v>0.06169608161924983</v>
      </c>
      <c r="C55" s="134">
        <v>228560.5358</v>
      </c>
      <c r="D55" s="199">
        <v>53</v>
      </c>
      <c r="E55" s="190">
        <v>0.189180936764324</v>
      </c>
      <c r="F55" s="191">
        <v>0.291625175040388</v>
      </c>
      <c r="G55" s="194">
        <v>348.099145212406</v>
      </c>
      <c r="H55" s="128">
        <f t="shared" si="2"/>
        <v>188.67924528301887</v>
      </c>
      <c r="I55" s="20"/>
      <c r="J55" s="20"/>
    </row>
    <row r="56" spans="1:10" ht="12" customHeight="1">
      <c r="A56" s="81" t="s">
        <v>198</v>
      </c>
      <c r="B56" s="104"/>
      <c r="C56" s="105"/>
      <c r="D56" s="106"/>
      <c r="E56" s="107"/>
      <c r="F56" s="107"/>
      <c r="G56" s="108"/>
      <c r="H56" s="109"/>
      <c r="I56" s="20"/>
      <c r="J56" s="20"/>
    </row>
    <row r="57" spans="1:10" ht="39.75" customHeight="1">
      <c r="A57" s="329" t="s">
        <v>146</v>
      </c>
      <c r="B57" s="330"/>
      <c r="C57" s="330"/>
      <c r="D57" s="330"/>
      <c r="E57" s="330"/>
      <c r="F57" s="330"/>
      <c r="G57" s="330"/>
      <c r="H57" s="330"/>
      <c r="I57" s="20"/>
      <c r="J57" s="20"/>
    </row>
    <row r="58" spans="1:10" ht="14.25">
      <c r="A58" s="81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6.5" thickBot="1">
      <c r="A59" s="72" t="s">
        <v>310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9" customHeight="1">
      <c r="A60" s="13"/>
      <c r="B60" s="13"/>
      <c r="C60" s="13"/>
      <c r="D60" s="13"/>
      <c r="E60" s="13"/>
      <c r="F60" s="207"/>
      <c r="G60" s="207"/>
      <c r="H60" s="208"/>
      <c r="I60" s="207"/>
      <c r="J60" s="20"/>
    </row>
    <row r="61" spans="1:10" ht="33.75">
      <c r="A61" s="9"/>
      <c r="B61" s="5" t="s">
        <v>462</v>
      </c>
      <c r="C61" s="5" t="s">
        <v>126</v>
      </c>
      <c r="D61" s="5" t="s">
        <v>4</v>
      </c>
      <c r="E61" s="5" t="s">
        <v>187</v>
      </c>
      <c r="F61" s="206"/>
      <c r="G61" s="206"/>
      <c r="H61" s="206"/>
      <c r="I61" s="206"/>
      <c r="J61" s="20"/>
    </row>
    <row r="62" spans="1:10" ht="9" customHeight="1" thickBot="1">
      <c r="A62" s="10"/>
      <c r="B62" s="10"/>
      <c r="C62" s="10"/>
      <c r="D62" s="10"/>
      <c r="E62" s="10"/>
      <c r="F62" s="208"/>
      <c r="G62" s="208"/>
      <c r="H62" s="208"/>
      <c r="I62" s="208"/>
      <c r="J62" s="20"/>
    </row>
    <row r="63" spans="1:10" ht="12" customHeight="1" thickBot="1">
      <c r="A63" s="168" t="s">
        <v>138</v>
      </c>
      <c r="B63" s="122">
        <v>-171089.61790530707</v>
      </c>
      <c r="C63" s="223">
        <f>C64+C72</f>
        <v>572</v>
      </c>
      <c r="D63" s="136"/>
      <c r="E63" s="129">
        <f>10000/C63</f>
        <v>17.482517482517483</v>
      </c>
      <c r="F63" s="209"/>
      <c r="G63" s="229"/>
      <c r="H63" s="319"/>
      <c r="I63" s="212"/>
      <c r="J63" s="20"/>
    </row>
    <row r="64" spans="1:10" ht="12" customHeight="1" thickBot="1">
      <c r="A64" s="123" t="s">
        <v>129</v>
      </c>
      <c r="B64" s="149">
        <v>-172761.44860530703</v>
      </c>
      <c r="C64" s="166">
        <f>SUM(C65:C71)</f>
        <v>80</v>
      </c>
      <c r="D64" s="149">
        <v>3029.8173316683196</v>
      </c>
      <c r="E64" s="167">
        <f aca="true" t="shared" si="3" ref="E64:E78">10000/C64</f>
        <v>125</v>
      </c>
      <c r="F64" s="209"/>
      <c r="G64" s="229"/>
      <c r="H64" s="213"/>
      <c r="I64" s="214"/>
      <c r="J64" s="20"/>
    </row>
    <row r="65" spans="1:10" ht="12" customHeight="1" thickBot="1">
      <c r="A65" s="123" t="s">
        <v>130</v>
      </c>
      <c r="B65" s="149">
        <v>-18565.947880000003</v>
      </c>
      <c r="C65" s="166">
        <v>13</v>
      </c>
      <c r="D65" s="149">
        <v>5236.1411382641445</v>
      </c>
      <c r="E65" s="167">
        <f t="shared" si="3"/>
        <v>769.2307692307693</v>
      </c>
      <c r="F65" s="209"/>
      <c r="G65" s="229"/>
      <c r="H65" s="213"/>
      <c r="I65" s="214"/>
      <c r="J65" s="20"/>
    </row>
    <row r="66" spans="1:10" ht="12" customHeight="1" thickBot="1">
      <c r="A66" s="123" t="s">
        <v>131</v>
      </c>
      <c r="B66" s="149">
        <v>-9819.99213618336</v>
      </c>
      <c r="C66" s="166">
        <v>8</v>
      </c>
      <c r="D66" s="149">
        <v>10000</v>
      </c>
      <c r="E66" s="167">
        <f t="shared" si="3"/>
        <v>1250</v>
      </c>
      <c r="F66" s="209"/>
      <c r="G66" s="229"/>
      <c r="H66" s="213"/>
      <c r="I66" s="214"/>
      <c r="J66" s="20"/>
    </row>
    <row r="67" spans="1:10" ht="12" customHeight="1" thickBot="1">
      <c r="A67" s="123" t="s">
        <v>132</v>
      </c>
      <c r="B67" s="149">
        <v>8425.75432</v>
      </c>
      <c r="C67" s="166">
        <v>9</v>
      </c>
      <c r="D67" s="149">
        <v>4662.964346758593</v>
      </c>
      <c r="E67" s="167">
        <f t="shared" si="3"/>
        <v>1111.111111111111</v>
      </c>
      <c r="F67" s="209"/>
      <c r="G67" s="229"/>
      <c r="H67" s="213"/>
      <c r="I67" s="214"/>
      <c r="J67" s="20"/>
    </row>
    <row r="68" spans="1:10" ht="12" customHeight="1" thickBot="1">
      <c r="A68" s="123" t="s">
        <v>133</v>
      </c>
      <c r="B68" s="149">
        <v>-15181.985069123673</v>
      </c>
      <c r="C68" s="166">
        <v>17</v>
      </c>
      <c r="D68" s="149">
        <v>2724.574035244798</v>
      </c>
      <c r="E68" s="167">
        <f t="shared" si="3"/>
        <v>588.2352941176471</v>
      </c>
      <c r="F68" s="209"/>
      <c r="G68" s="229"/>
      <c r="H68" s="213"/>
      <c r="I68" s="214"/>
      <c r="J68" s="20"/>
    </row>
    <row r="69" spans="1:10" ht="12" customHeight="1" thickBot="1">
      <c r="A69" s="123" t="s">
        <v>134</v>
      </c>
      <c r="B69" s="149">
        <v>-30688.001390000005</v>
      </c>
      <c r="C69" s="166">
        <v>20</v>
      </c>
      <c r="D69" s="149">
        <v>3037.21805174285</v>
      </c>
      <c r="E69" s="167">
        <f t="shared" si="3"/>
        <v>500</v>
      </c>
      <c r="F69" s="209"/>
      <c r="G69" s="229"/>
      <c r="H69" s="213"/>
      <c r="I69" s="214"/>
      <c r="J69" s="20"/>
    </row>
    <row r="70" spans="1:10" ht="12" customHeight="1" thickBot="1">
      <c r="A70" s="123" t="s">
        <v>135</v>
      </c>
      <c r="B70" s="125">
        <v>-108022.73503999999</v>
      </c>
      <c r="C70" s="166">
        <v>8</v>
      </c>
      <c r="D70" s="149">
        <v>10000</v>
      </c>
      <c r="E70" s="167">
        <f t="shared" si="3"/>
        <v>1250</v>
      </c>
      <c r="F70" s="209"/>
      <c r="G70" s="229"/>
      <c r="H70" s="213"/>
      <c r="I70" s="214"/>
      <c r="J70" s="20"/>
    </row>
    <row r="71" spans="1:10" ht="12" customHeight="1" thickBot="1">
      <c r="A71" s="123" t="s">
        <v>216</v>
      </c>
      <c r="B71" s="125">
        <v>1091.4585900000002</v>
      </c>
      <c r="C71" s="221">
        <v>5</v>
      </c>
      <c r="D71" s="125">
        <v>8715.048907425271</v>
      </c>
      <c r="E71" s="167">
        <f t="shared" si="3"/>
        <v>2000</v>
      </c>
      <c r="F71" s="210"/>
      <c r="G71" s="229"/>
      <c r="H71" s="215"/>
      <c r="I71" s="214"/>
      <c r="J71" s="20"/>
    </row>
    <row r="72" spans="1:10" ht="12" customHeight="1" thickBot="1">
      <c r="A72" s="123" t="s">
        <v>139</v>
      </c>
      <c r="B72" s="149">
        <v>1671.83069999999</v>
      </c>
      <c r="C72" s="166">
        <v>492</v>
      </c>
      <c r="D72" s="149">
        <v>881.402761426104</v>
      </c>
      <c r="E72" s="167">
        <f t="shared" si="3"/>
        <v>20.32520325203252</v>
      </c>
      <c r="F72" s="211"/>
      <c r="G72" s="229"/>
      <c r="H72" s="216"/>
      <c r="I72" s="217"/>
      <c r="J72" s="20"/>
    </row>
    <row r="73" spans="1:10" ht="12" customHeight="1" thickBot="1">
      <c r="A73" s="123" t="s">
        <v>130</v>
      </c>
      <c r="B73" s="149">
        <v>-359.87272999999897</v>
      </c>
      <c r="C73" s="166">
        <v>33</v>
      </c>
      <c r="D73" s="149">
        <v>8890.7762534734</v>
      </c>
      <c r="E73" s="167">
        <f t="shared" si="3"/>
        <v>303.030303030303</v>
      </c>
      <c r="F73" s="211"/>
      <c r="G73" s="229"/>
      <c r="H73" s="216"/>
      <c r="I73" s="218"/>
      <c r="J73" s="20"/>
    </row>
    <row r="74" spans="1:10" ht="12" customHeight="1" thickBot="1">
      <c r="A74" s="123" t="s">
        <v>131</v>
      </c>
      <c r="B74" s="149">
        <v>-2318.7313599999998</v>
      </c>
      <c r="C74" s="166">
        <v>98</v>
      </c>
      <c r="D74" s="149">
        <v>3479.74271727957</v>
      </c>
      <c r="E74" s="167">
        <f t="shared" si="3"/>
        <v>102.04081632653062</v>
      </c>
      <c r="F74" s="211"/>
      <c r="G74" s="229"/>
      <c r="H74" s="216"/>
      <c r="I74" s="218"/>
      <c r="J74" s="20"/>
    </row>
    <row r="75" spans="1:10" ht="12" customHeight="1" thickBot="1">
      <c r="A75" s="123" t="s">
        <v>132</v>
      </c>
      <c r="B75" s="149">
        <v>7695.79468</v>
      </c>
      <c r="C75" s="166">
        <v>256</v>
      </c>
      <c r="D75" s="149">
        <v>585.01794843553</v>
      </c>
      <c r="E75" s="167">
        <f t="shared" si="3"/>
        <v>39.0625</v>
      </c>
      <c r="F75" s="211"/>
      <c r="G75" s="229"/>
      <c r="H75" s="216"/>
      <c r="I75" s="218"/>
      <c r="J75" s="20"/>
    </row>
    <row r="76" spans="1:10" ht="12" customHeight="1" thickBot="1">
      <c r="A76" s="123" t="s">
        <v>133</v>
      </c>
      <c r="B76" s="149">
        <v>414.42085</v>
      </c>
      <c r="C76" s="166">
        <v>35</v>
      </c>
      <c r="D76" s="149">
        <v>4905.38263529471</v>
      </c>
      <c r="E76" s="167">
        <f t="shared" si="3"/>
        <v>285.7142857142857</v>
      </c>
      <c r="F76" s="211"/>
      <c r="G76" s="229"/>
      <c r="H76" s="216"/>
      <c r="I76" s="218"/>
      <c r="J76" s="20"/>
    </row>
    <row r="77" spans="1:10" ht="12" customHeight="1" thickBot="1">
      <c r="A77" s="123" t="s">
        <v>134</v>
      </c>
      <c r="B77" s="149">
        <v>3007.38851999999</v>
      </c>
      <c r="C77" s="166">
        <v>17</v>
      </c>
      <c r="D77" s="149">
        <v>2730.20261552366</v>
      </c>
      <c r="E77" s="167">
        <f t="shared" si="3"/>
        <v>588.2352941176471</v>
      </c>
      <c r="F77" s="211"/>
      <c r="G77" s="229"/>
      <c r="H77" s="216"/>
      <c r="I77" s="218"/>
      <c r="J77" s="20"/>
    </row>
    <row r="78" spans="1:10" ht="12" customHeight="1" thickBot="1">
      <c r="A78" s="126" t="s">
        <v>135</v>
      </c>
      <c r="B78" s="170">
        <v>-6767.16926</v>
      </c>
      <c r="C78" s="193">
        <v>53</v>
      </c>
      <c r="D78" s="170">
        <v>8047.05077195595</v>
      </c>
      <c r="E78" s="194">
        <f t="shared" si="3"/>
        <v>188.67924528301887</v>
      </c>
      <c r="F78" s="211"/>
      <c r="G78" s="229"/>
      <c r="H78" s="216"/>
      <c r="I78" s="218"/>
      <c r="J78" s="20"/>
    </row>
    <row r="79" spans="1:10" ht="42.75" customHeight="1">
      <c r="A79" s="331" t="s">
        <v>263</v>
      </c>
      <c r="B79" s="332"/>
      <c r="C79" s="332"/>
      <c r="D79" s="332"/>
      <c r="E79" s="332"/>
      <c r="F79" s="332"/>
      <c r="G79" s="332"/>
      <c r="H79" s="332"/>
      <c r="I79" s="332"/>
      <c r="J79" s="20"/>
    </row>
    <row r="80" spans="1:10" ht="8.25" customHeight="1">
      <c r="A80" s="81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6.5" thickBot="1">
      <c r="A81" s="72" t="s">
        <v>311</v>
      </c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9" customHeight="1">
      <c r="A82" s="17"/>
      <c r="B82" s="17"/>
      <c r="C82" s="17"/>
      <c r="D82" s="17"/>
      <c r="E82" s="17"/>
      <c r="F82" s="17"/>
      <c r="G82" s="17"/>
      <c r="H82" s="17"/>
      <c r="I82" s="17"/>
      <c r="J82" s="13"/>
    </row>
    <row r="83" spans="1:10" ht="13.5">
      <c r="A83" s="9"/>
      <c r="B83" s="327" t="s">
        <v>136</v>
      </c>
      <c r="C83" s="328"/>
      <c r="D83" s="333"/>
      <c r="E83" s="327" t="s">
        <v>137</v>
      </c>
      <c r="F83" s="328"/>
      <c r="G83" s="333"/>
      <c r="H83" s="327" t="s">
        <v>140</v>
      </c>
      <c r="I83" s="328"/>
      <c r="J83" s="328"/>
    </row>
    <row r="84" spans="1:10" ht="13.5">
      <c r="A84" s="9"/>
      <c r="B84" s="110" t="s">
        <v>141</v>
      </c>
      <c r="C84" s="110" t="s">
        <v>142</v>
      </c>
      <c r="D84" s="110" t="s">
        <v>143</v>
      </c>
      <c r="E84" s="110" t="s">
        <v>141</v>
      </c>
      <c r="F84" s="110" t="s">
        <v>142</v>
      </c>
      <c r="G84" s="110" t="s">
        <v>143</v>
      </c>
      <c r="H84" s="110" t="s">
        <v>141</v>
      </c>
      <c r="I84" s="110" t="s">
        <v>142</v>
      </c>
      <c r="J84" s="110" t="s">
        <v>143</v>
      </c>
    </row>
    <row r="85" spans="1:10" ht="9" customHeight="1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" customHeight="1" thickBot="1">
      <c r="A86" s="173" t="s">
        <v>138</v>
      </c>
      <c r="B86" s="275">
        <v>-0.1</v>
      </c>
      <c r="C86" s="275">
        <v>0.03422082596351508</v>
      </c>
      <c r="D86" s="275">
        <v>0.5016</v>
      </c>
      <c r="E86" s="275">
        <v>-0.5781</v>
      </c>
      <c r="F86" s="275">
        <v>-0.03210004114454636</v>
      </c>
      <c r="G86" s="275">
        <v>0.2698</v>
      </c>
      <c r="H86" s="275">
        <v>-0.3875</v>
      </c>
      <c r="I86" s="275">
        <v>-0.007785332800299205</v>
      </c>
      <c r="J86" s="275">
        <v>0.0694</v>
      </c>
    </row>
    <row r="87" spans="1:10" ht="12" customHeight="1" thickBot="1">
      <c r="A87" s="123" t="s">
        <v>129</v>
      </c>
      <c r="B87" s="171">
        <v>-0.010904830628249762</v>
      </c>
      <c r="C87" s="171">
        <v>0.026999961941421968</v>
      </c>
      <c r="D87" s="171">
        <v>0.2546</v>
      </c>
      <c r="E87" s="171">
        <v>-0.5307</v>
      </c>
      <c r="F87" s="171">
        <v>-0.02363569005615037</v>
      </c>
      <c r="G87" s="171">
        <v>0.079503</v>
      </c>
      <c r="H87" s="171">
        <v>-0.3072</v>
      </c>
      <c r="I87" s="171">
        <v>0.003926699127771214</v>
      </c>
      <c r="J87" s="171">
        <v>0.03715832842516886</v>
      </c>
    </row>
    <row r="88" spans="1:10" ht="12" customHeight="1" thickBot="1">
      <c r="A88" s="123" t="s">
        <v>130</v>
      </c>
      <c r="B88" s="171">
        <v>-0.000402</v>
      </c>
      <c r="C88" s="171">
        <v>0.011186342982036761</v>
      </c>
      <c r="D88" s="171">
        <v>0.026600000000000002</v>
      </c>
      <c r="E88" s="171">
        <v>-0.09849999999999999</v>
      </c>
      <c r="F88" s="171">
        <v>0.014840558416168072</v>
      </c>
      <c r="G88" s="171">
        <v>0.034731</v>
      </c>
      <c r="H88" s="171">
        <v>-0.0046</v>
      </c>
      <c r="I88" s="171">
        <v>0.027246294353747494</v>
      </c>
      <c r="J88" s="171">
        <v>0.03715832842516886</v>
      </c>
    </row>
    <row r="89" spans="1:10" ht="12" customHeight="1" thickBot="1">
      <c r="A89" s="123" t="s">
        <v>131</v>
      </c>
      <c r="B89" s="171">
        <v>-0.010904830628249762</v>
      </c>
      <c r="C89" s="171">
        <v>0.014878267219718357</v>
      </c>
      <c r="D89" s="171">
        <v>0.09471399999999999</v>
      </c>
      <c r="E89" s="171">
        <v>-0.171842</v>
      </c>
      <c r="F89" s="171">
        <v>-0.009483655784281049</v>
      </c>
      <c r="G89" s="171">
        <v>0.04302874103395915</v>
      </c>
      <c r="H89" s="171">
        <v>-0.06405999999999999</v>
      </c>
      <c r="I89" s="171">
        <v>0.009575494643586993</v>
      </c>
      <c r="J89" s="171">
        <v>0.031895071637603634</v>
      </c>
    </row>
    <row r="90" spans="1:10" ht="12" customHeight="1" thickBot="1">
      <c r="A90" s="123" t="s">
        <v>132</v>
      </c>
      <c r="B90" s="171">
        <v>0.0703</v>
      </c>
      <c r="C90" s="171">
        <v>0.16553759989374925</v>
      </c>
      <c r="D90" s="171">
        <v>0.2546</v>
      </c>
      <c r="E90" s="171">
        <v>-0.5307</v>
      </c>
      <c r="F90" s="171">
        <v>-0.29885018296493615</v>
      </c>
      <c r="G90" s="171">
        <v>-0.22219152652889343</v>
      </c>
      <c r="H90" s="171">
        <v>-0.3072</v>
      </c>
      <c r="I90" s="171">
        <v>-0.20811485537871527</v>
      </c>
      <c r="J90" s="171">
        <v>-0.1574</v>
      </c>
    </row>
    <row r="91" spans="1:10" ht="12" customHeight="1" thickBot="1">
      <c r="A91" s="123" t="s">
        <v>133</v>
      </c>
      <c r="B91" s="171">
        <v>-0.006005728541069955</v>
      </c>
      <c r="C91" s="171">
        <v>0.057608760830167395</v>
      </c>
      <c r="D91" s="171">
        <v>0.1936</v>
      </c>
      <c r="E91" s="171">
        <v>-0.4165</v>
      </c>
      <c r="F91" s="171">
        <v>-0.06238632023714172</v>
      </c>
      <c r="G91" s="171">
        <v>0.079503</v>
      </c>
      <c r="H91" s="171">
        <v>-0.157</v>
      </c>
      <c r="I91" s="171">
        <v>-0.028165040004817996</v>
      </c>
      <c r="J91" s="171">
        <v>0.032400000000000005</v>
      </c>
    </row>
    <row r="92" spans="1:10" ht="12" customHeight="1" thickBot="1">
      <c r="A92" s="123" t="s">
        <v>134</v>
      </c>
      <c r="B92" s="171">
        <v>0.0023</v>
      </c>
      <c r="C92" s="171">
        <v>0.07756145526157197</v>
      </c>
      <c r="D92" s="171">
        <v>0.1407</v>
      </c>
      <c r="E92" s="171">
        <v>-0.23025823891413122</v>
      </c>
      <c r="F92" s="171">
        <v>-0.1472506215114201</v>
      </c>
      <c r="G92" s="171">
        <v>0.0001</v>
      </c>
      <c r="H92" s="171">
        <v>-0.08957937280006444</v>
      </c>
      <c r="I92" s="171">
        <v>-0.05158215947193641</v>
      </c>
      <c r="J92" s="171">
        <v>-0.01324</v>
      </c>
    </row>
    <row r="93" spans="1:10" ht="12" customHeight="1" thickBot="1">
      <c r="A93" s="123" t="s">
        <v>135</v>
      </c>
      <c r="B93" s="171">
        <v>-0.003180986105692618</v>
      </c>
      <c r="C93" s="171">
        <v>0.0010171718337293279</v>
      </c>
      <c r="D93" s="171">
        <v>0.008159999999999999</v>
      </c>
      <c r="E93" s="171">
        <v>-0.000181</v>
      </c>
      <c r="F93" s="171">
        <v>0.018158109943470252</v>
      </c>
      <c r="G93" s="171">
        <v>0.048320999999999996</v>
      </c>
      <c r="H93" s="171">
        <v>0.03585946704605081</v>
      </c>
      <c r="I93" s="171">
        <v>0.03585946704605081</v>
      </c>
      <c r="J93" s="171">
        <v>0.03585946704605081</v>
      </c>
    </row>
    <row r="94" spans="1:10" ht="12" customHeight="1" thickBot="1">
      <c r="A94" s="123" t="s">
        <v>216</v>
      </c>
      <c r="B94" s="171">
        <v>6.1000000000000005E-05</v>
      </c>
      <c r="C94" s="171">
        <v>0.005947821476262276</v>
      </c>
      <c r="D94" s="171">
        <v>0.008084000000000001</v>
      </c>
      <c r="E94" s="171">
        <v>-0.04368946330261725</v>
      </c>
      <c r="F94" s="171">
        <v>-0.005864095024414689</v>
      </c>
      <c r="G94" s="171">
        <v>0.056014999999999995</v>
      </c>
      <c r="H94" s="171" t="s">
        <v>463</v>
      </c>
      <c r="I94" s="172" t="s">
        <v>463</v>
      </c>
      <c r="J94" s="171" t="s">
        <v>463</v>
      </c>
    </row>
    <row r="95" spans="1:10" ht="12" customHeight="1" thickBot="1">
      <c r="A95" s="123" t="s">
        <v>139</v>
      </c>
      <c r="B95" s="171">
        <v>-0.0999999999999999</v>
      </c>
      <c r="C95" s="171">
        <v>0.0738434246038381</v>
      </c>
      <c r="D95" s="171">
        <v>0.501603124581529</v>
      </c>
      <c r="E95" s="171">
        <v>-0.5781</v>
      </c>
      <c r="F95" s="171">
        <v>-0.0785459491273253</v>
      </c>
      <c r="G95" s="171">
        <v>0.269807750972762</v>
      </c>
      <c r="H95" s="171">
        <v>-0.387473500850936</v>
      </c>
      <c r="I95" s="171">
        <v>-0.0720520381320617</v>
      </c>
      <c r="J95" s="171">
        <v>0.0693999999999999</v>
      </c>
    </row>
    <row r="96" spans="1:10" ht="12" customHeight="1" thickBot="1">
      <c r="A96" s="123" t="s">
        <v>130</v>
      </c>
      <c r="B96" s="171">
        <v>-0.037635995179217</v>
      </c>
      <c r="C96" s="171">
        <v>0.00936859473363974</v>
      </c>
      <c r="D96" s="171">
        <v>0.118</v>
      </c>
      <c r="E96" s="171">
        <v>-0.201899999999999</v>
      </c>
      <c r="F96" s="171">
        <v>0.01969517332532</v>
      </c>
      <c r="G96" s="171">
        <v>0.137866614785992</v>
      </c>
      <c r="H96" s="171">
        <v>-0.307278806687356</v>
      </c>
      <c r="I96" s="171">
        <v>-0.00875883273407338</v>
      </c>
      <c r="J96" s="171">
        <v>0.0336</v>
      </c>
    </row>
    <row r="97" spans="1:10" ht="12" customHeight="1" thickBot="1">
      <c r="A97" s="123" t="s">
        <v>131</v>
      </c>
      <c r="B97" s="171">
        <v>-0.0599360799892871</v>
      </c>
      <c r="C97" s="171">
        <v>0.144101361065922</v>
      </c>
      <c r="D97" s="171">
        <v>0.409799999999999</v>
      </c>
      <c r="E97" s="171">
        <v>-0.256399999999999</v>
      </c>
      <c r="F97" s="171">
        <v>-0.00147019409432706</v>
      </c>
      <c r="G97" s="171">
        <v>0.198642210116731</v>
      </c>
      <c r="H97" s="171">
        <v>-0.330202450927231</v>
      </c>
      <c r="I97" s="171">
        <v>-0.030999846399763</v>
      </c>
      <c r="J97" s="171">
        <v>0.0467999999999999</v>
      </c>
    </row>
    <row r="98" spans="1:10" ht="12" customHeight="1" thickBot="1">
      <c r="A98" s="123" t="s">
        <v>132</v>
      </c>
      <c r="B98" s="171">
        <v>-0.0286006159889301</v>
      </c>
      <c r="C98" s="171">
        <v>0.151740972249272</v>
      </c>
      <c r="D98" s="171">
        <v>0.501603124581529</v>
      </c>
      <c r="E98" s="171">
        <v>-0.5781</v>
      </c>
      <c r="F98" s="171">
        <v>-0.30812536307093</v>
      </c>
      <c r="G98" s="171">
        <v>0.269807750972762</v>
      </c>
      <c r="H98" s="171">
        <v>-0.387473500850936</v>
      </c>
      <c r="I98" s="171">
        <v>-0.17554796587792</v>
      </c>
      <c r="J98" s="171">
        <v>0.0693999999999999</v>
      </c>
    </row>
    <row r="99" spans="1:10" ht="12" customHeight="1" thickBot="1">
      <c r="A99" s="123" t="s">
        <v>133</v>
      </c>
      <c r="B99" s="171">
        <v>-0.0144999999999999</v>
      </c>
      <c r="C99" s="171">
        <v>0.145269018916088</v>
      </c>
      <c r="D99" s="171">
        <v>0.170199999999999</v>
      </c>
      <c r="E99" s="171">
        <v>-0.471510328268912</v>
      </c>
      <c r="F99" s="171">
        <v>-0.175480857376239</v>
      </c>
      <c r="G99" s="171">
        <v>0.0579</v>
      </c>
      <c r="H99" s="171">
        <v>-0.1412</v>
      </c>
      <c r="I99" s="171">
        <v>-0.106483390399532</v>
      </c>
      <c r="J99" s="171">
        <v>-0.00709999999999999</v>
      </c>
    </row>
    <row r="100" spans="1:10" ht="12" customHeight="1" thickBot="1">
      <c r="A100" s="123" t="s">
        <v>134</v>
      </c>
      <c r="B100" s="171">
        <v>0.00580000000000002</v>
      </c>
      <c r="C100" s="171">
        <v>0.0386148303286014</v>
      </c>
      <c r="D100" s="171">
        <v>0.187520449933833</v>
      </c>
      <c r="E100" s="171">
        <v>-0.307099999999999</v>
      </c>
      <c r="F100" s="171">
        <v>-0.0672861230457062</v>
      </c>
      <c r="G100" s="171">
        <v>0.0458</v>
      </c>
      <c r="H100" s="171">
        <v>-0.1018</v>
      </c>
      <c r="I100" s="171">
        <v>-0.0401170373398249</v>
      </c>
      <c r="J100" s="171">
        <v>0.0286999999999999</v>
      </c>
    </row>
    <row r="101" spans="1:10" ht="12" customHeight="1" thickBot="1">
      <c r="A101" s="126" t="s">
        <v>135</v>
      </c>
      <c r="B101" s="241">
        <v>-0.0999999999999999</v>
      </c>
      <c r="C101" s="241">
        <v>0.0249234722966646</v>
      </c>
      <c r="D101" s="241">
        <v>0.0841</v>
      </c>
      <c r="E101" s="241">
        <v>-0.5173</v>
      </c>
      <c r="F101" s="241">
        <v>0.0376276373863124</v>
      </c>
      <c r="G101" s="241">
        <v>0.137531455252918</v>
      </c>
      <c r="H101" s="241">
        <v>-0.260498568425267</v>
      </c>
      <c r="I101" s="241">
        <v>0.018904033089592</v>
      </c>
      <c r="J101" s="241">
        <v>0.0572999999999999</v>
      </c>
    </row>
    <row r="102" spans="1:10" ht="14.25">
      <c r="A102" s="86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4.25">
      <c r="A103" s="74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6.5" thickBot="1">
      <c r="A104" s="72" t="s">
        <v>312</v>
      </c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9" customHeight="1">
      <c r="A105" s="13"/>
      <c r="B105" s="13"/>
      <c r="C105" s="13"/>
      <c r="D105" s="20"/>
      <c r="E105" s="20"/>
      <c r="F105" s="20"/>
      <c r="G105" s="20"/>
      <c r="H105" s="20"/>
      <c r="I105" s="20"/>
      <c r="J105" s="20"/>
    </row>
    <row r="106" spans="1:10" ht="22.5">
      <c r="A106" s="9"/>
      <c r="B106" s="5" t="s">
        <v>144</v>
      </c>
      <c r="C106" s="5" t="s">
        <v>145</v>
      </c>
      <c r="D106" s="20"/>
      <c r="E106" s="20"/>
      <c r="F106" s="20"/>
      <c r="G106" s="20"/>
      <c r="H106" s="20"/>
      <c r="I106" s="20"/>
      <c r="J106" s="20"/>
    </row>
    <row r="107" spans="1:10" ht="9" customHeight="1" thickBot="1">
      <c r="A107" s="10"/>
      <c r="B107" s="10"/>
      <c r="C107" s="10"/>
      <c r="D107" s="20"/>
      <c r="E107" s="20"/>
      <c r="F107" s="20"/>
      <c r="G107" s="20"/>
      <c r="H107" s="20"/>
      <c r="I107" s="20"/>
      <c r="J107" s="20"/>
    </row>
    <row r="108" spans="1:10" ht="12" customHeight="1" thickBot="1">
      <c r="A108" s="78" t="s">
        <v>117</v>
      </c>
      <c r="B108" s="122">
        <v>1636760.3168701269</v>
      </c>
      <c r="C108" s="129">
        <v>1537099.0791812064</v>
      </c>
      <c r="D108" s="20"/>
      <c r="E108" s="20"/>
      <c r="F108" s="20"/>
      <c r="G108" s="20"/>
      <c r="H108" s="20"/>
      <c r="I108" s="20"/>
      <c r="J108" s="20"/>
    </row>
    <row r="109" spans="1:10" ht="12" customHeight="1" thickBot="1">
      <c r="A109" s="79" t="s">
        <v>220</v>
      </c>
      <c r="B109" s="125">
        <v>573523.1663652427</v>
      </c>
      <c r="C109" s="131">
        <v>298216.69822426967</v>
      </c>
      <c r="D109" s="20"/>
      <c r="E109" s="20"/>
      <c r="F109" s="20"/>
      <c r="G109" s="20"/>
      <c r="H109" s="20"/>
      <c r="I109" s="20"/>
      <c r="J109" s="20"/>
    </row>
    <row r="110" spans="1:10" ht="12" customHeight="1" thickBot="1">
      <c r="A110" s="79" t="s">
        <v>221</v>
      </c>
      <c r="B110" s="125">
        <v>1026322.0995876904</v>
      </c>
      <c r="C110" s="131">
        <v>711147.474797396</v>
      </c>
      <c r="D110" s="20"/>
      <c r="E110" s="20"/>
      <c r="F110" s="20"/>
      <c r="G110" s="20"/>
      <c r="H110" s="20"/>
      <c r="I110" s="20"/>
      <c r="J110" s="20"/>
    </row>
    <row r="111" spans="1:10" ht="12" customHeight="1" thickBot="1">
      <c r="A111" s="79" t="s">
        <v>222</v>
      </c>
      <c r="B111" s="125">
        <v>29152.375467193895</v>
      </c>
      <c r="C111" s="131">
        <v>364959.4673583511</v>
      </c>
      <c r="D111" s="20"/>
      <c r="E111" s="20"/>
      <c r="F111" s="20"/>
      <c r="G111" s="20"/>
      <c r="H111" s="20"/>
      <c r="I111" s="20"/>
      <c r="J111" s="20"/>
    </row>
    <row r="112" spans="1:10" ht="12" customHeight="1" thickBot="1">
      <c r="A112" s="79" t="s">
        <v>223</v>
      </c>
      <c r="B112" s="125">
        <v>0</v>
      </c>
      <c r="C112" s="131">
        <v>83206.65709701504</v>
      </c>
      <c r="D112" s="20"/>
      <c r="E112" s="20"/>
      <c r="F112" s="20"/>
      <c r="G112" s="20"/>
      <c r="H112" s="20"/>
      <c r="I112" s="20"/>
      <c r="J112" s="20"/>
    </row>
    <row r="113" spans="1:10" ht="12" customHeight="1" thickBot="1">
      <c r="A113" s="79" t="s">
        <v>226</v>
      </c>
      <c r="B113" s="125">
        <v>639.40285</v>
      </c>
      <c r="C113" s="131">
        <v>-1057.20962</v>
      </c>
      <c r="D113" s="20"/>
      <c r="E113" s="20"/>
      <c r="F113" s="20"/>
      <c r="G113" s="20"/>
      <c r="H113" s="20"/>
      <c r="I113" s="20"/>
      <c r="J113" s="20"/>
    </row>
    <row r="114" spans="1:10" ht="12" customHeight="1" thickBot="1">
      <c r="A114" s="80" t="s">
        <v>224</v>
      </c>
      <c r="B114" s="128">
        <v>7123.272599999999</v>
      </c>
      <c r="C114" s="134">
        <v>80625.99132417439</v>
      </c>
      <c r="D114" s="20"/>
      <c r="E114" s="20"/>
      <c r="F114" s="20"/>
      <c r="G114" s="20"/>
      <c r="H114" s="20"/>
      <c r="I114" s="20"/>
      <c r="J114" s="20"/>
    </row>
    <row r="115" spans="1:10" ht="12" customHeight="1">
      <c r="A115" s="174" t="s">
        <v>225</v>
      </c>
      <c r="D115" s="111"/>
      <c r="E115" s="20"/>
      <c r="F115" s="20"/>
      <c r="G115" s="20"/>
      <c r="H115" s="20"/>
      <c r="I115" s="20"/>
      <c r="J115" s="20"/>
    </row>
    <row r="116" spans="1:10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4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4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4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4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4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4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4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4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4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4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4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4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4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4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4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4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4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4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4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4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4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4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4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4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4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4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4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4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4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4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4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4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4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4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4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4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4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4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4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4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4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4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4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4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4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4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4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4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4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4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4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4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4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4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4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4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4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4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4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4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4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4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4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4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4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4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4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4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4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4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4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4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4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4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4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4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4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4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4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4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4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4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4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4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4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4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4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4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4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4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4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4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4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4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4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4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4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4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4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4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4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4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4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4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4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4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4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4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4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4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4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4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4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4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4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4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4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4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4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4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4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4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4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4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4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4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4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4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4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4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4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4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4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4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4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4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4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4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4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4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4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4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4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4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4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4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4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4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4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4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4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4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4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4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4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4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4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4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4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4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4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4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4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4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4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4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4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4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4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4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4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4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4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4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4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4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4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4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4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4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4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4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4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4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4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4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4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4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4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ht="14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</sheetData>
  <mergeCells count="12">
    <mergeCell ref="H83:J83"/>
    <mergeCell ref="E35:E36"/>
    <mergeCell ref="F35:F36"/>
    <mergeCell ref="G35:G36"/>
    <mergeCell ref="A57:H57"/>
    <mergeCell ref="A79:I79"/>
    <mergeCell ref="B83:D83"/>
    <mergeCell ref="E83:G83"/>
    <mergeCell ref="A35:A36"/>
    <mergeCell ref="B35:B36"/>
    <mergeCell ref="C35:C36"/>
    <mergeCell ref="D35:D36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7" max="9" man="1"/>
  </rowBreaks>
  <ignoredErrors>
    <ignoredError sqref="D39 C6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G47"/>
  <sheetViews>
    <sheetView view="pageBreakPreview" zoomScaleSheetLayoutView="100" workbookViewId="0" topLeftCell="A16">
      <selection activeCell="B30" sqref="B30:D43"/>
    </sheetView>
  </sheetViews>
  <sheetFormatPr defaultColWidth="9.00390625" defaultRowHeight="14.25"/>
  <cols>
    <col min="1" max="1" width="22.25390625" style="20" customWidth="1"/>
    <col min="2" max="5" width="10.25390625" style="20" customWidth="1"/>
    <col min="6" max="6" width="11.00390625" style="20" customWidth="1"/>
    <col min="7" max="16384" width="9.00390625" style="20" customWidth="1"/>
  </cols>
  <sheetData>
    <row r="1" ht="16.5" thickBot="1">
      <c r="A1" s="72" t="s">
        <v>315</v>
      </c>
    </row>
    <row r="2" spans="1:5" ht="9" customHeight="1">
      <c r="A2" s="87"/>
      <c r="B2" s="87"/>
      <c r="C2" s="87"/>
      <c r="D2" s="87"/>
      <c r="E2" s="87"/>
    </row>
    <row r="3" spans="1:7" ht="33.75">
      <c r="A3" s="9"/>
      <c r="B3" s="5" t="s">
        <v>160</v>
      </c>
      <c r="C3" s="5" t="s">
        <v>97</v>
      </c>
      <c r="D3" s="5" t="s">
        <v>161</v>
      </c>
      <c r="E3" s="5" t="s">
        <v>97</v>
      </c>
      <c r="F3" s="24"/>
      <c r="G3" s="24"/>
    </row>
    <row r="4" spans="1:7" ht="9" customHeight="1" thickBot="1">
      <c r="A4" s="10"/>
      <c r="B4" s="12"/>
      <c r="C4" s="10"/>
      <c r="D4" s="12"/>
      <c r="E4" s="10"/>
      <c r="F4" s="24"/>
      <c r="G4" s="24"/>
    </row>
    <row r="5" spans="1:7" ht="15.75" thickBot="1">
      <c r="A5" s="85" t="s">
        <v>162</v>
      </c>
      <c r="B5" s="242">
        <v>62014797</v>
      </c>
      <c r="C5" s="161">
        <v>0.435512287480597</v>
      </c>
      <c r="D5" s="242">
        <v>67573</v>
      </c>
      <c r="E5" s="161">
        <v>0.03307886047724063</v>
      </c>
      <c r="F5" s="24"/>
      <c r="G5" s="24"/>
    </row>
    <row r="6" spans="1:7" ht="15.75" thickBot="1">
      <c r="A6" s="83" t="s">
        <v>249</v>
      </c>
      <c r="B6" s="149">
        <v>17892</v>
      </c>
      <c r="C6" s="164">
        <v>0.00012565042900330452</v>
      </c>
      <c r="D6" s="149">
        <v>1715889</v>
      </c>
      <c r="E6" s="164">
        <v>0.8399753278000377</v>
      </c>
      <c r="F6" s="24"/>
      <c r="G6" s="24"/>
    </row>
    <row r="7" spans="1:7" ht="15.75" thickBot="1">
      <c r="A7" s="83" t="s">
        <v>202</v>
      </c>
      <c r="B7" s="149">
        <v>1069151</v>
      </c>
      <c r="C7" s="164">
        <v>0.007508343495378495</v>
      </c>
      <c r="D7" s="149">
        <v>53249</v>
      </c>
      <c r="E7" s="164">
        <v>0.026066864599064512</v>
      </c>
      <c r="F7" s="24"/>
      <c r="G7" s="24"/>
    </row>
    <row r="8" spans="1:7" ht="15.75" thickBot="1">
      <c r="A8" s="84" t="s">
        <v>203</v>
      </c>
      <c r="B8" s="149">
        <v>79293217</v>
      </c>
      <c r="C8" s="190">
        <v>0.5568537185950212</v>
      </c>
      <c r="D8" s="149">
        <v>206074</v>
      </c>
      <c r="E8" s="190">
        <v>0.10087894712365716</v>
      </c>
      <c r="F8" s="24"/>
      <c r="G8" s="24"/>
    </row>
    <row r="9" spans="1:7" ht="31.5" customHeight="1">
      <c r="A9" s="336" t="s">
        <v>209</v>
      </c>
      <c r="B9" s="337"/>
      <c r="C9" s="337"/>
      <c r="D9" s="337"/>
      <c r="E9" s="337"/>
      <c r="F9" s="24"/>
      <c r="G9" s="24"/>
    </row>
    <row r="10" spans="1:7" ht="13.5" customHeight="1">
      <c r="A10" s="338"/>
      <c r="B10" s="339"/>
      <c r="C10" s="339"/>
      <c r="D10" s="339"/>
      <c r="E10" s="339"/>
      <c r="F10" s="24"/>
      <c r="G10" s="24"/>
    </row>
    <row r="11" spans="1:7" ht="16.5" thickBot="1">
      <c r="A11" s="72" t="s">
        <v>204</v>
      </c>
      <c r="F11" s="24"/>
      <c r="G11" s="24"/>
    </row>
    <row r="12" spans="1:7" ht="9" customHeight="1">
      <c r="A12" s="87"/>
      <c r="B12" s="87"/>
      <c r="C12" s="87"/>
      <c r="D12" s="87"/>
      <c r="E12" s="87"/>
      <c r="F12" s="24"/>
      <c r="G12" s="24"/>
    </row>
    <row r="13" spans="1:7" ht="14.25">
      <c r="A13" s="9"/>
      <c r="B13" s="5" t="s">
        <v>163</v>
      </c>
      <c r="C13" s="5" t="s">
        <v>2</v>
      </c>
      <c r="D13" s="5" t="s">
        <v>3</v>
      </c>
      <c r="E13" s="5" t="s">
        <v>4</v>
      </c>
      <c r="F13" s="24"/>
      <c r="G13" s="24"/>
    </row>
    <row r="14" spans="1:7" ht="9" customHeight="1" thickBot="1">
      <c r="A14" s="9"/>
      <c r="B14" s="9"/>
      <c r="C14" s="9"/>
      <c r="D14" s="9"/>
      <c r="E14" s="9"/>
      <c r="F14" s="24"/>
      <c r="G14" s="24"/>
    </row>
    <row r="15" spans="1:7" ht="15.75" thickBot="1">
      <c r="A15" s="82" t="s">
        <v>117</v>
      </c>
      <c r="B15" s="220">
        <v>47</v>
      </c>
      <c r="C15" s="161">
        <v>0.8445977816435563</v>
      </c>
      <c r="D15" s="162">
        <v>0.9680277587317373</v>
      </c>
      <c r="E15" s="277">
        <v>3463.047285499459</v>
      </c>
      <c r="F15" s="24"/>
      <c r="G15" s="24"/>
    </row>
    <row r="16" spans="1:7" ht="15.75" thickBot="1">
      <c r="A16" s="83" t="s">
        <v>205</v>
      </c>
      <c r="B16" s="163">
        <v>19</v>
      </c>
      <c r="C16" s="164">
        <v>0.9025093555491052</v>
      </c>
      <c r="D16" s="165">
        <v>0.9731140005956432</v>
      </c>
      <c r="E16" s="278">
        <v>3054.5767037285304</v>
      </c>
      <c r="F16" s="24"/>
      <c r="G16" s="24"/>
    </row>
    <row r="17" spans="1:7" ht="15.75" thickBot="1">
      <c r="A17" s="83" t="s">
        <v>250</v>
      </c>
      <c r="B17" s="163">
        <v>7</v>
      </c>
      <c r="C17" s="164">
        <v>1</v>
      </c>
      <c r="D17" s="165">
        <v>1</v>
      </c>
      <c r="E17" s="278">
        <v>10000</v>
      </c>
      <c r="F17" s="24"/>
      <c r="G17" s="24"/>
    </row>
    <row r="18" spans="1:7" ht="15.75" thickBot="1">
      <c r="A18" s="83" t="s">
        <v>206</v>
      </c>
      <c r="B18" s="163">
        <v>8</v>
      </c>
      <c r="C18" s="164">
        <v>0.9646452566806549</v>
      </c>
      <c r="D18" s="165">
        <v>0.9949120480093931</v>
      </c>
      <c r="E18" s="278">
        <v>4348.927705813927</v>
      </c>
      <c r="F18" s="24"/>
      <c r="G18" s="24"/>
    </row>
    <row r="19" spans="1:7" ht="15.75" thickBot="1">
      <c r="A19" s="84" t="s">
        <v>207</v>
      </c>
      <c r="B19" s="195">
        <v>13</v>
      </c>
      <c r="C19" s="190">
        <v>0.9973209094156489</v>
      </c>
      <c r="D19" s="191">
        <v>0.9999146438502179</v>
      </c>
      <c r="E19" s="279">
        <v>9628.386947293102</v>
      </c>
      <c r="F19" s="24"/>
      <c r="G19" s="24"/>
    </row>
    <row r="20" spans="1:7" ht="9" customHeight="1">
      <c r="A20" s="338" t="s">
        <v>208</v>
      </c>
      <c r="B20" s="339"/>
      <c r="C20" s="339"/>
      <c r="D20" s="339"/>
      <c r="E20" s="339"/>
      <c r="F20" s="24"/>
      <c r="G20" s="24"/>
    </row>
    <row r="21" spans="1:7" ht="9" customHeight="1">
      <c r="A21" s="112" t="s">
        <v>164</v>
      </c>
      <c r="B21" s="113"/>
      <c r="C21" s="113"/>
      <c r="D21" s="113"/>
      <c r="E21" s="113"/>
      <c r="F21" s="24"/>
      <c r="G21" s="24"/>
    </row>
    <row r="22" spans="1:7" ht="9" customHeight="1">
      <c r="A22" s="112" t="s">
        <v>165</v>
      </c>
      <c r="B22" s="113"/>
      <c r="C22" s="113"/>
      <c r="D22" s="113"/>
      <c r="E22" s="113"/>
      <c r="F22" s="24"/>
      <c r="G22" s="24"/>
    </row>
    <row r="23" spans="1:7" ht="9" customHeight="1">
      <c r="A23" s="112" t="s">
        <v>166</v>
      </c>
      <c r="B23" s="113"/>
      <c r="C23" s="113"/>
      <c r="D23" s="113"/>
      <c r="E23" s="113"/>
      <c r="F23" s="24"/>
      <c r="G23" s="24"/>
    </row>
    <row r="24" spans="1:7" ht="9" customHeight="1">
      <c r="A24" s="114" t="s">
        <v>167</v>
      </c>
      <c r="B24" s="113"/>
      <c r="C24" s="113"/>
      <c r="D24" s="113"/>
      <c r="E24" s="113"/>
      <c r="F24" s="24"/>
      <c r="G24" s="242"/>
    </row>
    <row r="25" ht="15.75">
      <c r="A25" s="88"/>
    </row>
    <row r="26" ht="16.5" thickBot="1">
      <c r="A26" s="72" t="s">
        <v>316</v>
      </c>
    </row>
    <row r="27" spans="1:4" ht="9" customHeight="1">
      <c r="A27" s="87"/>
      <c r="B27" s="87"/>
      <c r="C27" s="87"/>
      <c r="D27" s="87"/>
    </row>
    <row r="28" spans="1:4" ht="14.25">
      <c r="A28" s="9"/>
      <c r="B28" s="5" t="s">
        <v>168</v>
      </c>
      <c r="C28" s="5" t="s">
        <v>169</v>
      </c>
      <c r="D28" s="5" t="s">
        <v>170</v>
      </c>
    </row>
    <row r="29" spans="1:4" ht="9" customHeight="1" thickBot="1">
      <c r="A29" s="281"/>
      <c r="B29" s="281"/>
      <c r="C29" s="281"/>
      <c r="D29" s="281"/>
    </row>
    <row r="30" spans="1:7" ht="15.75" thickBot="1">
      <c r="A30" s="206" t="s">
        <v>171</v>
      </c>
      <c r="B30" s="169">
        <v>13172669</v>
      </c>
      <c r="C30" s="169">
        <v>69976269</v>
      </c>
      <c r="D30" s="169">
        <v>59246119</v>
      </c>
      <c r="E30" s="119"/>
      <c r="F30" s="119"/>
      <c r="G30" s="119"/>
    </row>
    <row r="31" spans="1:4" ht="15.75" thickBot="1">
      <c r="A31" s="83" t="s">
        <v>247</v>
      </c>
      <c r="B31" s="149">
        <v>380889</v>
      </c>
      <c r="C31" s="149">
        <v>39334</v>
      </c>
      <c r="D31" s="149">
        <v>326</v>
      </c>
    </row>
    <row r="32" spans="1:4" ht="15.75" thickBot="1">
      <c r="A32" s="83" t="s">
        <v>159</v>
      </c>
      <c r="B32" s="149">
        <v>189998</v>
      </c>
      <c r="C32" s="149">
        <v>2612087</v>
      </c>
      <c r="D32" s="149">
        <v>3872467</v>
      </c>
    </row>
    <row r="33" spans="1:4" ht="15.75" thickBot="1">
      <c r="A33" s="83" t="s">
        <v>251</v>
      </c>
      <c r="B33" s="149">
        <v>278865</v>
      </c>
      <c r="C33" s="149">
        <v>1129</v>
      </c>
      <c r="D33" s="149">
        <v>0</v>
      </c>
    </row>
    <row r="34" spans="1:4" ht="15.75" thickBot="1">
      <c r="A34" s="83" t="s">
        <v>252</v>
      </c>
      <c r="B34" s="149">
        <v>30853</v>
      </c>
      <c r="C34" s="149">
        <v>15850</v>
      </c>
      <c r="D34" s="149">
        <v>4613606</v>
      </c>
    </row>
    <row r="35" spans="1:4" ht="15.75" thickBot="1">
      <c r="A35" s="83" t="s">
        <v>253</v>
      </c>
      <c r="B35" s="149">
        <v>6354942</v>
      </c>
      <c r="C35" s="149">
        <v>60072786</v>
      </c>
      <c r="D35" s="149">
        <v>5390308</v>
      </c>
    </row>
    <row r="36" spans="1:4" ht="15.75" thickBot="1">
      <c r="A36" s="83" t="s">
        <v>254</v>
      </c>
      <c r="B36" s="149">
        <v>121060</v>
      </c>
      <c r="C36" s="149">
        <v>30802</v>
      </c>
      <c r="D36" s="149">
        <v>358</v>
      </c>
    </row>
    <row r="37" spans="1:4" ht="15.75" thickBot="1">
      <c r="A37" s="83" t="s">
        <v>255</v>
      </c>
      <c r="B37" s="149">
        <v>5648584</v>
      </c>
      <c r="C37" s="149">
        <v>7204281</v>
      </c>
      <c r="D37" s="149">
        <v>45362353</v>
      </c>
    </row>
    <row r="38" spans="1:4" ht="15.75" thickBot="1">
      <c r="A38" s="83" t="s">
        <v>256</v>
      </c>
      <c r="B38" s="149">
        <v>39214</v>
      </c>
      <c r="C38" s="149">
        <v>0</v>
      </c>
      <c r="D38" s="149">
        <v>6701</v>
      </c>
    </row>
    <row r="39" spans="1:4" ht="15.75" thickBot="1">
      <c r="A39" s="83" t="s">
        <v>257</v>
      </c>
      <c r="B39" s="149">
        <v>530</v>
      </c>
      <c r="C39" s="149">
        <v>0</v>
      </c>
      <c r="D39" s="149">
        <v>0</v>
      </c>
    </row>
    <row r="40" spans="1:4" ht="15.75" thickBot="1">
      <c r="A40" s="83" t="s">
        <v>258</v>
      </c>
      <c r="B40" s="149">
        <v>96415</v>
      </c>
      <c r="C40" s="149">
        <v>0</v>
      </c>
      <c r="D40" s="149">
        <v>0</v>
      </c>
    </row>
    <row r="41" spans="1:4" ht="15.75" thickBot="1">
      <c r="A41" s="83" t="s">
        <v>259</v>
      </c>
      <c r="B41" s="149">
        <v>0</v>
      </c>
      <c r="C41" s="149">
        <v>0</v>
      </c>
      <c r="D41" s="149">
        <v>0</v>
      </c>
    </row>
    <row r="42" spans="1:4" ht="15.75" thickBot="1">
      <c r="A42" s="83" t="s">
        <v>260</v>
      </c>
      <c r="B42" s="149">
        <v>0</v>
      </c>
      <c r="C42" s="149">
        <v>0</v>
      </c>
      <c r="D42" s="149">
        <v>0</v>
      </c>
    </row>
    <row r="43" spans="1:4" ht="15.75" thickBot="1">
      <c r="A43" s="84" t="s">
        <v>261</v>
      </c>
      <c r="B43" s="170">
        <v>31319</v>
      </c>
      <c r="C43" s="170">
        <v>0</v>
      </c>
      <c r="D43" s="170">
        <v>0</v>
      </c>
    </row>
    <row r="44" spans="1:5" ht="18" customHeight="1">
      <c r="A44" s="340" t="s">
        <v>172</v>
      </c>
      <c r="B44" s="330"/>
      <c r="C44" s="330"/>
      <c r="D44" s="330"/>
      <c r="E44" s="330"/>
    </row>
    <row r="45" spans="1:5" ht="18.75" customHeight="1">
      <c r="A45" s="340" t="s">
        <v>173</v>
      </c>
      <c r="B45" s="340"/>
      <c r="C45" s="340"/>
      <c r="D45" s="340"/>
      <c r="E45" s="340"/>
    </row>
    <row r="46" ht="9" customHeight="1">
      <c r="A46" s="81" t="s">
        <v>174</v>
      </c>
    </row>
    <row r="47" spans="1:7" ht="54" customHeight="1">
      <c r="A47" s="334" t="s">
        <v>262</v>
      </c>
      <c r="B47" s="335"/>
      <c r="C47" s="335"/>
      <c r="D47" s="335"/>
      <c r="E47" s="335"/>
      <c r="F47" s="335"/>
      <c r="G47" s="335"/>
    </row>
  </sheetData>
  <mergeCells count="6">
    <mergeCell ref="A47:G47"/>
    <mergeCell ref="A9:E9"/>
    <mergeCell ref="A20:E20"/>
    <mergeCell ref="A44:E44"/>
    <mergeCell ref="A45:E45"/>
    <mergeCell ref="A10:E10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Michal</cp:lastModifiedBy>
  <cp:lastPrinted>2008-12-03T08:07:04Z</cp:lastPrinted>
  <dcterms:created xsi:type="dcterms:W3CDTF">2006-06-15T12:53:47Z</dcterms:created>
  <dcterms:modified xsi:type="dcterms:W3CDTF">2009-09-24T13:06:07Z</dcterms:modified>
  <cp:category/>
  <cp:version/>
  <cp:contentType/>
  <cp:contentStatus/>
</cp:coreProperties>
</file>