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10" yWindow="65491" windowWidth="10425" windowHeight="9240" activeTab="0"/>
  </bookViews>
  <sheets>
    <sheet name="banky" sheetId="1" r:id="rId1"/>
    <sheet name="DS - II. pilier" sheetId="2" r:id="rId2"/>
    <sheet name="DS - III. pilier" sheetId="3" r:id="rId3"/>
    <sheet name="kolektívne investovanie" sheetId="4" r:id="rId4"/>
  </sheets>
  <definedNames>
    <definedName name="_xlnm.Print_Area" localSheetId="0">'banky'!$A$1:$J$140</definedName>
    <definedName name="_xlnm.Print_Area" localSheetId="3">'kolektívne investovanie'!$A$1:$J$114</definedName>
  </definedNames>
  <calcPr fullCalcOnLoad="1"/>
</workbook>
</file>

<file path=xl/sharedStrings.xml><?xml version="1.0" encoding="utf-8"?>
<sst xmlns="http://schemas.openxmlformats.org/spreadsheetml/2006/main" count="494" uniqueCount="396">
  <si>
    <t>Podiel cudzej meny</t>
  </si>
  <si>
    <t>Podiel na bilančnej sume</t>
  </si>
  <si>
    <t>CR3</t>
  </si>
  <si>
    <t>CR5</t>
  </si>
  <si>
    <t>HHI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</si>
  <si>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</si>
  <si>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</si>
  <si>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</si>
  <si>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</si>
  <si>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</si>
  <si>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</si>
  <si>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</si>
  <si>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</si>
  <si>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</si>
  <si>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</si>
  <si>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</si>
  <si>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</si>
  <si>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</si>
  <si>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</si>
  <si>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</si>
  <si>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</si>
  <si>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</si>
  <si>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</si>
  <si>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</si>
  <si>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</si>
  <si>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</si>
  <si>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</si>
  <si>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</si>
  <si>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</si>
  <si>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</si>
  <si>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</si>
  <si>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</si>
  <si>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</si>
  <si>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</si>
  <si>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</si>
  <si>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</si>
  <si>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</si>
  <si>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</si>
  <si>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</si>
  <si>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 xml:space="preserve">Vlastné zdroje </t>
  </si>
  <si>
    <t>Medziročná zmena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</si>
  <si>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</si>
  <si>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</si>
  <si>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</si>
  <si>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</si>
  <si>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</si>
  <si>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</si>
  <si>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</si>
  <si>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</si>
  <si>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</si>
  <si>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</si>
  <si>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</si>
  <si>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</si>
  <si>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</si>
  <si>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</si>
  <si>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</si>
  <si>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</si>
  <si>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</si>
  <si>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</si>
  <si>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</si>
  <si>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</si>
  <si>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Ukazovatele ziskovosti bánk a pobočiek zahraničných bánk a ich rozdelenie v bankovom sektore</t>
  </si>
  <si>
    <t>Priemer vážený objemom aktív</t>
  </si>
  <si>
    <t>Minimum</t>
  </si>
  <si>
    <t>Dolný kvartil</t>
  </si>
  <si>
    <t>Medián</t>
  </si>
  <si>
    <t>Horný kvartil</t>
  </si>
  <si>
    <t>Maximum</t>
  </si>
  <si>
    <t>ROA</t>
  </si>
  <si>
    <t>ROE (bez pobočiek)</t>
  </si>
  <si>
    <t>Relatívny význam úrokových príjmov</t>
  </si>
  <si>
    <t>Čisté úrokové rozpätie</t>
  </si>
  <si>
    <t xml:space="preserve">  retail</t>
  </si>
  <si>
    <t xml:space="preserve">  podniky</t>
  </si>
  <si>
    <t xml:space="preserve">  finančné spoločnosti</t>
  </si>
  <si>
    <t xml:space="preserve">  banky vrát. NBS a pokl. poukážok</t>
  </si>
  <si>
    <t>Čistá úroková marža</t>
  </si>
  <si>
    <t>KREDITNÉ RIZIKO</t>
  </si>
  <si>
    <t xml:space="preserve">   Retail (podiel na úveroch retailu)</t>
  </si>
  <si>
    <t xml:space="preserve">   Podniky (podiel na úveroch podnikom)</t>
  </si>
  <si>
    <t>Veľká majetková angažovanosť (vážená) / vlastné zdroje  (bez pobočiek)</t>
  </si>
  <si>
    <t>DEVÍZOVÉ RIZIKO</t>
  </si>
  <si>
    <t>Celková otvorená devízová pozícia/ vlastné zdroje (vrátane pobočiek)</t>
  </si>
  <si>
    <t>ÚROKOVÉ RIZIKO</t>
  </si>
  <si>
    <t>Celková otvorená úroková pozícia do 1 roka / vlastné zdroje (bez pobočiek)</t>
  </si>
  <si>
    <t>Celková otvorená úroková pozícia do 5 rokov / vlastné zdroje (bez pobočiek)</t>
  </si>
  <si>
    <t>RIZIKO LIKVIDITY</t>
  </si>
  <si>
    <t>Podiel okamžite likvidných aktív na vysoko volatilných zdrojoch</t>
  </si>
  <si>
    <t>Podiel likvidných aktív (vrátane kolaterálov z obr. REPO obchodov) na volatilných zdrojoch</t>
  </si>
  <si>
    <t>Podiel úverov na vkladoch a emitovaných cenných papierov</t>
  </si>
  <si>
    <t xml:space="preserve">Celková pozícia likvidity aktuálna do 7 dní /aktíva </t>
  </si>
  <si>
    <t>Celková pozícia likvidity odhadovaná do 7 dní /aktíva</t>
  </si>
  <si>
    <t xml:space="preserve">Celková pozícia likvidity aktuálna do 3 mesiacov /aktíva </t>
  </si>
  <si>
    <t>Celková pozícia likvidity odhadovaná do 3 mesiacov /aktíva</t>
  </si>
  <si>
    <t>Podiel vlastných zdrojov na bilančnej sume (bez pobočiek)</t>
  </si>
  <si>
    <t>ROE</t>
  </si>
  <si>
    <t>Podiel na trhu</t>
  </si>
  <si>
    <t>Allianz - Slovenská DSS</t>
  </si>
  <si>
    <t>VÚB Generali DSS</t>
  </si>
  <si>
    <t>ING DSS</t>
  </si>
  <si>
    <t>AEGON DSS</t>
  </si>
  <si>
    <t>NAV – Net Asset Value (Čistá hodnota aktív)</t>
  </si>
  <si>
    <t>Výnosy</t>
  </si>
  <si>
    <t>Náklady</t>
  </si>
  <si>
    <t>Hospodársky výsledok</t>
  </si>
  <si>
    <t>Celkom</t>
  </si>
  <si>
    <t>Konzervatívny</t>
  </si>
  <si>
    <t>Vyvážený</t>
  </si>
  <si>
    <t>Rastový</t>
  </si>
  <si>
    <t>Účty v bankách</t>
  </si>
  <si>
    <t>Dlhopisy</t>
  </si>
  <si>
    <t>Záväzky</t>
  </si>
  <si>
    <t>Správcovská spoločnosť</t>
  </si>
  <si>
    <t>Spolu</t>
  </si>
  <si>
    <t>Tatra Asset Management</t>
  </si>
  <si>
    <t>Asset Management SLSP</t>
  </si>
  <si>
    <t>VÚB Asset Management</t>
  </si>
  <si>
    <t>ČSOB Asset Management</t>
  </si>
  <si>
    <t>Typ fondu</t>
  </si>
  <si>
    <t>Počet fondov</t>
  </si>
  <si>
    <t>HHI pri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</si>
  <si>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</si>
  <si>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</si>
  <si>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</si>
  <si>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</si>
  <si>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</si>
  <si>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</si>
  <si>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Fondy fondov</t>
  </si>
  <si>
    <t xml:space="preserve">     Iné fondy</t>
  </si>
  <si>
    <t>3 mesiace</t>
  </si>
  <si>
    <t>1 rok</t>
  </si>
  <si>
    <t>Otvorené podielové fondy celkom</t>
  </si>
  <si>
    <t xml:space="preserve">  Zahraničné</t>
  </si>
  <si>
    <t>3 roky</t>
  </si>
  <si>
    <t>Min</t>
  </si>
  <si>
    <t>Priemer</t>
  </si>
  <si>
    <t>Max</t>
  </si>
  <si>
    <t>Fondy peňažného trhu</t>
  </si>
  <si>
    <t>Ostatné fondy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</si>
  <si>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výpočtu všetkých troch ukazovateľov vstupujú iba inštitúcie, v ktorých je hodnota danej položky kladná. V stĺpci „HHI pri rovnomernom rozložení“ je uvedená hodnota HHI, ktorá by vyjadrovala koncentráciou pri rovnomernom rozdelení čistej hodnoty aktív v rámci danej skupiny fondov.</t>
    </r>
  </si>
  <si>
    <t>Devízová otvorená súvahová pozícia/ vlastné zdroje (bez pobočiek)</t>
  </si>
  <si>
    <t>Devízová otvorená podsúv. pozícia/ vlastné zdroje  (bez pobočiek)</t>
  </si>
  <si>
    <t>Celková otvorená devízová pozícia/ vlastné zdroje (bez pobočiek)</t>
  </si>
  <si>
    <t>Ukazovateľ stálych a nelikvidných aktív  (bez pobočiek)</t>
  </si>
  <si>
    <t>Podiel Tier I na vlastných zdrojoch (bez pobočiek)</t>
  </si>
  <si>
    <t>Počet prekro-
čení</t>
  </si>
  <si>
    <t>(a) PREVÁDZ. NÁKLADY CELKOM (b + e + f)</t>
  </si>
  <si>
    <t>(k)                z toho: Úrokové výnosy z CP</t>
  </si>
  <si>
    <t>(r)       Čistá tvorba OP. a čistý príjem z odpis. pohľ.</t>
  </si>
  <si>
    <t xml:space="preserve">    Vklady a prijaté úvery od fin. spoloč. okrem bánk</t>
  </si>
  <si>
    <t>Čísla v zátvorkách pod hodnotami kvartilov vyjadrujú podiel bánk (meraný objemom čistých aktív), 
u ktorých je hodnota príslušného ukazovateľa medzi hodnotou daného kvartilu a predchádzajúceho kvartilu.</t>
  </si>
  <si>
    <t xml:space="preserve">   Fin. spoločnosti (podiel na úveroch fin. spol.)</t>
  </si>
  <si>
    <t>HHI pri rovnomer. rozložení</t>
  </si>
  <si>
    <t>rovnomer. rozložení</t>
  </si>
  <si>
    <t>Celková otvorená úroková pozícia do 1 mesiaca /vlastné zdroje (bez pobočiek)</t>
  </si>
  <si>
    <t>Podiel zlyhaných úverov na celkovom objeme úverov klientom</t>
  </si>
  <si>
    <t>Podiel opravných položiek na objeme zlyhaných úverov klientom</t>
  </si>
  <si>
    <t>ING Tatry - Sympatia, d.d.s., a.s.</t>
  </si>
  <si>
    <t>Príspevkové</t>
  </si>
  <si>
    <t>Výplatné</t>
  </si>
  <si>
    <t>Čistá hodnota aktív *</t>
  </si>
  <si>
    <t>(*) Čistá hodnota aktív je počítaná len za podiely predané v Slovenskej republike</t>
  </si>
  <si>
    <t>Rizikovo vážené aktíva bankovej knihy**</t>
  </si>
  <si>
    <t>Rizikovo vážené aktíva obchodnej knihy**</t>
  </si>
  <si>
    <t>Iné rizikovo vážené aktíva**</t>
  </si>
  <si>
    <t>Axa DSS</t>
  </si>
  <si>
    <t>ČSOB DSS</t>
  </si>
  <si>
    <t>Doplnková dôchodková spoločnosť Tatra banky, a.s.</t>
  </si>
  <si>
    <t>Axa d.d.s., a.s.</t>
  </si>
  <si>
    <t>Stabilita, d.d.s., a.s.</t>
  </si>
  <si>
    <t>Allianz Asset Management</t>
  </si>
  <si>
    <t xml:space="preserve">    Špeciálne fondy</t>
  </si>
  <si>
    <t xml:space="preserve">    Realitné fondy</t>
  </si>
  <si>
    <t xml:space="preserve">  Zahraničné (**)</t>
  </si>
  <si>
    <t xml:space="preserve">   Vklady uložené v bankách</t>
  </si>
  <si>
    <t xml:space="preserve">   Cenné papiere iné ako akcie a podielové listy</t>
  </si>
  <si>
    <t xml:space="preserve">   Akcie a podielové listy podielových fondov</t>
  </si>
  <si>
    <t xml:space="preserve">   Akcie a iné majetkové účasti</t>
  </si>
  <si>
    <t xml:space="preserve">   Ostatné aktíva</t>
  </si>
  <si>
    <t>* Finančné deriváty zahŕňajú deriváty s kladnou aj zápornou reálnou hodnotou</t>
  </si>
  <si>
    <t xml:space="preserve">   Finančné deriváty *</t>
  </si>
  <si>
    <t>AEGON d.d.s., a.s.</t>
  </si>
  <si>
    <t>Veľká majetková angažovanosť v rámci skupín (počet prekročení limitu)</t>
  </si>
  <si>
    <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výpočtu ukazovateľa vstupujú iba inštitúcie, v ktorých je hodnota danej položky kladná. V stĺpci „HHI pri rovnomernom rozložení“ je uvedená hodnota HHI, ktorá by vyjadrovala koncentráciou pri rovnomernom rozdelení čistej hodnoty aktív v rámci danej skupiny fondov.</t>
    </r>
  </si>
  <si>
    <t>CENNÉ PAPIERE A DERIVÁTY CELKOM</t>
  </si>
  <si>
    <t>VKLADY A PRIJATÉ ÚVERY OD KLIENTOV CELKOM</t>
  </si>
  <si>
    <t xml:space="preserve">        z toho: vklady poistené vo Fonde ochrany vkladov</t>
  </si>
  <si>
    <t>Ukazovateľ prevádzkovej efektivity
(cost-to-income ratio)</t>
  </si>
  <si>
    <t>Ukazovatele rizík a primeranosti vlastných zdrojov bánk a pobočiek zahr. bánk a ich rozdelenie v bankovom sektore</t>
  </si>
  <si>
    <t>Podiel nárokovateľ. hodnoty zabezpečení na celkovom objeme zlyhaných úverov klientom</t>
  </si>
  <si>
    <t>PRIMERANOSŤ VLASTNÝCH ZDROJOV</t>
  </si>
  <si>
    <t>Primeranosť  vlastných zdrojov (bez pobočiek)</t>
  </si>
  <si>
    <t>Podiel možnej straty na vlastných zdrojoch pri dosiahnutí PVZ 8% (bez pobočiek)</t>
  </si>
  <si>
    <t>Štruktúra aktív a pasív bánk a pobočiek zahr. bánk (objemové údaje v tis. EUR)</t>
  </si>
  <si>
    <t>Výnosy a náklady bánk a pobočiek zahraničných bánk (hodnoty nákladov a výnosov v tis. EUR)</t>
  </si>
  <si>
    <t>IAD Investments</t>
  </si>
  <si>
    <t>NAV podielových fondov (tis. EUR)</t>
  </si>
  <si>
    <t>Dôchodkové fondy (údaje v tis. EUR)</t>
  </si>
  <si>
    <t>Štruktúra investícií dôchodkových fondov (údaje v tis. EUR)</t>
  </si>
  <si>
    <t>Doplnkové dôchodkové fondy (údaje v tis. EUR)</t>
  </si>
  <si>
    <t>Štruktúra investícii doplnkových dôchodkových fondov (údaje v tis. EUR)</t>
  </si>
  <si>
    <t>NAV fondov (tis. EUR)</t>
  </si>
  <si>
    <t>0,00%       (0%)</t>
  </si>
  <si>
    <t>Ukazovateľ likvidných aktív v zmysle § 13 Opatrenia NBS č. 18/2008 v znení neskorších predpisov</t>
  </si>
  <si>
    <t>Zmena ekonomickej hodnoty obchodnej knihy bez úrokových derivátov / VZ (bez pobočiek)*</t>
  </si>
  <si>
    <t>Zmena ekonomickej hodnoty obchodnej knihy vrátane úrokových derivátov / VZ (bez pobočiek)*</t>
  </si>
  <si>
    <t>Zmena ekonomickej hodnoty celej bilancie bez úrokových derivátov / VZ (bez pobočiek)*</t>
  </si>
  <si>
    <t>Zmena ekonomickej hodnoty celej bilancie vrátane úrokových derivátov / VZ (bez pobočiek)*</t>
  </si>
  <si>
    <t>Pokladničné poukážky</t>
  </si>
  <si>
    <t>Akcie a podielové listy</t>
  </si>
  <si>
    <t>Ostatné pohľadávky</t>
  </si>
  <si>
    <t>Alico Funds Central Europe</t>
  </si>
  <si>
    <t>0,00%       (19%)</t>
  </si>
  <si>
    <t>0,00%       (21%)</t>
  </si>
  <si>
    <t xml:space="preserve"> </t>
  </si>
  <si>
    <t>Objem spolu 
(31.3.2011)</t>
  </si>
  <si>
    <t>OPERÁCIE NA MEDZIBANKOVOM TRHU CELKOM</t>
  </si>
  <si>
    <t xml:space="preserve">    z toho: Operácie s NBS a zahr. emisnými bankami 
      (vrát. poklad. poukážok NBS)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</si>
  <si>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n inštitúcií bola hodnota HHI 10000/n.
Aktíva sú vyjadrené v hrubej (brutto) hodnote; rovnosť s pasívami sa dosiahne odrátaním hodnoty odpisov, opravných položiek.</t>
  </si>
  <si>
    <t>|Hodnota k
31.3.2011</t>
  </si>
  <si>
    <t>|Hodnota k
31.3.2010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</si>
  <si>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n inštitúcií bola hodnota HHI 10000/n.</t>
  </si>
  <si>
    <t>Priemer vážený menovateľom
(31.3.2011)</t>
  </si>
  <si>
    <t>Priemer vážený menovateľom
(31.3.2010)</t>
  </si>
  <si>
    <t>0,06%       (7%)</t>
  </si>
  <si>
    <t>0,17%       (15%)</t>
  </si>
  <si>
    <t>0,30%       (13%)</t>
  </si>
  <si>
    <t>0,78%       (64%)</t>
  </si>
  <si>
    <t>1,26%       (10%)</t>
  </si>
  <si>
    <t>2,35%       (8%)</t>
  </si>
  <si>
    <t>4,67%       (14%)</t>
  </si>
  <si>
    <t>11,66%       (59%)</t>
  </si>
  <si>
    <t>52,26%       (49%)</t>
  </si>
  <si>
    <t>63,90%       (36%)</t>
  </si>
  <si>
    <t>86,33%       (12%)</t>
  </si>
  <si>
    <t>908,85%       (3%)</t>
  </si>
  <si>
    <t>69,35%       (4%)</t>
  </si>
  <si>
    <t>75,07%       (31%)</t>
  </si>
  <si>
    <t>85,50%       (37%)</t>
  </si>
  <si>
    <t>324,78%       (28%)</t>
  </si>
  <si>
    <t>0,28%       (4%)</t>
  </si>
  <si>
    <t>0,46%       (10%)</t>
  </si>
  <si>
    <t>0,72%       (15%)</t>
  </si>
  <si>
    <t>2,97%       (71%)</t>
  </si>
  <si>
    <t>0,76%       (2%)</t>
  </si>
  <si>
    <t>0,85%       (19%)</t>
  </si>
  <si>
    <t>1,39%       (33%)</t>
  </si>
  <si>
    <t>3,38%       (44%)</t>
  </si>
  <si>
    <t>0,58%       (23%)</t>
  </si>
  <si>
    <t>0,74%       (16%)</t>
  </si>
  <si>
    <t>0,88%       (39%)</t>
  </si>
  <si>
    <t>2,42%       (21%)</t>
  </si>
  <si>
    <t>0,34%       (39%)</t>
  </si>
  <si>
    <t>0,60%       (20%)</t>
  </si>
  <si>
    <t>0,93%       (6%)</t>
  </si>
  <si>
    <t>9,30%       (26%)</t>
  </si>
  <si>
    <t>-0,20%       (26%)</t>
  </si>
  <si>
    <t>0,10%       (6%)</t>
  </si>
  <si>
    <t>1,16%       (48%)</t>
  </si>
  <si>
    <t>0,27%       (4%)</t>
  </si>
  <si>
    <t>0,49%       (9%)</t>
  </si>
  <si>
    <t>0,74%       (22%)</t>
  </si>
  <si>
    <t>2,98%       (66%)</t>
  </si>
  <si>
    <t>1,26%       (6%)</t>
  </si>
  <si>
    <t>5,83%       (41%)</t>
  </si>
  <si>
    <t>7,59%       (35%)</t>
  </si>
  <si>
    <t>19,53%       (18%)</t>
  </si>
  <si>
    <t>2,10%       (7%)</t>
  </si>
  <si>
    <t>4,83%       (46%)</t>
  </si>
  <si>
    <t>8,55%       (37%)</t>
  </si>
  <si>
    <t>100,00%       (9%)</t>
  </si>
  <si>
    <t>0,00%       (4%)</t>
  </si>
  <si>
    <t>6,12%       (41%)</t>
  </si>
  <si>
    <t>10,21%       (37%)</t>
  </si>
  <si>
    <t>22,46%       (18%)</t>
  </si>
  <si>
    <t>0,00%       (44%)</t>
  </si>
  <si>
    <t>0,00%       (18%)</t>
  </si>
  <si>
    <t>21,09%       (30%)</t>
  </si>
  <si>
    <t>64,63%       (22%)</t>
  </si>
  <si>
    <t>67,80%       (26%)</t>
  </si>
  <si>
    <t>90,67%       (22%)</t>
  </si>
  <si>
    <t>454,53%       (26%)</t>
  </si>
  <si>
    <t>25,82%       (6%)</t>
  </si>
  <si>
    <t>117,16%       (54%)</t>
  </si>
  <si>
    <t>230,89%       (14%)</t>
  </si>
  <si>
    <t>526,82%       (18%)</t>
  </si>
  <si>
    <t>14,88%       (4%)</t>
  </si>
  <si>
    <t>31,75%       (31%)</t>
  </si>
  <si>
    <t>69,13%       (42%)</t>
  </si>
  <si>
    <t>93,45%       (19%)</t>
  </si>
  <si>
    <t>-10,39%       (30%)</t>
  </si>
  <si>
    <t>0,04%       (5%)</t>
  </si>
  <si>
    <t>54,40%       (36%)</t>
  </si>
  <si>
    <t>0,00%       (34%)</t>
  </si>
  <si>
    <t>0,05%       (0%)</t>
  </si>
  <si>
    <t>20,49%       (25%)</t>
  </si>
  <si>
    <t>54,47%       (33%)</t>
  </si>
  <si>
    <t>-0,01%       (32%)</t>
  </si>
  <si>
    <t>0,00%       (2%)</t>
  </si>
  <si>
    <t>4,50%       (16%)</t>
  </si>
  <si>
    <t>23,50%       (42%)</t>
  </si>
  <si>
    <t>0,00%       (42%)</t>
  </si>
  <si>
    <t>0,12%       (0%)</t>
  </si>
  <si>
    <t>3,88%       (50%)</t>
  </si>
  <si>
    <t>0,00%       (50%)</t>
  </si>
  <si>
    <t>0,08%       (21%)</t>
  </si>
  <si>
    <t>1,54%       (22%)</t>
  </si>
  <si>
    <t>4,70%       (11%)</t>
  </si>
  <si>
    <t>8,03%       (11%)</t>
  </si>
  <si>
    <t>18,44%       (43%)</t>
  </si>
  <si>
    <t>29,61%       (27%)</t>
  </si>
  <si>
    <t>5,89%       (8%)</t>
  </si>
  <si>
    <t>9,49%       (27%)</t>
  </si>
  <si>
    <t>17,57%       (30%)</t>
  </si>
  <si>
    <t>63,06%       (27%)</t>
  </si>
  <si>
    <t>-274,27%       (20%)</t>
  </si>
  <si>
    <t>-72,59%       (30%)</t>
  </si>
  <si>
    <t>10,82%       (21%)</t>
  </si>
  <si>
    <t>112,94%       (21%)</t>
  </si>
  <si>
    <t>-171,50%       (17%)</t>
  </si>
  <si>
    <t>-22,92%       (30%)</t>
  </si>
  <si>
    <t>56,37%       (24%)</t>
  </si>
  <si>
    <t>164,54%       (20%)</t>
  </si>
  <si>
    <t>-91,78%       (27%)</t>
  </si>
  <si>
    <t>-30,58%       (9%)</t>
  </si>
  <si>
    <t>57,12%       (18%)</t>
  </si>
  <si>
    <t>167,60%       (39%)</t>
  </si>
  <si>
    <t>117,48%       (25%)</t>
  </si>
  <si>
    <t>165,46%       (60%)</t>
  </si>
  <si>
    <t>235,61%       (9%)</t>
  </si>
  <si>
    <t>887,27%       (7%)</t>
  </si>
  <si>
    <t>4,12%       (30%)</t>
  </si>
  <si>
    <t>6,33%       (28%)</t>
  </si>
  <si>
    <t>11,63%       (35%)</t>
  </si>
  <si>
    <t>9120,00%       (7%)</t>
  </si>
  <si>
    <t>3,67%       (7%)</t>
  </si>
  <si>
    <t>11,44%       (9%)</t>
  </si>
  <si>
    <t>35,09%       (56%)</t>
  </si>
  <si>
    <t>416,61%       (29%)</t>
  </si>
  <si>
    <t>22,14%       (2%)</t>
  </si>
  <si>
    <t>41,21%       (50%)</t>
  </si>
  <si>
    <t>47,92%       (13%)</t>
  </si>
  <si>
    <t>81,34%       (27%)</t>
  </si>
  <si>
    <t>59,51%       (9%)</t>
  </si>
  <si>
    <t>79,68%       (51%)</t>
  </si>
  <si>
    <t>100,18%       (35%)</t>
  </si>
  <si>
    <t>532,92%       (5%)</t>
  </si>
  <si>
    <t>-46,34%       (53%)</t>
  </si>
  <si>
    <t>-22,43%       (37%)</t>
  </si>
  <si>
    <t>-0,67%       (4%)</t>
  </si>
  <si>
    <t>32,54%       (6%)</t>
  </si>
  <si>
    <t>-16,04%       (10%)</t>
  </si>
  <si>
    <t>-2,24%       (72%)</t>
  </si>
  <si>
    <t>2,30%       (11%)</t>
  </si>
  <si>
    <t>32,54%       (7%)</t>
  </si>
  <si>
    <t>-55,21%       (52%)</t>
  </si>
  <si>
    <t>-37,33%       (39%)</t>
  </si>
  <si>
    <t>-4,30%       (7%)</t>
  </si>
  <si>
    <t>47,46%       (3%)</t>
  </si>
  <si>
    <t>-39,62%       (16%)</t>
  </si>
  <si>
    <t>-14,73%       (51%)</t>
  </si>
  <si>
    <t>1,90%       (25%)</t>
  </si>
  <si>
    <t>47,46%       (7%)</t>
  </si>
  <si>
    <t>10,65%       (43%)</t>
  </si>
  <si>
    <t>11,70%       (6%)</t>
  </si>
  <si>
    <t>15,24%       (37%)</t>
  </si>
  <si>
    <t>49,07%       (6%)</t>
  </si>
  <si>
    <t>7,48%       (28%)</t>
  </si>
  <si>
    <t>8,49%       (27%)</t>
  </si>
  <si>
    <t>9,73%       (27%)</t>
  </si>
  <si>
    <t>53,46%       (9%)</t>
  </si>
  <si>
    <t>24,86%       (43%)</t>
  </si>
  <si>
    <t>31,58%       (6%)</t>
  </si>
  <si>
    <t>47,45%       (37%)</t>
  </si>
  <si>
    <t>83,70%       (6%)</t>
  </si>
  <si>
    <t>Správcovské spoločnosti k 31.03.2011</t>
  </si>
  <si>
    <t>Náklady, výnosy a ukazovatele ziskovosti tuzemských správcovských spoločností k 31.03.2011 (údaje v tis. EUR)</t>
  </si>
  <si>
    <t>Štruktúra otvorených podielových fondov k 31.03.2011 (údaje v tis. EUR)</t>
  </si>
  <si>
    <t>Čisté predaje otvorených podielových fondov k 31.03.2011 (údaje v tis. EUR)</t>
  </si>
  <si>
    <t>Priemerné výkonnosti otvorených podielových fondov k 31.03.2011(údaje v % p.a.)</t>
  </si>
  <si>
    <t>Štruktúra majetku tuzemských podielových fondov k 31.03.2011 (údaje v tis. EUR)</t>
  </si>
  <si>
    <t>Doplnkové dôchodkové spoločnosti k 31.03.2011</t>
  </si>
  <si>
    <t>NAV k 31.03.2011</t>
  </si>
  <si>
    <t>Hodnota k 31.03.2011</t>
  </si>
  <si>
    <t>Dôchodkové správcovské spoločnosti k 31.03.2011</t>
  </si>
  <si>
    <t>NAV k 31.03.2011</t>
  </si>
  <si>
    <t>Prvá penzijná s.s. Poštovej banky</t>
  </si>
  <si>
    <t>9,47%       (27%)</t>
  </si>
  <si>
    <t>11,31%       (22%)</t>
  </si>
  <si>
    <t>15,10%       (37%)</t>
  </si>
  <si>
    <t>78,61%       (12%)</t>
  </si>
  <si>
    <t>99,79%       (39%)</t>
  </si>
  <si>
    <t>100,00%       (41%)</t>
  </si>
  <si>
    <t>100,00%       (0%)</t>
  </si>
  <si>
    <t>Čísla v zátvorkách pod hodnotami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
* Zmena ekonomickej hodnoty je odhadnutá na základe údajov o zmluvných zostatkových dobách do najbližšieho precenenia úrokových sadzieb, resp. splatnosti za predpokladu paralelného nárastu úrokových sadzieb o 1 p. b.
** Hodnota čitateľa tohto ukazovateľa (Tier I kapitál) sa určí ako objem základných vlastných zdrojov banky v zmysle § 4 opatrenia Národnej banky Slovenska č. 4/2007 o vlastných zdrojoch financovania bánk a požiadavkách na vlastné zdroje financovania bánk a o vlastných zdrojoch financovania obchodníkov s cennými papiermi a požiadavkách na vlastné zdroje financovania obchodníkov s cennými papiermi v znení neskorších predpisov upravený v zmysle § 6 ods. 3 uvedeného opatrenia.</t>
  </si>
  <si>
    <t>Ukazovateľ Tier I ratio (bez pobočiek)**</t>
  </si>
</sst>
</file>

<file path=xl/styles.xml><?xml version="1.0" encoding="utf-8"?>
<styleSheet xmlns="http://schemas.openxmlformats.org/spreadsheetml/2006/main">
  <numFmts count="4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&quot; Sk&quot;;\-#,##0&quot; Sk&quot;"/>
    <numFmt numFmtId="179" formatCode="#,##0&quot; Sk&quot;;[Red]\-#,##0&quot; Sk&quot;"/>
    <numFmt numFmtId="180" formatCode="#,##0.00&quot; Sk&quot;;\-#,##0.00&quot; Sk&quot;"/>
    <numFmt numFmtId="181" formatCode="#,##0.00&quot; Sk&quot;;[Red]\-#,##0.00&quot; Sk&quot;"/>
    <numFmt numFmtId="182" formatCode="_-* #,##0&quot; Sk&quot;_-;\-* #,##0&quot; Sk&quot;_-;_-* &quot;-&quot;&quot; Sk&quot;_-;_-@_-"/>
    <numFmt numFmtId="183" formatCode="_-* #,##0_ _S_k_-;\-* #,##0_ _S_k_-;_-* &quot;-&quot;_ _S_k_-;_-@_-"/>
    <numFmt numFmtId="184" formatCode="_-* #,##0.00&quot; Sk&quot;_-;\-* #,##0.00&quot; Sk&quot;_-;_-* &quot;-&quot;??&quot; Sk&quot;_-;_-@_-"/>
    <numFmt numFmtId="185" formatCode="_-* #,##0.00_ _S_k_-;\-* #,##0.00_ _S_k_-;_-* &quot;-&quot;??_ _S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"/>
    <numFmt numFmtId="190" formatCode="0.0000"/>
    <numFmt numFmtId="191" formatCode="###\ ###\ ###\ ##0"/>
    <numFmt numFmtId="192" formatCode="0.0%"/>
    <numFmt numFmtId="193" formatCode="0.000%"/>
    <numFmt numFmtId="194" formatCode="0.000"/>
    <numFmt numFmtId="195" formatCode="[$€-2]\ #,##0.00_);[Red]\([$€-2]\ #,##0.00\)"/>
    <numFmt numFmtId="196" formatCode="0.000000000"/>
    <numFmt numFmtId="197" formatCode="0.00000000"/>
    <numFmt numFmtId="198" formatCode="0.0000000"/>
    <numFmt numFmtId="199" formatCode="0.000000"/>
    <numFmt numFmtId="200" formatCode="0.0"/>
    <numFmt numFmtId="201" formatCode="#,##0.0"/>
  </numFmts>
  <fonts count="16">
    <font>
      <sz val="11"/>
      <name val="Arial"/>
      <family val="0"/>
    </font>
    <font>
      <sz val="7"/>
      <name val="Arial Narrow"/>
      <family val="2"/>
    </font>
    <font>
      <sz val="12"/>
      <name val="Times New Roman"/>
      <family val="1"/>
    </font>
    <font>
      <b/>
      <sz val="7"/>
      <name val="Arial Narrow"/>
      <family val="2"/>
    </font>
    <font>
      <b/>
      <sz val="12"/>
      <name val="Times New Roman"/>
      <family val="1"/>
    </font>
    <font>
      <sz val="10"/>
      <name val="Arial"/>
      <family val="0"/>
    </font>
    <font>
      <b/>
      <sz val="9"/>
      <name val="Arial Narrow"/>
      <family val="2"/>
    </font>
    <font>
      <sz val="7"/>
      <name val="Times New Roman"/>
      <family val="1"/>
    </font>
    <font>
      <sz val="9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sz val="6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u val="single"/>
      <sz val="11"/>
      <color indexed="20"/>
      <name val="Arial"/>
      <family val="0"/>
    </font>
    <font>
      <u val="single"/>
      <sz val="11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8"/>
      </bottom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3" fillId="2" borderId="1" xfId="21" applyFont="1" applyFill="1" applyBorder="1" applyAlignment="1">
      <alignment vertical="top" wrapText="1"/>
      <protection/>
    </xf>
    <xf numFmtId="0" fontId="6" fillId="2" borderId="0" xfId="21" applyFont="1" applyFill="1" applyAlignment="1">
      <alignment vertical="top" wrapText="1"/>
      <protection/>
    </xf>
    <xf numFmtId="0" fontId="5" fillId="0" borderId="0" xfId="21">
      <alignment/>
      <protection/>
    </xf>
    <xf numFmtId="0" fontId="3" fillId="2" borderId="2" xfId="21" applyFont="1" applyFill="1" applyBorder="1">
      <alignment/>
      <protection/>
    </xf>
    <xf numFmtId="0" fontId="1" fillId="2" borderId="2" xfId="21" applyFont="1" applyFill="1" applyBorder="1" applyAlignment="1">
      <alignment horizontal="justify"/>
      <protection/>
    </xf>
    <xf numFmtId="0" fontId="2" fillId="2" borderId="0" xfId="21" applyFont="1" applyFill="1" applyAlignment="1">
      <alignment horizontal="justify" vertical="top" wrapText="1"/>
      <protection/>
    </xf>
    <xf numFmtId="0" fontId="5" fillId="0" borderId="0" xfId="21" applyFill="1">
      <alignment/>
      <protection/>
    </xf>
    <xf numFmtId="0" fontId="4" fillId="2" borderId="0" xfId="21" applyFont="1" applyFill="1">
      <alignment/>
      <protection/>
    </xf>
    <xf numFmtId="0" fontId="5" fillId="2" borderId="0" xfId="21" applyFill="1">
      <alignment/>
      <protection/>
    </xf>
    <xf numFmtId="0" fontId="1" fillId="2" borderId="3" xfId="21" applyFont="1" applyFill="1" applyBorder="1" applyAlignment="1">
      <alignment vertical="top" wrapText="1"/>
      <protection/>
    </xf>
    <xf numFmtId="0" fontId="1" fillId="2" borderId="4" xfId="21" applyFont="1" applyFill="1" applyBorder="1" applyAlignment="1">
      <alignment vertical="top" wrapText="1"/>
      <protection/>
    </xf>
    <xf numFmtId="0" fontId="7" fillId="2" borderId="0" xfId="21" applyFont="1" applyFill="1">
      <alignment/>
      <protection/>
    </xf>
    <xf numFmtId="0" fontId="2" fillId="2" borderId="0" xfId="21" applyFont="1" applyFill="1" applyAlignment="1">
      <alignment horizontal="justify"/>
      <protection/>
    </xf>
    <xf numFmtId="0" fontId="3" fillId="2" borderId="2" xfId="21" applyFont="1" applyFill="1" applyBorder="1" applyAlignment="1">
      <alignment vertical="top" wrapText="1"/>
      <protection/>
    </xf>
    <xf numFmtId="0" fontId="1" fillId="2" borderId="0" xfId="21" applyFont="1" applyFill="1">
      <alignment/>
      <protection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3" fontId="5" fillId="2" borderId="0" xfId="21" applyNumberFormat="1" applyFill="1">
      <alignment/>
      <protection/>
    </xf>
    <xf numFmtId="3" fontId="1" fillId="2" borderId="0" xfId="0" applyNumberFormat="1" applyFont="1" applyFill="1" applyBorder="1" applyAlignment="1">
      <alignment horizontal="right" vertical="top" indent="1"/>
    </xf>
    <xf numFmtId="3" fontId="0" fillId="2" borderId="0" xfId="0" applyNumberFormat="1" applyFill="1" applyAlignment="1">
      <alignment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3" fontId="1" fillId="3" borderId="11" xfId="0" applyNumberFormat="1" applyFont="1" applyFill="1" applyBorder="1" applyAlignment="1">
      <alignment horizontal="right" wrapText="1"/>
    </xf>
    <xf numFmtId="3" fontId="1" fillId="0" borderId="12" xfId="0" applyNumberFormat="1" applyFont="1" applyFill="1" applyBorder="1" applyAlignment="1">
      <alignment horizontal="right" vertical="top" wrapText="1"/>
    </xf>
    <xf numFmtId="3" fontId="1" fillId="3" borderId="11" xfId="0" applyNumberFormat="1" applyFont="1" applyFill="1" applyBorder="1" applyAlignment="1">
      <alignment horizontal="right" vertical="top" wrapText="1"/>
    </xf>
    <xf numFmtId="3" fontId="1" fillId="3" borderId="11" xfId="0" applyNumberFormat="1" applyFont="1" applyFill="1" applyBorder="1" applyAlignment="1">
      <alignment horizontal="right" wrapText="1"/>
    </xf>
    <xf numFmtId="3" fontId="1" fillId="3" borderId="12" xfId="0" applyNumberFormat="1" applyFont="1" applyFill="1" applyBorder="1" applyAlignment="1">
      <alignment horizontal="right" vertical="top" wrapText="1"/>
    </xf>
    <xf numFmtId="3" fontId="1" fillId="2" borderId="0" xfId="0" applyNumberFormat="1" applyFont="1" applyFill="1" applyBorder="1" applyAlignment="1">
      <alignment horizontal="right" vertical="top" wrapText="1"/>
    </xf>
    <xf numFmtId="0" fontId="1" fillId="2" borderId="0" xfId="21" applyFont="1" applyFill="1" applyBorder="1" applyAlignment="1">
      <alignment horizontal="justify"/>
      <protection/>
    </xf>
    <xf numFmtId="0" fontId="3" fillId="2" borderId="0" xfId="21" applyFont="1" applyFill="1" applyBorder="1" applyAlignment="1">
      <alignment vertical="top" wrapText="1"/>
      <protection/>
    </xf>
    <xf numFmtId="0" fontId="2" fillId="2" borderId="0" xfId="21" applyFont="1" applyFill="1" applyBorder="1" applyAlignment="1">
      <alignment horizontal="justify" vertical="top" wrapText="1"/>
      <protection/>
    </xf>
    <xf numFmtId="9" fontId="1" fillId="2" borderId="0" xfId="21" applyNumberFormat="1" applyFont="1" applyFill="1" applyBorder="1" applyAlignment="1">
      <alignment horizontal="right" vertical="top"/>
      <protection/>
    </xf>
    <xf numFmtId="3" fontId="1" fillId="2" borderId="0" xfId="0" applyNumberFormat="1" applyFont="1" applyFill="1" applyBorder="1" applyAlignment="1">
      <alignment horizontal="right" wrapText="1"/>
    </xf>
    <xf numFmtId="10" fontId="1" fillId="2" borderId="4" xfId="22" applyNumberFormat="1" applyFont="1" applyFill="1" applyBorder="1" applyAlignment="1">
      <alignment horizontal="right" vertical="center" wrapText="1"/>
    </xf>
    <xf numFmtId="10" fontId="1" fillId="0" borderId="4" xfId="22" applyNumberFormat="1" applyFont="1" applyBorder="1" applyAlignment="1">
      <alignment horizontal="right" vertical="center" wrapText="1"/>
    </xf>
    <xf numFmtId="10" fontId="1" fillId="0" borderId="2" xfId="22" applyNumberFormat="1" applyFont="1" applyBorder="1" applyAlignment="1">
      <alignment horizontal="right" vertical="center" wrapText="1"/>
    </xf>
    <xf numFmtId="10" fontId="1" fillId="2" borderId="3" xfId="22" applyNumberFormat="1" applyFont="1" applyFill="1" applyBorder="1" applyAlignment="1">
      <alignment horizontal="right" vertical="center" wrapText="1"/>
    </xf>
    <xf numFmtId="10" fontId="1" fillId="0" borderId="3" xfId="22" applyNumberFormat="1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10" fontId="1" fillId="2" borderId="2" xfId="22" applyNumberFormat="1" applyFont="1" applyFill="1" applyBorder="1" applyAlignment="1">
      <alignment horizontal="right" vertical="center" wrapText="1"/>
    </xf>
    <xf numFmtId="10" fontId="1" fillId="2" borderId="0" xfId="22" applyNumberFormat="1" applyFont="1" applyFill="1" applyBorder="1" applyAlignment="1">
      <alignment horizontal="right" vertical="center" wrapText="1"/>
    </xf>
    <xf numFmtId="10" fontId="1" fillId="0" borderId="0" xfId="22" applyNumberFormat="1" applyFont="1" applyBorder="1" applyAlignment="1">
      <alignment horizontal="right" vertical="center" wrapText="1"/>
    </xf>
    <xf numFmtId="10" fontId="1" fillId="2" borderId="0" xfId="22" applyNumberFormat="1" applyFont="1" applyFill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5" fillId="0" borderId="0" xfId="21" applyBorder="1">
      <alignment/>
      <protection/>
    </xf>
    <xf numFmtId="3" fontId="1" fillId="3" borderId="13" xfId="0" applyNumberFormat="1" applyFont="1" applyFill="1" applyBorder="1" applyAlignment="1">
      <alignment horizontal="right" wrapText="1"/>
    </xf>
    <xf numFmtId="3" fontId="1" fillId="2" borderId="0" xfId="0" applyNumberFormat="1" applyFont="1" applyFill="1" applyAlignment="1">
      <alignment/>
    </xf>
    <xf numFmtId="10" fontId="1" fillId="2" borderId="0" xfId="0" applyNumberFormat="1" applyFont="1" applyFill="1" applyBorder="1" applyAlignment="1">
      <alignment horizontal="right" vertical="top" wrapText="1"/>
    </xf>
    <xf numFmtId="0" fontId="1" fillId="2" borderId="8" xfId="0" applyFont="1" applyFill="1" applyBorder="1" applyAlignment="1">
      <alignment horizontal="right" vertical="center" wrapText="1"/>
    </xf>
    <xf numFmtId="3" fontId="7" fillId="2" borderId="0" xfId="0" applyNumberFormat="1" applyFont="1" applyFill="1" applyAlignment="1">
      <alignment horizontal="justify"/>
    </xf>
    <xf numFmtId="3" fontId="10" fillId="2" borderId="0" xfId="0" applyNumberFormat="1" applyFont="1" applyFill="1" applyAlignment="1">
      <alignment horizontal="justify"/>
    </xf>
    <xf numFmtId="3" fontId="4" fillId="2" borderId="0" xfId="0" applyNumberFormat="1" applyFont="1" applyFill="1" applyAlignment="1">
      <alignment/>
    </xf>
    <xf numFmtId="3" fontId="9" fillId="2" borderId="2" xfId="0" applyNumberFormat="1" applyFont="1" applyFill="1" applyBorder="1" applyAlignment="1">
      <alignment horizontal="justify"/>
    </xf>
    <xf numFmtId="3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horizontal="justify"/>
    </xf>
    <xf numFmtId="3" fontId="2" fillId="2" borderId="2" xfId="0" applyNumberFormat="1" applyFont="1" applyFill="1" applyBorder="1" applyAlignment="1">
      <alignment horizontal="justify" vertical="top" wrapText="1"/>
    </xf>
    <xf numFmtId="3" fontId="7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 horizontal="right" vertical="top"/>
    </xf>
    <xf numFmtId="3" fontId="1" fillId="2" borderId="0" xfId="0" applyNumberFormat="1" applyFont="1" applyFill="1" applyBorder="1" applyAlignment="1">
      <alignment horizontal="right" vertical="top" wrapText="1" indent="1"/>
    </xf>
    <xf numFmtId="3" fontId="1" fillId="2" borderId="0" xfId="0" applyNumberFormat="1" applyFont="1" applyFill="1" applyBorder="1" applyAlignment="1">
      <alignment horizontal="justify"/>
    </xf>
    <xf numFmtId="3" fontId="2" fillId="2" borderId="0" xfId="0" applyNumberFormat="1" applyFont="1" applyFill="1" applyBorder="1" applyAlignment="1">
      <alignment horizontal="justify" vertical="top" wrapText="1"/>
    </xf>
    <xf numFmtId="3" fontId="3" fillId="2" borderId="0" xfId="0" applyNumberFormat="1" applyFont="1" applyFill="1" applyBorder="1" applyAlignment="1">
      <alignment vertical="top" wrapText="1"/>
    </xf>
    <xf numFmtId="3" fontId="1" fillId="0" borderId="14" xfId="0" applyNumberFormat="1" applyFont="1" applyFill="1" applyBorder="1" applyAlignment="1">
      <alignment horizontal="right" vertical="top" wrapText="1"/>
    </xf>
    <xf numFmtId="3" fontId="1" fillId="2" borderId="0" xfId="0" applyNumberFormat="1" applyFont="1" applyFill="1" applyBorder="1" applyAlignment="1">
      <alignment horizontal="right" wrapText="1"/>
    </xf>
    <xf numFmtId="3" fontId="13" fillId="2" borderId="0" xfId="0" applyNumberFormat="1" applyFont="1" applyFill="1" applyAlignment="1">
      <alignment horizontal="justify"/>
    </xf>
    <xf numFmtId="3" fontId="7" fillId="0" borderId="0" xfId="0" applyNumberFormat="1" applyFont="1" applyAlignment="1">
      <alignment/>
    </xf>
    <xf numFmtId="3" fontId="1" fillId="2" borderId="6" xfId="0" applyNumberFormat="1" applyFont="1" applyFill="1" applyBorder="1" applyAlignment="1">
      <alignment horizontal="right" vertical="center" wrapText="1"/>
    </xf>
    <xf numFmtId="9" fontId="1" fillId="2" borderId="2" xfId="22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3" fontId="1" fillId="2" borderId="8" xfId="0" applyNumberFormat="1" applyFont="1" applyFill="1" applyBorder="1" applyAlignment="1">
      <alignment horizontal="right" vertical="center" wrapText="1"/>
    </xf>
    <xf numFmtId="9" fontId="1" fillId="0" borderId="3" xfId="22" applyFont="1" applyBorder="1" applyAlignment="1">
      <alignment horizontal="right" vertical="center" wrapText="1"/>
    </xf>
    <xf numFmtId="9" fontId="1" fillId="2" borderId="3" xfId="22" applyFont="1" applyFill="1" applyBorder="1" applyAlignment="1">
      <alignment horizontal="right" vertical="center" wrapText="1"/>
    </xf>
    <xf numFmtId="3" fontId="1" fillId="2" borderId="3" xfId="0" applyNumberFormat="1" applyFont="1" applyFill="1" applyBorder="1" applyAlignment="1">
      <alignment horizontal="right" vertical="center" wrapText="1"/>
    </xf>
    <xf numFmtId="3" fontId="1" fillId="2" borderId="7" xfId="0" applyNumberFormat="1" applyFont="1" applyFill="1" applyBorder="1" applyAlignment="1">
      <alignment horizontal="right" vertical="center" wrapText="1"/>
    </xf>
    <xf numFmtId="3" fontId="1" fillId="2" borderId="9" xfId="0" applyNumberFormat="1" applyFont="1" applyFill="1" applyBorder="1" applyAlignment="1">
      <alignment horizontal="right" vertical="center" wrapText="1"/>
    </xf>
    <xf numFmtId="9" fontId="1" fillId="0" borderId="4" xfId="22" applyFont="1" applyBorder="1" applyAlignment="1">
      <alignment horizontal="right" vertical="center" wrapText="1"/>
    </xf>
    <xf numFmtId="9" fontId="1" fillId="2" borderId="4" xfId="22" applyFont="1" applyFill="1" applyBorder="1" applyAlignment="1">
      <alignment horizontal="right" vertical="center" wrapText="1"/>
    </xf>
    <xf numFmtId="3" fontId="1" fillId="2" borderId="4" xfId="0" applyNumberFormat="1" applyFont="1" applyFill="1" applyBorder="1" applyAlignment="1">
      <alignment horizontal="right" vertical="center" wrapText="1"/>
    </xf>
    <xf numFmtId="9" fontId="1" fillId="2" borderId="0" xfId="22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9" fontId="1" fillId="2" borderId="0" xfId="22" applyFont="1" applyFill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9" fillId="2" borderId="3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9" fontId="1" fillId="2" borderId="2" xfId="0" applyNumberFormat="1" applyFont="1" applyFill="1" applyBorder="1" applyAlignment="1">
      <alignment horizontal="right" vertical="center" wrapText="1"/>
    </xf>
    <xf numFmtId="9" fontId="1" fillId="2" borderId="3" xfId="0" applyNumberFormat="1" applyFont="1" applyFill="1" applyBorder="1" applyAlignment="1">
      <alignment horizontal="right" vertical="center" wrapText="1"/>
    </xf>
    <xf numFmtId="9" fontId="1" fillId="2" borderId="4" xfId="0" applyNumberFormat="1" applyFont="1" applyFill="1" applyBorder="1" applyAlignment="1">
      <alignment horizontal="right" vertical="center" wrapText="1"/>
    </xf>
    <xf numFmtId="0" fontId="6" fillId="2" borderId="0" xfId="21" applyFont="1" applyFill="1" applyAlignment="1">
      <alignment vertical="center" wrapText="1"/>
      <protection/>
    </xf>
    <xf numFmtId="0" fontId="3" fillId="2" borderId="1" xfId="21" applyFont="1" applyFill="1" applyBorder="1" applyAlignment="1">
      <alignment vertical="center" wrapText="1"/>
      <protection/>
    </xf>
    <xf numFmtId="0" fontId="2" fillId="2" borderId="0" xfId="21" applyFont="1" applyFill="1" applyAlignment="1">
      <alignment horizontal="justify" vertical="center" wrapText="1"/>
      <protection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9" fontId="1" fillId="2" borderId="7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9" fontId="1" fillId="2" borderId="8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9" fontId="1" fillId="2" borderId="15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0" fontId="3" fillId="2" borderId="2" xfId="21" applyFont="1" applyFill="1" applyBorder="1" applyAlignment="1">
      <alignment vertical="center" wrapText="1"/>
      <protection/>
    </xf>
    <xf numFmtId="0" fontId="1" fillId="2" borderId="3" xfId="21" applyFont="1" applyFill="1" applyBorder="1" applyAlignment="1">
      <alignment vertical="center" wrapText="1"/>
      <protection/>
    </xf>
    <xf numFmtId="0" fontId="1" fillId="2" borderId="4" xfId="21" applyFont="1" applyFill="1" applyBorder="1" applyAlignment="1">
      <alignment vertical="center" wrapText="1"/>
      <protection/>
    </xf>
    <xf numFmtId="3" fontId="3" fillId="2" borderId="10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horizontal="justify" vertical="center" wrapText="1"/>
    </xf>
    <xf numFmtId="3" fontId="3" fillId="0" borderId="2" xfId="0" applyNumberFormat="1" applyFont="1" applyBorder="1" applyAlignment="1">
      <alignment horizontal="justify" vertical="center" wrapText="1"/>
    </xf>
    <xf numFmtId="192" fontId="1" fillId="0" borderId="2" xfId="22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vertical="center" wrapText="1"/>
    </xf>
    <xf numFmtId="192" fontId="1" fillId="0" borderId="3" xfId="22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vertical="center" wrapText="1"/>
    </xf>
    <xf numFmtId="192" fontId="1" fillId="0" borderId="4" xfId="22" applyNumberFormat="1" applyFont="1" applyBorder="1" applyAlignment="1">
      <alignment horizontal="right" vertical="center" wrapText="1"/>
    </xf>
    <xf numFmtId="3" fontId="11" fillId="2" borderId="2" xfId="0" applyNumberFormat="1" applyFont="1" applyFill="1" applyBorder="1" applyAlignment="1">
      <alignment horizontal="justify" vertical="center"/>
    </xf>
    <xf numFmtId="3" fontId="8" fillId="2" borderId="9" xfId="0" applyNumberFormat="1" applyFont="1" applyFill="1" applyBorder="1" applyAlignment="1">
      <alignment vertical="center" wrapText="1"/>
    </xf>
    <xf numFmtId="3" fontId="2" fillId="2" borderId="9" xfId="0" applyNumberFormat="1" applyFont="1" applyFill="1" applyBorder="1" applyAlignment="1">
      <alignment horizontal="justify" vertical="center" wrapText="1"/>
    </xf>
    <xf numFmtId="3" fontId="3" fillId="0" borderId="6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horizontal="right" vertical="center" wrapText="1"/>
    </xf>
    <xf numFmtId="192" fontId="1" fillId="0" borderId="6" xfId="22" applyNumberFormat="1" applyFont="1" applyBorder="1" applyAlignment="1">
      <alignment horizontal="right" vertical="center" wrapText="1"/>
    </xf>
    <xf numFmtId="192" fontId="1" fillId="2" borderId="6" xfId="22" applyNumberFormat="1" applyFont="1" applyFill="1" applyBorder="1" applyAlignment="1">
      <alignment horizontal="right" vertical="center" wrapText="1"/>
    </xf>
    <xf numFmtId="3" fontId="1" fillId="0" borderId="8" xfId="0" applyNumberFormat="1" applyFont="1" applyBorder="1" applyAlignment="1">
      <alignment vertical="center" wrapText="1"/>
    </xf>
    <xf numFmtId="192" fontId="1" fillId="0" borderId="8" xfId="22" applyNumberFormat="1" applyFont="1" applyBorder="1" applyAlignment="1">
      <alignment horizontal="right" vertical="center" wrapText="1"/>
    </xf>
    <xf numFmtId="192" fontId="1" fillId="2" borderId="8" xfId="22" applyNumberFormat="1" applyFont="1" applyFill="1" applyBorder="1" applyAlignment="1">
      <alignment horizontal="right" vertical="center" wrapText="1"/>
    </xf>
    <xf numFmtId="3" fontId="1" fillId="0" borderId="9" xfId="0" applyNumberFormat="1" applyFont="1" applyBorder="1" applyAlignment="1">
      <alignment vertical="center" wrapText="1"/>
    </xf>
    <xf numFmtId="3" fontId="1" fillId="0" borderId="9" xfId="0" applyNumberFormat="1" applyFont="1" applyBorder="1" applyAlignment="1">
      <alignment horizontal="right" vertical="center" wrapText="1"/>
    </xf>
    <xf numFmtId="192" fontId="1" fillId="0" borderId="9" xfId="22" applyNumberFormat="1" applyFont="1" applyBorder="1" applyAlignment="1">
      <alignment horizontal="right" vertical="center" wrapText="1"/>
    </xf>
    <xf numFmtId="192" fontId="1" fillId="2" borderId="9" xfId="22" applyNumberFormat="1" applyFont="1" applyFill="1" applyBorder="1" applyAlignment="1">
      <alignment horizontal="right" vertical="center" wrapText="1"/>
    </xf>
    <xf numFmtId="3" fontId="8" fillId="2" borderId="0" xfId="0" applyNumberFormat="1" applyFont="1" applyFill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192" fontId="1" fillId="2" borderId="2" xfId="22" applyNumberFormat="1" applyFont="1" applyFill="1" applyBorder="1" applyAlignment="1">
      <alignment horizontal="right" vertical="center" wrapText="1"/>
    </xf>
    <xf numFmtId="192" fontId="1" fillId="2" borderId="3" xfId="22" applyNumberFormat="1" applyFont="1" applyFill="1" applyBorder="1" applyAlignment="1">
      <alignment horizontal="right" vertical="center" wrapText="1"/>
    </xf>
    <xf numFmtId="192" fontId="1" fillId="2" borderId="4" xfId="22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justify" vertical="center"/>
    </xf>
    <xf numFmtId="3" fontId="6" fillId="2" borderId="0" xfId="0" applyNumberFormat="1" applyFont="1" applyFill="1" applyAlignment="1">
      <alignment vertical="center" wrapText="1"/>
    </xf>
    <xf numFmtId="3" fontId="3" fillId="2" borderId="2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 wrapText="1"/>
    </xf>
    <xf numFmtId="192" fontId="1" fillId="2" borderId="6" xfId="22" applyNumberFormat="1" applyFont="1" applyFill="1" applyBorder="1" applyAlignment="1">
      <alignment horizontal="right" vertical="center"/>
    </xf>
    <xf numFmtId="192" fontId="1" fillId="2" borderId="3" xfId="22" applyNumberFormat="1" applyFont="1" applyFill="1" applyBorder="1" applyAlignment="1">
      <alignment horizontal="right" vertical="center"/>
    </xf>
    <xf numFmtId="192" fontId="1" fillId="2" borderId="4" xfId="22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justify" vertical="center" wrapText="1"/>
    </xf>
    <xf numFmtId="3" fontId="1" fillId="2" borderId="3" xfId="0" applyNumberFormat="1" applyFont="1" applyFill="1" applyBorder="1" applyAlignment="1">
      <alignment horizontal="justify" vertical="center" wrapText="1"/>
    </xf>
    <xf numFmtId="3" fontId="1" fillId="2" borderId="4" xfId="0" applyNumberFormat="1" applyFont="1" applyFill="1" applyBorder="1" applyAlignment="1">
      <alignment horizontal="justify" vertical="center" wrapText="1"/>
    </xf>
    <xf numFmtId="0" fontId="3" fillId="2" borderId="16" xfId="0" applyFont="1" applyFill="1" applyBorder="1" applyAlignment="1">
      <alignment vertical="center" wrapText="1"/>
    </xf>
    <xf numFmtId="10" fontId="1" fillId="2" borderId="17" xfId="22" applyNumberFormat="1" applyFont="1" applyFill="1" applyBorder="1" applyAlignment="1">
      <alignment horizontal="right" vertical="center" wrapText="1"/>
    </xf>
    <xf numFmtId="10" fontId="1" fillId="0" borderId="3" xfId="22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/>
    </xf>
    <xf numFmtId="0" fontId="5" fillId="2" borderId="0" xfId="0" applyFill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1" fontId="1" fillId="2" borderId="0" xfId="0" applyNumberFormat="1" applyFont="1" applyFill="1" applyAlignment="1">
      <alignment vertical="center"/>
    </xf>
    <xf numFmtId="0" fontId="5" fillId="2" borderId="2" xfId="0" applyFill="1" applyBorder="1" applyAlignment="1">
      <alignment vertical="center"/>
    </xf>
    <xf numFmtId="0" fontId="5" fillId="2" borderId="0" xfId="0" applyFill="1" applyBorder="1" applyAlignment="1">
      <alignment vertical="center"/>
    </xf>
    <xf numFmtId="0" fontId="5" fillId="0" borderId="0" xfId="0" applyFill="1" applyBorder="1" applyAlignment="1">
      <alignment vertical="center"/>
    </xf>
    <xf numFmtId="0" fontId="5" fillId="2" borderId="0" xfId="0" applyFill="1" applyAlignment="1">
      <alignment vertical="center" wrapText="1"/>
    </xf>
    <xf numFmtId="0" fontId="3" fillId="2" borderId="9" xfId="0" applyFont="1" applyFill="1" applyBorder="1" applyAlignment="1">
      <alignment vertical="center"/>
    </xf>
    <xf numFmtId="0" fontId="5" fillId="2" borderId="9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right" vertical="center" wrapText="1"/>
    </xf>
    <xf numFmtId="4" fontId="5" fillId="2" borderId="0" xfId="21" applyNumberFormat="1" applyFill="1">
      <alignment/>
      <protection/>
    </xf>
    <xf numFmtId="10" fontId="5" fillId="2" borderId="0" xfId="22" applyNumberFormat="1" applyFill="1" applyAlignment="1">
      <alignment/>
    </xf>
    <xf numFmtId="10" fontId="5" fillId="2" borderId="0" xfId="0" applyNumberFormat="1" applyFill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 wrapText="1"/>
    </xf>
    <xf numFmtId="3" fontId="3" fillId="2" borderId="16" xfId="0" applyNumberFormat="1" applyFont="1" applyFill="1" applyBorder="1" applyAlignment="1">
      <alignment vertical="center" wrapText="1"/>
    </xf>
    <xf numFmtId="3" fontId="12" fillId="2" borderId="0" xfId="0" applyNumberFormat="1" applyFont="1" applyFill="1" applyAlignment="1">
      <alignment wrapText="1"/>
    </xf>
    <xf numFmtId="3" fontId="0" fillId="0" borderId="0" xfId="0" applyNumberFormat="1" applyAlignment="1">
      <alignment wrapText="1"/>
    </xf>
    <xf numFmtId="3" fontId="12" fillId="2" borderId="0" xfId="0" applyNumberFormat="1" applyFont="1" applyFill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3" fillId="2" borderId="10" xfId="0" applyNumberFormat="1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1Q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41"/>
  <sheetViews>
    <sheetView tabSelected="1" view="pageBreakPreview" zoomScale="115" zoomScaleNormal="40" zoomScaleSheetLayoutView="115" workbookViewId="0" topLeftCell="A1">
      <selection activeCell="A1" sqref="A1"/>
    </sheetView>
  </sheetViews>
  <sheetFormatPr defaultColWidth="9.00390625" defaultRowHeight="12" customHeight="1"/>
  <cols>
    <col min="1" max="1" width="26.625" style="176" customWidth="1"/>
    <col min="2" max="2" width="8.125" style="176" customWidth="1"/>
    <col min="3" max="3" width="8.375" style="176" customWidth="1"/>
    <col min="4" max="5" width="7.625" style="176" customWidth="1"/>
    <col min="6" max="7" width="6.625" style="176" customWidth="1"/>
    <col min="8" max="9" width="6.75390625" style="176" customWidth="1"/>
    <col min="10" max="10" width="5.375" style="176" customWidth="1"/>
    <col min="11" max="16384" width="9.00390625" style="176" customWidth="1"/>
  </cols>
  <sheetData>
    <row r="1" spans="1:8" ht="16.5" thickBot="1">
      <c r="A1" s="16" t="s">
        <v>193</v>
      </c>
      <c r="B1" s="175"/>
      <c r="C1" s="175"/>
      <c r="D1" s="175"/>
      <c r="E1" s="175"/>
      <c r="F1" s="175"/>
      <c r="G1" s="175"/>
      <c r="H1" s="175"/>
    </row>
    <row r="2" spans="1:8" ht="9" customHeight="1">
      <c r="A2" s="17"/>
      <c r="B2" s="177"/>
      <c r="C2" s="177"/>
      <c r="D2" s="177"/>
      <c r="E2" s="177"/>
      <c r="F2" s="177"/>
      <c r="G2" s="177"/>
      <c r="H2" s="177"/>
    </row>
    <row r="3" spans="1:8" ht="31.5" customHeight="1">
      <c r="A3" s="34"/>
      <c r="B3" s="172" t="s">
        <v>215</v>
      </c>
      <c r="C3" s="172" t="s">
        <v>0</v>
      </c>
      <c r="D3" s="172" t="s">
        <v>40</v>
      </c>
      <c r="E3" s="172" t="s">
        <v>1</v>
      </c>
      <c r="F3" s="172" t="s">
        <v>2</v>
      </c>
      <c r="G3" s="172" t="s">
        <v>3</v>
      </c>
      <c r="H3" s="178" t="s">
        <v>4</v>
      </c>
    </row>
    <row r="4" spans="1:8" ht="9" customHeight="1" thickBot="1">
      <c r="A4" s="18"/>
      <c r="B4" s="25"/>
      <c r="C4" s="25"/>
      <c r="D4" s="25"/>
      <c r="E4" s="25"/>
      <c r="F4" s="25"/>
      <c r="G4" s="25"/>
      <c r="H4" s="25"/>
    </row>
    <row r="5" spans="1:10" ht="12" customHeight="1" thickBot="1">
      <c r="A5" s="19" t="s">
        <v>5</v>
      </c>
      <c r="B5" s="87">
        <v>58049823</v>
      </c>
      <c r="C5" s="86">
        <v>0.022478018580694037</v>
      </c>
      <c r="D5" s="86">
        <v>0.03539827933582562</v>
      </c>
      <c r="E5" s="86">
        <v>1</v>
      </c>
      <c r="F5" s="86">
        <v>0.5461461904985957</v>
      </c>
      <c r="G5" s="86">
        <v>0.711467301794185</v>
      </c>
      <c r="H5" s="87">
        <v>1232.451468068574</v>
      </c>
      <c r="J5" s="179"/>
    </row>
    <row r="6" spans="1:8" ht="12" customHeight="1" thickBot="1">
      <c r="A6" s="20" t="s">
        <v>6</v>
      </c>
      <c r="B6" s="91">
        <v>34060470</v>
      </c>
      <c r="C6" s="90">
        <v>0.013488392849540832</v>
      </c>
      <c r="D6" s="90">
        <v>0.06647397757993279</v>
      </c>
      <c r="E6" s="90">
        <v>0.5867454582936454</v>
      </c>
      <c r="F6" s="90">
        <v>0.5336337108677596</v>
      </c>
      <c r="G6" s="90">
        <v>0.705261436498087</v>
      </c>
      <c r="H6" s="91">
        <v>1193.8069612738195</v>
      </c>
    </row>
    <row r="7" spans="1:8" ht="12" customHeight="1" thickBot="1">
      <c r="A7" s="20" t="s">
        <v>7</v>
      </c>
      <c r="B7" s="91">
        <v>15914003</v>
      </c>
      <c r="C7" s="90">
        <v>0.00063089092040513</v>
      </c>
      <c r="D7" s="90">
        <v>0.11559383839567072</v>
      </c>
      <c r="E7" s="90">
        <v>0.2741438677599413</v>
      </c>
      <c r="F7" s="90">
        <v>0.6404597887784739</v>
      </c>
      <c r="G7" s="90">
        <v>0.8370783265530364</v>
      </c>
      <c r="H7" s="91">
        <v>1664.7523733917972</v>
      </c>
    </row>
    <row r="8" spans="1:8" ht="12" customHeight="1" thickBot="1">
      <c r="A8" s="20" t="s">
        <v>8</v>
      </c>
      <c r="B8" s="91">
        <v>15052915</v>
      </c>
      <c r="C8" s="90">
        <v>0.0006153625394151233</v>
      </c>
      <c r="D8" s="90">
        <v>0.12120133457453464</v>
      </c>
      <c r="E8" s="90">
        <v>0.25931026525266065</v>
      </c>
      <c r="F8" s="90">
        <v>0.6462589471873056</v>
      </c>
      <c r="G8" s="90">
        <v>0.8445277874750505</v>
      </c>
      <c r="H8" s="91">
        <v>1692.1656378028877</v>
      </c>
    </row>
    <row r="9" spans="1:8" ht="12" customHeight="1" thickBot="1">
      <c r="A9" s="20" t="s">
        <v>9</v>
      </c>
      <c r="B9" s="91">
        <v>14975230</v>
      </c>
      <c r="C9" s="90">
        <v>0.014002723163517356</v>
      </c>
      <c r="D9" s="90">
        <v>0.027089577364788564</v>
      </c>
      <c r="E9" s="90">
        <v>0.2579720182781608</v>
      </c>
      <c r="F9" s="90">
        <v>0.47325710523310827</v>
      </c>
      <c r="G9" s="90">
        <v>0.6964047964538775</v>
      </c>
      <c r="H9" s="91">
        <v>1116.9547743435276</v>
      </c>
    </row>
    <row r="10" spans="1:8" ht="12" customHeight="1" thickBot="1">
      <c r="A10" s="20" t="s">
        <v>10</v>
      </c>
      <c r="B10" s="91">
        <v>921729</v>
      </c>
      <c r="C10" s="90">
        <v>0.013978078155292933</v>
      </c>
      <c r="D10" s="90">
        <v>-0.20046130118508776</v>
      </c>
      <c r="E10" s="90">
        <v>0.015878239628740985</v>
      </c>
      <c r="F10" s="90">
        <v>0.4882465453511824</v>
      </c>
      <c r="G10" s="90">
        <v>0.6590592245660059</v>
      </c>
      <c r="H10" s="91">
        <v>1164.167767380331</v>
      </c>
    </row>
    <row r="11" spans="1:8" ht="12" customHeight="1" thickBot="1">
      <c r="A11" s="20" t="s">
        <v>11</v>
      </c>
      <c r="B11" s="91">
        <v>1085934</v>
      </c>
      <c r="C11" s="90">
        <v>0.001140032451327613</v>
      </c>
      <c r="D11" s="90">
        <v>0.24529574131135545</v>
      </c>
      <c r="E11" s="90">
        <v>0.018706930424232302</v>
      </c>
      <c r="F11" s="90">
        <v>0.893193324824529</v>
      </c>
      <c r="G11" s="90">
        <v>0.9590969616938047</v>
      </c>
      <c r="H11" s="91">
        <v>5884.312624505495</v>
      </c>
    </row>
    <row r="12" spans="1:8" ht="12" customHeight="1" thickBot="1">
      <c r="A12" s="20" t="s">
        <v>12</v>
      </c>
      <c r="B12" s="91">
        <v>1163574</v>
      </c>
      <c r="C12" s="90">
        <v>0.19385531130809042</v>
      </c>
      <c r="D12" s="90">
        <v>0.09020638116662938</v>
      </c>
      <c r="E12" s="90">
        <v>0.020044402202570023</v>
      </c>
      <c r="F12" s="90">
        <v>0.5626165589812079</v>
      </c>
      <c r="G12" s="90">
        <v>0.8000582687478407</v>
      </c>
      <c r="H12" s="91">
        <v>1460.6698774220824</v>
      </c>
    </row>
    <row r="13" spans="1:8" ht="12" customHeight="1" thickBot="1">
      <c r="A13" s="20" t="s">
        <v>216</v>
      </c>
      <c r="B13" s="91">
        <v>6425643</v>
      </c>
      <c r="C13" s="90">
        <v>0.07749138879953336</v>
      </c>
      <c r="D13" s="90">
        <v>-0.06744735886157815</v>
      </c>
      <c r="E13" s="90">
        <v>0.11069186205787397</v>
      </c>
      <c r="F13" s="90">
        <v>0.45962103323158443</v>
      </c>
      <c r="G13" s="90">
        <v>0.6311966576955346</v>
      </c>
      <c r="H13" s="91">
        <v>1091.882459462801</v>
      </c>
    </row>
    <row r="14" spans="1:8" ht="23.25" customHeight="1" thickBot="1">
      <c r="A14" s="20" t="s">
        <v>217</v>
      </c>
      <c r="B14" s="91">
        <v>292928</v>
      </c>
      <c r="C14" s="90">
        <v>0</v>
      </c>
      <c r="D14" s="90">
        <v>-0.46348709213623085</v>
      </c>
      <c r="E14" s="90">
        <v>0.0050461480304599725</v>
      </c>
      <c r="F14" s="90">
        <v>0.5214305223625811</v>
      </c>
      <c r="G14" s="90">
        <v>0.683991123250256</v>
      </c>
      <c r="H14" s="91">
        <v>1176.4103148592014</v>
      </c>
    </row>
    <row r="15" spans="1:8" ht="12" customHeight="1" thickBot="1">
      <c r="A15" s="20" t="s">
        <v>184</v>
      </c>
      <c r="B15" s="91">
        <v>14935499</v>
      </c>
      <c r="C15" s="90">
        <v>0.0204823421031999</v>
      </c>
      <c r="D15" s="90">
        <v>0.02655509997322869</v>
      </c>
      <c r="E15" s="90">
        <v>0.25728758897335485</v>
      </c>
      <c r="F15" s="90">
        <v>0.615940518626127</v>
      </c>
      <c r="G15" s="90">
        <v>0.8374463417660166</v>
      </c>
      <c r="H15" s="91">
        <v>1603.358475552559</v>
      </c>
    </row>
    <row r="16" spans="1:8" ht="12" customHeight="1" thickBot="1">
      <c r="A16" s="20" t="s">
        <v>13</v>
      </c>
      <c r="B16" s="91">
        <v>12184666</v>
      </c>
      <c r="C16" s="90">
        <v>0</v>
      </c>
      <c r="D16" s="90">
        <v>0.05167631096534442</v>
      </c>
      <c r="E16" s="90">
        <v>0.20990014043625937</v>
      </c>
      <c r="F16" s="90">
        <v>0.6667489285303347</v>
      </c>
      <c r="G16" s="90">
        <v>0.8502819855710448</v>
      </c>
      <c r="H16" s="91">
        <v>1773.0490335898946</v>
      </c>
    </row>
    <row r="17" spans="1:8" ht="12" customHeight="1" thickBot="1">
      <c r="A17" s="20" t="s">
        <v>14</v>
      </c>
      <c r="B17" s="91">
        <v>11162291</v>
      </c>
      <c r="C17" s="90">
        <v>0</v>
      </c>
      <c r="D17" s="90">
        <v>0.10097356982704841</v>
      </c>
      <c r="E17" s="90">
        <v>0.192288114297954</v>
      </c>
      <c r="F17" s="90">
        <v>0.6843495658731706</v>
      </c>
      <c r="G17" s="90">
        <v>0.8561853476136754</v>
      </c>
      <c r="H17" s="91">
        <v>1830.6851780299482</v>
      </c>
    </row>
    <row r="18" spans="1:8" ht="12" customHeight="1" thickBot="1">
      <c r="A18" s="20" t="s">
        <v>15</v>
      </c>
      <c r="B18" s="91">
        <v>146060</v>
      </c>
      <c r="C18" s="90">
        <v>0</v>
      </c>
      <c r="D18" s="90">
        <v>-0.0077176010217668845</v>
      </c>
      <c r="E18" s="90">
        <v>0.0025161144763524946</v>
      </c>
      <c r="F18" s="90">
        <v>0.9410858551280296</v>
      </c>
      <c r="G18" s="90">
        <v>1</v>
      </c>
      <c r="H18" s="91">
        <v>3196.6603182232866</v>
      </c>
    </row>
    <row r="19" spans="1:8" ht="12" customHeight="1" thickBot="1">
      <c r="A19" s="20" t="s">
        <v>16</v>
      </c>
      <c r="B19" s="91">
        <v>455680</v>
      </c>
      <c r="C19" s="90">
        <v>0</v>
      </c>
      <c r="D19" s="90">
        <v>-0.20732004314093866</v>
      </c>
      <c r="E19" s="90">
        <v>0.007849808603206249</v>
      </c>
      <c r="F19" s="90">
        <v>0.6006956636235955</v>
      </c>
      <c r="G19" s="90">
        <v>0.8511850421348315</v>
      </c>
      <c r="H19" s="91">
        <v>1611.730122045501</v>
      </c>
    </row>
    <row r="20" spans="1:8" ht="12" customHeight="1" thickBot="1">
      <c r="A20" s="20" t="s">
        <v>17</v>
      </c>
      <c r="B20" s="91">
        <v>0</v>
      </c>
      <c r="C20" s="90"/>
      <c r="D20" s="90">
        <v>-1</v>
      </c>
      <c r="E20" s="90">
        <v>0</v>
      </c>
      <c r="F20" s="90"/>
      <c r="G20" s="90"/>
      <c r="H20" s="91"/>
    </row>
    <row r="21" spans="1:8" ht="12" customHeight="1" thickBot="1">
      <c r="A21" s="20" t="s">
        <v>18</v>
      </c>
      <c r="B21" s="91">
        <v>420635</v>
      </c>
      <c r="C21" s="90">
        <v>0</v>
      </c>
      <c r="D21" s="90">
        <v>-0.09084326672646514</v>
      </c>
      <c r="E21" s="90">
        <v>0.0072461030587466215</v>
      </c>
      <c r="F21" s="90">
        <v>0.7345965029063202</v>
      </c>
      <c r="G21" s="90">
        <v>0.9646867236440144</v>
      </c>
      <c r="H21" s="91">
        <v>2217.733706153425</v>
      </c>
    </row>
    <row r="22" spans="1:8" ht="12" customHeight="1" thickBot="1">
      <c r="A22" s="20" t="s">
        <v>19</v>
      </c>
      <c r="B22" s="91">
        <v>2407327</v>
      </c>
      <c r="C22" s="90">
        <v>0.12707621357630267</v>
      </c>
      <c r="D22" s="90">
        <v>-0.024406385116254925</v>
      </c>
      <c r="E22" s="90">
        <v>0.04147001447360141</v>
      </c>
      <c r="F22" s="90">
        <v>0.797288860217162</v>
      </c>
      <c r="G22" s="90">
        <v>0.9038165567037632</v>
      </c>
      <c r="H22" s="91">
        <v>2639.8472058315915</v>
      </c>
    </row>
    <row r="23" spans="1:8" ht="12" customHeight="1" thickBot="1">
      <c r="A23" s="20" t="s">
        <v>20</v>
      </c>
      <c r="B23" s="91">
        <v>2334536</v>
      </c>
      <c r="C23" s="90">
        <v>0.11630148346395172</v>
      </c>
      <c r="D23" s="90">
        <v>-0.026601371368053295</v>
      </c>
      <c r="E23" s="90">
        <v>0.04021607438837497</v>
      </c>
      <c r="F23" s="90">
        <v>0.7941792287632318</v>
      </c>
      <c r="G23" s="90">
        <v>0.9015920080050168</v>
      </c>
      <c r="H23" s="91">
        <v>2644.3323146260013</v>
      </c>
    </row>
    <row r="24" spans="1:8" ht="12" customHeight="1" thickBot="1">
      <c r="A24" s="20" t="s">
        <v>21</v>
      </c>
      <c r="B24" s="91">
        <v>266806</v>
      </c>
      <c r="C24" s="90">
        <v>0.07049316732007527</v>
      </c>
      <c r="D24" s="90">
        <v>-0.35106750400101183</v>
      </c>
      <c r="E24" s="90">
        <v>0.004596155271653455</v>
      </c>
      <c r="F24" s="90">
        <v>0.7503391977691656</v>
      </c>
      <c r="G24" s="90">
        <v>0.9432583974873129</v>
      </c>
      <c r="H24" s="91">
        <v>3037.1310587003964</v>
      </c>
    </row>
    <row r="25" spans="1:8" ht="12" customHeight="1" thickBot="1">
      <c r="A25" s="20" t="s">
        <v>22</v>
      </c>
      <c r="B25" s="91">
        <v>1686424</v>
      </c>
      <c r="C25" s="90">
        <v>0.1010404263696437</v>
      </c>
      <c r="D25" s="90">
        <v>0.028355599622665206</v>
      </c>
      <c r="E25" s="90">
        <v>0.029051320277066132</v>
      </c>
      <c r="F25" s="90">
        <v>0.8822081516866458</v>
      </c>
      <c r="G25" s="90">
        <v>0.9622680891638165</v>
      </c>
      <c r="H25" s="91">
        <v>3780.163136497966</v>
      </c>
    </row>
    <row r="26" spans="1:8" ht="12" customHeight="1" thickBot="1">
      <c r="A26" s="20" t="s">
        <v>23</v>
      </c>
      <c r="B26" s="91">
        <v>381306</v>
      </c>
      <c r="C26" s="90">
        <v>0.2158502619943038</v>
      </c>
      <c r="D26" s="90">
        <v>0.09802284128017136</v>
      </c>
      <c r="E26" s="90">
        <v>0.006568598839655377</v>
      </c>
      <c r="F26" s="90">
        <v>0.6006855386487493</v>
      </c>
      <c r="G26" s="90">
        <v>0.8116788091454108</v>
      </c>
      <c r="H26" s="91">
        <v>1639.0022988705541</v>
      </c>
    </row>
    <row r="27" spans="1:8" ht="12" customHeight="1" thickBot="1">
      <c r="A27" s="20" t="s">
        <v>18</v>
      </c>
      <c r="B27" s="91">
        <v>72791</v>
      </c>
      <c r="C27" s="90">
        <v>0.47264084845654</v>
      </c>
      <c r="D27" s="90">
        <v>0.051649907535829875</v>
      </c>
      <c r="E27" s="90">
        <v>0.0012539400852264442</v>
      </c>
      <c r="F27" s="90">
        <v>0.9741863691939938</v>
      </c>
      <c r="G27" s="90">
        <v>0.9984750862057122</v>
      </c>
      <c r="H27" s="91">
        <v>4121.71904751476</v>
      </c>
    </row>
    <row r="28" spans="1:8" ht="12" customHeight="1" thickBot="1">
      <c r="A28" s="20" t="s">
        <v>21</v>
      </c>
      <c r="B28" s="91">
        <v>166</v>
      </c>
      <c r="C28" s="90">
        <v>0</v>
      </c>
      <c r="D28" s="90">
        <v>-0.6157407407407407</v>
      </c>
      <c r="E28" s="90">
        <v>2.859612509068288E-06</v>
      </c>
      <c r="F28" s="90">
        <v>1</v>
      </c>
      <c r="G28" s="90">
        <v>1</v>
      </c>
      <c r="H28" s="91">
        <v>10000</v>
      </c>
    </row>
    <row r="29" spans="1:8" ht="12" customHeight="1" thickBot="1">
      <c r="A29" s="20" t="s">
        <v>23</v>
      </c>
      <c r="B29" s="91">
        <v>72625</v>
      </c>
      <c r="C29" s="90">
        <v>0.4737211703958692</v>
      </c>
      <c r="D29" s="90">
        <v>0.05584147476157253</v>
      </c>
      <c r="E29" s="90">
        <v>0.001251080472717376</v>
      </c>
      <c r="F29" s="90">
        <v>0.9741273666092943</v>
      </c>
      <c r="G29" s="90">
        <v>0.9984716006884682</v>
      </c>
      <c r="H29" s="91">
        <v>4137.058398096937</v>
      </c>
    </row>
    <row r="30" spans="1:8" ht="12" customHeight="1" thickBot="1">
      <c r="A30" s="21" t="s">
        <v>24</v>
      </c>
      <c r="B30" s="96">
        <v>343506</v>
      </c>
      <c r="C30" s="95">
        <v>0</v>
      </c>
      <c r="D30" s="95">
        <v>-0.30695434452342085</v>
      </c>
      <c r="E30" s="95">
        <v>0.005917434063494043</v>
      </c>
      <c r="F30" s="95">
        <v>0.6512055102385402</v>
      </c>
      <c r="G30" s="95">
        <v>0.8805523047632355</v>
      </c>
      <c r="H30" s="96">
        <v>1790.8323586044667</v>
      </c>
    </row>
    <row r="31" spans="1:8" ht="12" customHeight="1" thickBot="1">
      <c r="A31" s="22" t="s">
        <v>25</v>
      </c>
      <c r="B31" s="98">
        <v>55088864</v>
      </c>
      <c r="C31" s="86">
        <v>0.029152334671486417</v>
      </c>
      <c r="D31" s="86">
        <v>0.03588676066923302</v>
      </c>
      <c r="E31" s="86">
        <v>1</v>
      </c>
      <c r="F31" s="86">
        <v>0.5429856061689279</v>
      </c>
      <c r="G31" s="86">
        <v>0.7094639985749445</v>
      </c>
      <c r="H31" s="98">
        <v>1220.5220078584846</v>
      </c>
    </row>
    <row r="32" spans="1:8" ht="12" customHeight="1" thickBot="1">
      <c r="A32" s="20" t="s">
        <v>185</v>
      </c>
      <c r="B32" s="91">
        <v>39435939</v>
      </c>
      <c r="C32" s="90">
        <v>0.006150405091153022</v>
      </c>
      <c r="D32" s="90">
        <v>0.07044991511657805</v>
      </c>
      <c r="E32" s="90">
        <v>0.7158604504895945</v>
      </c>
      <c r="F32" s="90">
        <v>0.5388678919557547</v>
      </c>
      <c r="G32" s="90">
        <v>0.6991041263449224</v>
      </c>
      <c r="H32" s="91">
        <v>1220.745339869565</v>
      </c>
    </row>
    <row r="33" spans="1:8" ht="12" customHeight="1" thickBot="1">
      <c r="A33" s="20" t="s">
        <v>186</v>
      </c>
      <c r="B33" s="91">
        <v>24275727</v>
      </c>
      <c r="C33" s="90">
        <v>0.02679227691100662</v>
      </c>
      <c r="D33" s="90">
        <v>0.04776120098712333</v>
      </c>
      <c r="E33" s="90">
        <v>0.4406648683116791</v>
      </c>
      <c r="F33" s="90">
        <v>0.5840424882023101</v>
      </c>
      <c r="G33" s="90">
        <v>0.7478070584662614</v>
      </c>
      <c r="H33" s="91">
        <v>1466.0706542120909</v>
      </c>
    </row>
    <row r="34" spans="1:8" ht="12" customHeight="1" thickBot="1">
      <c r="A34" s="20" t="s">
        <v>26</v>
      </c>
      <c r="B34" s="91">
        <v>23943987</v>
      </c>
      <c r="C34" s="90">
        <v>0.024425088436608323</v>
      </c>
      <c r="D34" s="90">
        <v>0.05878202326527071</v>
      </c>
      <c r="E34" s="90">
        <v>0.4346429615974655</v>
      </c>
      <c r="F34" s="90">
        <v>0.5684464303031502</v>
      </c>
      <c r="G34" s="90">
        <v>0.731627751225507</v>
      </c>
      <c r="H34" s="91">
        <v>1415.9744538100963</v>
      </c>
    </row>
    <row r="35" spans="1:8" ht="12" customHeight="1" thickBot="1">
      <c r="A35" s="20" t="s">
        <v>27</v>
      </c>
      <c r="B35" s="91">
        <v>22464160</v>
      </c>
      <c r="C35" s="90">
        <v>0.025117654076537918</v>
      </c>
      <c r="D35" s="90">
        <v>0.059346163981317535</v>
      </c>
      <c r="E35" s="90">
        <v>0.4077804181984947</v>
      </c>
      <c r="F35" s="90">
        <v>0.5610437595671929</v>
      </c>
      <c r="G35" s="90">
        <v>0.7330626381896943</v>
      </c>
      <c r="H35" s="91">
        <v>1414.5656641163275</v>
      </c>
    </row>
    <row r="36" spans="1:8" ht="12" customHeight="1" thickBot="1">
      <c r="A36" s="20" t="s">
        <v>28</v>
      </c>
      <c r="B36" s="91">
        <v>8864622</v>
      </c>
      <c r="C36" s="90">
        <v>0.043428134893963896</v>
      </c>
      <c r="D36" s="90">
        <v>0.06209793715371026</v>
      </c>
      <c r="E36" s="90">
        <v>0.16091495370098755</v>
      </c>
      <c r="F36" s="90">
        <v>0.5763255331135383</v>
      </c>
      <c r="G36" s="90">
        <v>0.7618471492636686</v>
      </c>
      <c r="H36" s="91">
        <v>1563.6246254548357</v>
      </c>
    </row>
    <row r="37" spans="1:8" ht="12" customHeight="1" thickBot="1">
      <c r="A37" s="20" t="s">
        <v>149</v>
      </c>
      <c r="B37" s="91">
        <v>2848531</v>
      </c>
      <c r="C37" s="90">
        <v>0.032232754356543776</v>
      </c>
      <c r="D37" s="90">
        <v>0.012293807572806292</v>
      </c>
      <c r="E37" s="90">
        <v>0.05170792775832154</v>
      </c>
      <c r="F37" s="90">
        <v>0.5638372901681603</v>
      </c>
      <c r="G37" s="90">
        <v>0.8408246215329936</v>
      </c>
      <c r="H37" s="91">
        <v>1494.6232574962503</v>
      </c>
    </row>
    <row r="38" spans="1:8" ht="12" customHeight="1" thickBot="1">
      <c r="A38" s="20" t="s">
        <v>29</v>
      </c>
      <c r="B38" s="91">
        <v>2130718</v>
      </c>
      <c r="C38" s="90">
        <v>0.002431105383255785</v>
      </c>
      <c r="D38" s="90">
        <v>0.2869584440419104</v>
      </c>
      <c r="E38" s="90">
        <v>0.03867783514287025</v>
      </c>
      <c r="F38" s="90">
        <v>0.5551288345055516</v>
      </c>
      <c r="G38" s="90">
        <v>0.7759928812728855</v>
      </c>
      <c r="H38" s="91">
        <v>1484.8544148868582</v>
      </c>
    </row>
    <row r="39" spans="1:8" ht="12" customHeight="1" thickBot="1">
      <c r="A39" s="20" t="s">
        <v>30</v>
      </c>
      <c r="B39" s="91">
        <v>1648081</v>
      </c>
      <c r="C39" s="90">
        <v>0.06463638619703764</v>
      </c>
      <c r="D39" s="90">
        <v>0.16886586575866525</v>
      </c>
      <c r="E39" s="90">
        <v>0.029916772289949562</v>
      </c>
      <c r="F39" s="90">
        <v>0.5196528568680787</v>
      </c>
      <c r="G39" s="90">
        <v>0.6952534493146878</v>
      </c>
      <c r="H39" s="91">
        <v>1261.780722043713</v>
      </c>
    </row>
    <row r="40" spans="1:8" ht="12" customHeight="1" thickBot="1">
      <c r="A40" s="20" t="s">
        <v>31</v>
      </c>
      <c r="B40" s="91">
        <v>4767026</v>
      </c>
      <c r="C40" s="90">
        <v>0.05088015043341488</v>
      </c>
      <c r="D40" s="90">
        <v>-0.1563669788935389</v>
      </c>
      <c r="E40" s="90">
        <v>0.08653338721960213</v>
      </c>
      <c r="F40" s="90">
        <v>0.524719918692705</v>
      </c>
      <c r="G40" s="90">
        <v>0.6773939199129857</v>
      </c>
      <c r="H40" s="91">
        <v>1449.1043539462826</v>
      </c>
    </row>
    <row r="41" spans="1:8" ht="12" customHeight="1" thickBot="1">
      <c r="A41" s="20" t="s">
        <v>32</v>
      </c>
      <c r="B41" s="91">
        <v>279962</v>
      </c>
      <c r="C41" s="90">
        <v>0</v>
      </c>
      <c r="D41" s="90">
        <v>-0.8571361503784876</v>
      </c>
      <c r="E41" s="90">
        <v>0.005082007136687371</v>
      </c>
      <c r="F41" s="90">
        <v>0.6253777298347633</v>
      </c>
      <c r="G41" s="90">
        <v>0.876136761417621</v>
      </c>
      <c r="H41" s="91">
        <v>1749.028413508194</v>
      </c>
    </row>
    <row r="42" spans="1:8" ht="12" customHeight="1" thickBot="1">
      <c r="A42" s="20" t="s">
        <v>33</v>
      </c>
      <c r="B42" s="91">
        <v>3550115</v>
      </c>
      <c r="C42" s="90">
        <v>0.05831698409769824</v>
      </c>
      <c r="D42" s="90">
        <v>0.21924092175749088</v>
      </c>
      <c r="E42" s="90">
        <v>0.06444342362913855</v>
      </c>
      <c r="F42" s="90">
        <v>0.5877499327314145</v>
      </c>
      <c r="G42" s="90">
        <v>0.7229847247482183</v>
      </c>
      <c r="H42" s="91">
        <v>1776.0406025748202</v>
      </c>
    </row>
    <row r="43" spans="1:8" ht="12" customHeight="1" thickBot="1">
      <c r="A43" s="20" t="s">
        <v>34</v>
      </c>
      <c r="B43" s="91">
        <v>4215072</v>
      </c>
      <c r="C43" s="90">
        <v>0.030535895946735905</v>
      </c>
      <c r="D43" s="90">
        <v>-0.013235525567147022</v>
      </c>
      <c r="E43" s="90">
        <v>0.07651404828387821</v>
      </c>
      <c r="F43" s="90">
        <v>0.7439452991550323</v>
      </c>
      <c r="G43" s="90">
        <v>0.8780519051631859</v>
      </c>
      <c r="H43" s="91">
        <v>2470.508084745396</v>
      </c>
    </row>
    <row r="44" spans="1:8" ht="12" customHeight="1" thickBot="1">
      <c r="A44" s="20" t="s">
        <v>35</v>
      </c>
      <c r="B44" s="91">
        <v>3443781</v>
      </c>
      <c r="C44" s="90">
        <v>0.02948125911607039</v>
      </c>
      <c r="D44" s="90">
        <v>0.061937659925215494</v>
      </c>
      <c r="E44" s="90">
        <v>0.06251319685953226</v>
      </c>
      <c r="F44" s="90">
        <v>0.7887368563796594</v>
      </c>
      <c r="G44" s="90">
        <v>0.8987824719399985</v>
      </c>
      <c r="H44" s="91">
        <v>2803.6308867815105</v>
      </c>
    </row>
    <row r="45" spans="1:8" ht="12" customHeight="1" thickBot="1">
      <c r="A45" s="20" t="s">
        <v>36</v>
      </c>
      <c r="B45" s="91">
        <v>188668</v>
      </c>
      <c r="C45" s="90">
        <v>0.14408378739372868</v>
      </c>
      <c r="D45" s="90">
        <v>-0.10902694151259706</v>
      </c>
      <c r="E45" s="90">
        <v>0.003424793802246494</v>
      </c>
      <c r="F45" s="90">
        <v>0.8309411240909959</v>
      </c>
      <c r="G45" s="90">
        <v>0.999416965251129</v>
      </c>
      <c r="H45" s="91">
        <v>3151.4017551175266</v>
      </c>
    </row>
    <row r="46" spans="1:8" ht="12" customHeight="1" thickBot="1">
      <c r="A46" s="20" t="s">
        <v>37</v>
      </c>
      <c r="B46" s="92">
        <v>170191</v>
      </c>
      <c r="C46" s="90">
        <v>0</v>
      </c>
      <c r="D46" s="90">
        <v>-0.2572424545131867</v>
      </c>
      <c r="E46" s="90">
        <v>0.0030893902622497354</v>
      </c>
      <c r="F46" s="90">
        <v>0.9179627594878695</v>
      </c>
      <c r="G46" s="90">
        <v>1</v>
      </c>
      <c r="H46" s="92">
        <v>3041.352756070273</v>
      </c>
    </row>
    <row r="47" spans="1:8" ht="12" customHeight="1" thickBot="1">
      <c r="A47" s="21" t="s">
        <v>38</v>
      </c>
      <c r="B47" s="93">
        <v>412432</v>
      </c>
      <c r="C47" s="95">
        <v>0</v>
      </c>
      <c r="D47" s="95">
        <v>-0.29834398892136416</v>
      </c>
      <c r="E47" s="95">
        <v>0.007486667359849715</v>
      </c>
      <c r="F47" s="95">
        <v>0.638221573495752</v>
      </c>
      <c r="G47" s="95">
        <v>0.8512651782596888</v>
      </c>
      <c r="H47" s="93">
        <v>1770.2777690333346</v>
      </c>
    </row>
    <row r="48" spans="1:8" ht="12" customHeight="1" thickBot="1">
      <c r="A48" s="23" t="s">
        <v>162</v>
      </c>
      <c r="B48" s="100">
        <v>30471670.825</v>
      </c>
      <c r="C48" s="97"/>
      <c r="D48" s="99">
        <v>0.05049155199262256</v>
      </c>
      <c r="E48" s="99">
        <v>0.5531366706890162</v>
      </c>
      <c r="F48" s="99">
        <v>0.6042307223893425</v>
      </c>
      <c r="G48" s="99">
        <v>0.784540821942277</v>
      </c>
      <c r="H48" s="100">
        <v>1453.7995912297883</v>
      </c>
    </row>
    <row r="49" spans="1:8" ht="12" customHeight="1" thickBot="1">
      <c r="A49" s="20" t="s">
        <v>163</v>
      </c>
      <c r="B49" s="91">
        <v>970378.9125</v>
      </c>
      <c r="C49" s="90"/>
      <c r="D49" s="90">
        <v>-0.11693267910424887</v>
      </c>
      <c r="E49" s="90">
        <v>0.017614792574049087</v>
      </c>
      <c r="F49" s="90">
        <v>0.7492434044417675</v>
      </c>
      <c r="G49" s="90">
        <v>0.9213024814159901</v>
      </c>
      <c r="H49" s="91">
        <v>2107.030624899573</v>
      </c>
    </row>
    <row r="50" spans="1:8" ht="12" customHeight="1" thickBot="1">
      <c r="A50" s="20" t="s">
        <v>164</v>
      </c>
      <c r="B50" s="91">
        <v>3116140</v>
      </c>
      <c r="C50" s="90"/>
      <c r="D50" s="90">
        <v>0.008541144105510101</v>
      </c>
      <c r="E50" s="90">
        <v>0.05656569719789466</v>
      </c>
      <c r="F50" s="90">
        <v>0.5727518660907405</v>
      </c>
      <c r="G50" s="90">
        <v>0.7661802743137343</v>
      </c>
      <c r="H50" s="91">
        <v>1402.8822256436692</v>
      </c>
    </row>
    <row r="51" spans="1:8" ht="11.25" customHeight="1" thickBot="1">
      <c r="A51" s="21" t="s">
        <v>39</v>
      </c>
      <c r="B51" s="96">
        <v>4337567</v>
      </c>
      <c r="C51" s="95"/>
      <c r="D51" s="95">
        <v>0.03238627229985358</v>
      </c>
      <c r="E51" s="95">
        <v>0.07873763742886403</v>
      </c>
      <c r="F51" s="95">
        <v>0.559403462816828</v>
      </c>
      <c r="G51" s="95">
        <v>0.7488486056814799</v>
      </c>
      <c r="H51" s="96">
        <v>1344.9014228538128</v>
      </c>
    </row>
    <row r="52" spans="1:10" ht="72" customHeight="1">
      <c r="A52" s="192" t="s">
        <v>218</v>
      </c>
      <c r="B52" s="192"/>
      <c r="C52" s="192"/>
      <c r="D52" s="192"/>
      <c r="E52" s="192"/>
      <c r="F52" s="192"/>
      <c r="G52" s="192"/>
      <c r="H52" s="192"/>
      <c r="I52" s="192"/>
      <c r="J52" s="192"/>
    </row>
    <row r="53" ht="16.5" thickBot="1">
      <c r="A53" s="16" t="s">
        <v>194</v>
      </c>
    </row>
    <row r="54" spans="1:6" ht="9.75" customHeight="1">
      <c r="A54" s="17"/>
      <c r="B54" s="180"/>
      <c r="C54" s="180"/>
      <c r="D54" s="180"/>
      <c r="E54" s="180"/>
      <c r="F54" s="180"/>
    </row>
    <row r="55" spans="1:8" ht="38.25" customHeight="1">
      <c r="A55" s="24"/>
      <c r="B55" s="172" t="s">
        <v>219</v>
      </c>
      <c r="C55" s="172" t="s">
        <v>220</v>
      </c>
      <c r="D55" s="172" t="s">
        <v>2</v>
      </c>
      <c r="E55" s="172" t="s">
        <v>3</v>
      </c>
      <c r="F55" s="178" t="s">
        <v>4</v>
      </c>
      <c r="G55" s="181"/>
      <c r="H55" s="181"/>
    </row>
    <row r="56" spans="1:8" ht="9.75" customHeight="1" thickBot="1">
      <c r="A56" s="25"/>
      <c r="B56" s="25"/>
      <c r="C56" s="25"/>
      <c r="D56" s="25"/>
      <c r="E56" s="25"/>
      <c r="F56" s="25"/>
      <c r="G56" s="181"/>
      <c r="H56" s="181"/>
    </row>
    <row r="57" spans="1:8" ht="12.75" customHeight="1" thickBot="1">
      <c r="A57" s="26" t="s">
        <v>146</v>
      </c>
      <c r="B57" s="87">
        <v>287257</v>
      </c>
      <c r="C57" s="87">
        <v>276521</v>
      </c>
      <c r="D57" s="99">
        <v>0.5443293999287376</v>
      </c>
      <c r="E57" s="99">
        <v>0.7102939224357765</v>
      </c>
      <c r="F57" s="87">
        <v>1236.7906835731742</v>
      </c>
      <c r="G57" s="181"/>
      <c r="H57" s="181"/>
    </row>
    <row r="58" spans="1:8" ht="12" customHeight="1" thickBot="1">
      <c r="A58" s="20" t="s">
        <v>41</v>
      </c>
      <c r="B58" s="91">
        <v>250055</v>
      </c>
      <c r="C58" s="91">
        <v>231459</v>
      </c>
      <c r="D58" s="90">
        <v>0.5380587432790306</v>
      </c>
      <c r="E58" s="90">
        <v>0.7066447315624749</v>
      </c>
      <c r="F58" s="91">
        <v>1221.7764551795956</v>
      </c>
      <c r="G58" s="181"/>
      <c r="H58" s="181"/>
    </row>
    <row r="59" spans="1:8" ht="12" customHeight="1" thickBot="1">
      <c r="A59" s="20" t="s">
        <v>42</v>
      </c>
      <c r="B59" s="91">
        <v>125045</v>
      </c>
      <c r="C59" s="91">
        <v>112263</v>
      </c>
      <c r="D59" s="90">
        <v>0.5142528791056891</v>
      </c>
      <c r="E59" s="90">
        <v>0.6863402206845561</v>
      </c>
      <c r="F59" s="91">
        <v>1188.9110621152972</v>
      </c>
      <c r="G59" s="181"/>
      <c r="H59" s="181"/>
    </row>
    <row r="60" spans="1:8" ht="12" customHeight="1" thickBot="1">
      <c r="A60" s="20" t="s">
        <v>43</v>
      </c>
      <c r="B60" s="91">
        <v>125010</v>
      </c>
      <c r="C60" s="91">
        <v>119196</v>
      </c>
      <c r="D60" s="90">
        <v>0.5617963121749513</v>
      </c>
      <c r="E60" s="90">
        <v>0.7268909919944867</v>
      </c>
      <c r="F60" s="91">
        <v>1288.097531352875</v>
      </c>
      <c r="G60" s="181"/>
      <c r="H60" s="181"/>
    </row>
    <row r="61" spans="1:8" ht="12" customHeight="1" thickBot="1">
      <c r="A61" s="20" t="s">
        <v>44</v>
      </c>
      <c r="B61" s="91">
        <v>32889</v>
      </c>
      <c r="C61" s="91">
        <v>38182</v>
      </c>
      <c r="D61" s="90">
        <v>0.5730038487384691</v>
      </c>
      <c r="E61" s="90">
        <v>0.7215468263180402</v>
      </c>
      <c r="F61" s="91">
        <v>1355.020104356743</v>
      </c>
      <c r="G61" s="181"/>
      <c r="H61" s="181"/>
    </row>
    <row r="62" spans="1:8" ht="12" customHeight="1" thickBot="1">
      <c r="A62" s="20" t="s">
        <v>45</v>
      </c>
      <c r="B62" s="91">
        <v>4313</v>
      </c>
      <c r="C62" s="91">
        <v>6880</v>
      </c>
      <c r="D62" s="90">
        <v>0.7931754874651811</v>
      </c>
      <c r="E62" s="90">
        <v>0.8693129062209842</v>
      </c>
      <c r="F62" s="91">
        <v>4046.3877530435057</v>
      </c>
      <c r="G62" s="181"/>
      <c r="H62" s="181"/>
    </row>
    <row r="63" spans="1:8" ht="12" customHeight="1" thickBot="1">
      <c r="A63" s="20" t="s">
        <v>46</v>
      </c>
      <c r="B63" s="91">
        <v>544120</v>
      </c>
      <c r="C63" s="91">
        <v>519302</v>
      </c>
      <c r="D63" s="90">
        <v>0.6091544442627138</v>
      </c>
      <c r="E63" s="90">
        <v>0.7712822359969935</v>
      </c>
      <c r="F63" s="91">
        <v>1467.7214976992773</v>
      </c>
      <c r="G63" s="181"/>
      <c r="H63" s="181"/>
    </row>
    <row r="64" spans="1:8" ht="12" customHeight="1" thickBot="1">
      <c r="A64" s="20" t="s">
        <v>47</v>
      </c>
      <c r="B64" s="91">
        <v>437423</v>
      </c>
      <c r="C64" s="91">
        <v>404202</v>
      </c>
      <c r="D64" s="90">
        <v>0.6189723988789474</v>
      </c>
      <c r="E64" s="90">
        <v>0.7860101589681926</v>
      </c>
      <c r="F64" s="91">
        <v>1524.5358075353333</v>
      </c>
      <c r="G64" s="181"/>
      <c r="H64" s="181"/>
    </row>
    <row r="65" spans="1:8" ht="12" customHeight="1" thickBot="1">
      <c r="A65" s="20" t="s">
        <v>48</v>
      </c>
      <c r="B65" s="91">
        <v>162743</v>
      </c>
      <c r="C65" s="91">
        <v>140058</v>
      </c>
      <c r="D65" s="90">
        <v>0.46398308990248427</v>
      </c>
      <c r="E65" s="90">
        <v>0.635781569714212</v>
      </c>
      <c r="F65" s="91">
        <v>1102.5378695571337</v>
      </c>
      <c r="G65" s="181"/>
      <c r="H65" s="182"/>
    </row>
    <row r="66" spans="1:8" ht="12" customHeight="1" thickBot="1">
      <c r="A66" s="20" t="s">
        <v>49</v>
      </c>
      <c r="B66" s="91">
        <v>600166</v>
      </c>
      <c r="C66" s="91">
        <v>544260</v>
      </c>
      <c r="D66" s="90">
        <v>0.5769687053248601</v>
      </c>
      <c r="E66" s="90">
        <v>0.7334120893219542</v>
      </c>
      <c r="F66" s="91">
        <v>1358.5506881297276</v>
      </c>
      <c r="G66" s="181"/>
      <c r="H66" s="181"/>
    </row>
    <row r="67" spans="1:8" ht="12" customHeight="1" thickBot="1">
      <c r="A67" s="20" t="s">
        <v>147</v>
      </c>
      <c r="B67" s="91">
        <v>139013</v>
      </c>
      <c r="C67" s="91">
        <v>122444</v>
      </c>
      <c r="D67" s="90">
        <v>0.6190931783358391</v>
      </c>
      <c r="E67" s="90">
        <v>0.8453669800666125</v>
      </c>
      <c r="F67" s="91">
        <v>1673.2105980087058</v>
      </c>
      <c r="G67" s="181"/>
      <c r="H67" s="181"/>
    </row>
    <row r="68" spans="1:8" ht="12" customHeight="1" thickBot="1">
      <c r="A68" s="20" t="s">
        <v>50</v>
      </c>
      <c r="B68" s="91">
        <v>106697</v>
      </c>
      <c r="C68" s="91">
        <v>115100</v>
      </c>
      <c r="D68" s="90">
        <v>0.5663255310613764</v>
      </c>
      <c r="E68" s="90">
        <v>0.7362465132333871</v>
      </c>
      <c r="F68" s="91">
        <v>1477.8936414844588</v>
      </c>
      <c r="G68" s="181"/>
      <c r="H68" s="181"/>
    </row>
    <row r="69" spans="1:8" ht="12" customHeight="1" thickBot="1">
      <c r="A69" s="20" t="s">
        <v>51</v>
      </c>
      <c r="B69" s="91">
        <v>7028</v>
      </c>
      <c r="C69" s="91">
        <v>2352</v>
      </c>
      <c r="D69" s="90">
        <v>1</v>
      </c>
      <c r="E69" s="90">
        <v>1</v>
      </c>
      <c r="F69" s="91">
        <v>9929.046720670776</v>
      </c>
      <c r="G69" s="181"/>
      <c r="H69" s="181"/>
    </row>
    <row r="70" spans="1:8" ht="12" customHeight="1" thickBot="1">
      <c r="A70" s="20" t="s">
        <v>52</v>
      </c>
      <c r="B70" s="91">
        <v>114217</v>
      </c>
      <c r="C70" s="91">
        <v>105111</v>
      </c>
      <c r="D70" s="90">
        <v>0.6286136518651952</v>
      </c>
      <c r="E70" s="90">
        <v>0.7624477517969884</v>
      </c>
      <c r="F70" s="91">
        <v>1543.8581526874889</v>
      </c>
      <c r="G70" s="181"/>
      <c r="H70" s="181"/>
    </row>
    <row r="71" spans="1:8" ht="12" customHeight="1" thickBot="1">
      <c r="A71" s="20" t="s">
        <v>53</v>
      </c>
      <c r="B71" s="91">
        <v>16340</v>
      </c>
      <c r="C71" s="91">
        <v>30038</v>
      </c>
      <c r="D71" s="90"/>
      <c r="E71" s="90"/>
      <c r="F71" s="91"/>
      <c r="G71" s="181"/>
      <c r="H71" s="181"/>
    </row>
    <row r="72" spans="1:8" ht="12" customHeight="1" thickBot="1">
      <c r="A72" s="20" t="s">
        <v>54</v>
      </c>
      <c r="B72" s="91">
        <v>-30888</v>
      </c>
      <c r="C72" s="91">
        <v>-22401</v>
      </c>
      <c r="D72" s="90"/>
      <c r="E72" s="90"/>
      <c r="F72" s="91"/>
      <c r="G72" s="181"/>
      <c r="H72" s="181"/>
    </row>
    <row r="73" spans="1:8" ht="12" customHeight="1" thickBot="1">
      <c r="A73" s="20" t="s">
        <v>55</v>
      </c>
      <c r="B73" s="91">
        <v>256863</v>
      </c>
      <c r="C73" s="91">
        <v>242781</v>
      </c>
      <c r="D73" s="90">
        <v>0.6699020980087795</v>
      </c>
      <c r="E73" s="90">
        <v>0.8324682209450002</v>
      </c>
      <c r="F73" s="91">
        <v>1815.5744668601403</v>
      </c>
      <c r="G73" s="181"/>
      <c r="H73" s="181"/>
    </row>
    <row r="74" spans="1:8" ht="12" customHeight="1" thickBot="1">
      <c r="A74" s="20" t="s">
        <v>148</v>
      </c>
      <c r="B74" s="91">
        <v>37471</v>
      </c>
      <c r="C74" s="91">
        <v>92478</v>
      </c>
      <c r="D74" s="90"/>
      <c r="E74" s="90"/>
      <c r="F74" s="91"/>
      <c r="G74" s="181"/>
      <c r="H74" s="181"/>
    </row>
    <row r="75" spans="1:8" ht="12" customHeight="1" thickBot="1">
      <c r="A75" s="20" t="s">
        <v>56</v>
      </c>
      <c r="B75" s="91">
        <v>350</v>
      </c>
      <c r="C75" s="91">
        <v>3662</v>
      </c>
      <c r="D75" s="90"/>
      <c r="E75" s="90"/>
      <c r="F75" s="91"/>
      <c r="G75" s="181"/>
      <c r="H75" s="181"/>
    </row>
    <row r="76" spans="1:8" ht="12" customHeight="1" thickBot="1">
      <c r="A76" s="27" t="s">
        <v>57</v>
      </c>
      <c r="B76" s="91">
        <v>219042</v>
      </c>
      <c r="C76" s="91">
        <v>146641</v>
      </c>
      <c r="D76" s="90">
        <v>0.6910107852749799</v>
      </c>
      <c r="E76" s="90">
        <v>0.8688786879401016</v>
      </c>
      <c r="F76" s="91">
        <v>1897.4386039965343</v>
      </c>
      <c r="G76" s="181"/>
      <c r="H76" s="181"/>
    </row>
    <row r="77" spans="1:8" ht="12" customHeight="1" thickBot="1">
      <c r="A77" s="20" t="s">
        <v>58</v>
      </c>
      <c r="B77" s="91">
        <v>0</v>
      </c>
      <c r="C77" s="91">
        <v>0</v>
      </c>
      <c r="D77" s="90"/>
      <c r="E77" s="90"/>
      <c r="F77" s="91"/>
      <c r="G77" s="181"/>
      <c r="H77" s="181"/>
    </row>
    <row r="78" spans="1:8" ht="12" customHeight="1" thickBot="1">
      <c r="A78" s="20" t="s">
        <v>59</v>
      </c>
      <c r="B78" s="91">
        <v>44351</v>
      </c>
      <c r="C78" s="91">
        <v>30174</v>
      </c>
      <c r="D78" s="90">
        <v>0.6513730743469525</v>
      </c>
      <c r="E78" s="90">
        <v>0.8332886805090421</v>
      </c>
      <c r="F78" s="91">
        <v>1719.6742490740905</v>
      </c>
      <c r="G78" s="181"/>
      <c r="H78" s="181"/>
    </row>
    <row r="79" spans="1:8" ht="12" customHeight="1" thickBot="1">
      <c r="A79" s="28" t="s">
        <v>60</v>
      </c>
      <c r="B79" s="96">
        <v>174691</v>
      </c>
      <c r="C79" s="96">
        <v>116467</v>
      </c>
      <c r="D79" s="95">
        <v>0.6991873531486594</v>
      </c>
      <c r="E79" s="95">
        <v>0.8756144843330796</v>
      </c>
      <c r="F79" s="96">
        <v>1951.9150578785495</v>
      </c>
      <c r="G79" s="181"/>
      <c r="H79" s="181"/>
    </row>
    <row r="80" spans="1:9" ht="63" customHeight="1">
      <c r="A80" s="192" t="s">
        <v>221</v>
      </c>
      <c r="B80" s="192"/>
      <c r="C80" s="192"/>
      <c r="D80" s="192"/>
      <c r="E80" s="192"/>
      <c r="F80" s="192"/>
      <c r="G80" s="192"/>
      <c r="H80" s="181"/>
      <c r="I80" s="181"/>
    </row>
    <row r="81" spans="1:9" ht="9.75" customHeight="1">
      <c r="A81" s="181"/>
      <c r="B81" s="181"/>
      <c r="C81" s="181"/>
      <c r="D81" s="181"/>
      <c r="E81" s="181"/>
      <c r="F81" s="181"/>
      <c r="G81" s="181"/>
      <c r="H81" s="181"/>
      <c r="I81" s="181"/>
    </row>
    <row r="82" spans="1:9" ht="18" customHeight="1" thickBot="1">
      <c r="A82" s="29" t="s">
        <v>61</v>
      </c>
      <c r="B82" s="181"/>
      <c r="C82" s="181"/>
      <c r="D82" s="181"/>
      <c r="E82" s="181"/>
      <c r="F82" s="181"/>
      <c r="G82" s="181"/>
      <c r="H82" s="181"/>
      <c r="I82" s="181"/>
    </row>
    <row r="83" spans="1:9" ht="9" customHeight="1">
      <c r="A83" s="17"/>
      <c r="B83" s="180"/>
      <c r="C83" s="180"/>
      <c r="D83" s="180"/>
      <c r="E83" s="180"/>
      <c r="F83" s="180"/>
      <c r="G83" s="180"/>
      <c r="H83" s="180"/>
      <c r="I83" s="180"/>
    </row>
    <row r="84" spans="1:9" s="183" customFormat="1" ht="46.5" customHeight="1">
      <c r="A84" s="24"/>
      <c r="B84" s="172" t="s">
        <v>222</v>
      </c>
      <c r="C84" s="172" t="s">
        <v>223</v>
      </c>
      <c r="D84" s="172" t="s">
        <v>62</v>
      </c>
      <c r="E84" s="172" t="s">
        <v>63</v>
      </c>
      <c r="F84" s="172" t="s">
        <v>64</v>
      </c>
      <c r="G84" s="172" t="s">
        <v>65</v>
      </c>
      <c r="H84" s="172" t="s">
        <v>66</v>
      </c>
      <c r="I84" s="178" t="s">
        <v>67</v>
      </c>
    </row>
    <row r="85" spans="1:9" ht="10.5" customHeight="1" thickBot="1">
      <c r="A85" s="25"/>
      <c r="B85" s="184"/>
      <c r="C85" s="184"/>
      <c r="D85" s="184"/>
      <c r="E85" s="184"/>
      <c r="F85" s="184"/>
      <c r="G85" s="184"/>
      <c r="H85" s="184"/>
      <c r="I85" s="184"/>
    </row>
    <row r="86" spans="1:9" ht="21" customHeight="1" thickBot="1">
      <c r="A86" s="30" t="s">
        <v>68</v>
      </c>
      <c r="B86" s="61">
        <v>0.0031656518</v>
      </c>
      <c r="C86" s="61">
        <v>0.0022005908</v>
      </c>
      <c r="D86" s="61">
        <v>0.003147342388888007</v>
      </c>
      <c r="E86" s="56">
        <v>-0.1142186</v>
      </c>
      <c r="F86" s="57" t="s">
        <v>224</v>
      </c>
      <c r="G86" s="62" t="s">
        <v>225</v>
      </c>
      <c r="H86" s="57" t="s">
        <v>226</v>
      </c>
      <c r="I86" s="62" t="s">
        <v>227</v>
      </c>
    </row>
    <row r="87" spans="1:9" ht="21" customHeight="1" thickBot="1">
      <c r="A87" s="31" t="s">
        <v>69</v>
      </c>
      <c r="B87" s="55">
        <v>0.04122801945241732</v>
      </c>
      <c r="C87" s="55">
        <v>0.026621740782880224</v>
      </c>
      <c r="D87" s="55">
        <v>0.044292342030360504</v>
      </c>
      <c r="E87" s="56">
        <v>-0.018193752</v>
      </c>
      <c r="F87" s="57" t="s">
        <v>228</v>
      </c>
      <c r="G87" s="62" t="s">
        <v>229</v>
      </c>
      <c r="H87" s="57" t="s">
        <v>230</v>
      </c>
      <c r="I87" s="62" t="s">
        <v>231</v>
      </c>
    </row>
    <row r="88" spans="1:9" ht="21" customHeight="1" thickBot="1">
      <c r="A88" s="31" t="s">
        <v>187</v>
      </c>
      <c r="B88" s="55">
        <v>0.5279295</v>
      </c>
      <c r="C88" s="55">
        <v>0.53248591</v>
      </c>
      <c r="D88" s="55">
        <v>0.5904809987957703</v>
      </c>
      <c r="E88" s="56">
        <v>-0.035714286</v>
      </c>
      <c r="F88" s="57" t="s">
        <v>232</v>
      </c>
      <c r="G88" s="62" t="s">
        <v>233</v>
      </c>
      <c r="H88" s="57" t="s">
        <v>234</v>
      </c>
      <c r="I88" s="62" t="s">
        <v>235</v>
      </c>
    </row>
    <row r="89" spans="1:9" ht="21" customHeight="1" thickBot="1">
      <c r="A89" s="31" t="s">
        <v>70</v>
      </c>
      <c r="B89" s="55">
        <v>0.80390906</v>
      </c>
      <c r="C89" s="55">
        <v>0.77835633</v>
      </c>
      <c r="D89" s="55">
        <v>0.8150878393141519</v>
      </c>
      <c r="E89" s="56">
        <v>-0.073248408</v>
      </c>
      <c r="F89" s="57" t="s">
        <v>236</v>
      </c>
      <c r="G89" s="62" t="s">
        <v>237</v>
      </c>
      <c r="H89" s="57" t="s">
        <v>238</v>
      </c>
      <c r="I89" s="62" t="s">
        <v>239</v>
      </c>
    </row>
    <row r="90" spans="1:9" ht="21" customHeight="1" thickBot="1">
      <c r="A90" s="31" t="s">
        <v>71</v>
      </c>
      <c r="B90" s="55">
        <v>0.007657101</v>
      </c>
      <c r="C90" s="55">
        <v>0.0072893741</v>
      </c>
      <c r="D90" s="55">
        <v>0.007671155246374924</v>
      </c>
      <c r="E90" s="56">
        <v>-0.0063403853</v>
      </c>
      <c r="F90" s="57" t="s">
        <v>240</v>
      </c>
      <c r="G90" s="62" t="s">
        <v>241</v>
      </c>
      <c r="H90" s="57" t="s">
        <v>242</v>
      </c>
      <c r="I90" s="62" t="s">
        <v>243</v>
      </c>
    </row>
    <row r="91" spans="1:9" ht="21" customHeight="1" thickBot="1">
      <c r="A91" s="31" t="s">
        <v>72</v>
      </c>
      <c r="B91" s="55">
        <v>0.013416392</v>
      </c>
      <c r="C91" s="55">
        <v>0.013861952</v>
      </c>
      <c r="D91" s="55">
        <v>0.01353806071992209</v>
      </c>
      <c r="E91" s="56">
        <v>0</v>
      </c>
      <c r="F91" s="57" t="s">
        <v>244</v>
      </c>
      <c r="G91" s="62" t="s">
        <v>245</v>
      </c>
      <c r="H91" s="57" t="s">
        <v>246</v>
      </c>
      <c r="I91" s="62" t="s">
        <v>247</v>
      </c>
    </row>
    <row r="92" spans="1:9" ht="21" customHeight="1" thickBot="1">
      <c r="A92" s="31" t="s">
        <v>73</v>
      </c>
      <c r="B92" s="55">
        <v>0.0082727502</v>
      </c>
      <c r="C92" s="55">
        <v>0.0073313827</v>
      </c>
      <c r="D92" s="55">
        <v>0.008209126754428284</v>
      </c>
      <c r="E92" s="56">
        <v>-0.00031011004</v>
      </c>
      <c r="F92" s="57" t="s">
        <v>248</v>
      </c>
      <c r="G92" s="62" t="s">
        <v>249</v>
      </c>
      <c r="H92" s="57" t="s">
        <v>250</v>
      </c>
      <c r="I92" s="62" t="s">
        <v>251</v>
      </c>
    </row>
    <row r="93" spans="1:9" ht="21" customHeight="1" thickBot="1">
      <c r="A93" s="31" t="s">
        <v>74</v>
      </c>
      <c r="B93" s="55">
        <v>0.0070533337</v>
      </c>
      <c r="C93" s="55">
        <v>0.0062304249</v>
      </c>
      <c r="D93" s="55">
        <v>0.01127638473046146</v>
      </c>
      <c r="E93" s="56">
        <v>0</v>
      </c>
      <c r="F93" s="57" t="s">
        <v>252</v>
      </c>
      <c r="G93" s="62" t="s">
        <v>253</v>
      </c>
      <c r="H93" s="57" t="s">
        <v>254</v>
      </c>
      <c r="I93" s="62" t="s">
        <v>255</v>
      </c>
    </row>
    <row r="94" spans="1:9" ht="21" customHeight="1" thickBot="1">
      <c r="A94" s="31" t="s">
        <v>75</v>
      </c>
      <c r="B94" s="55">
        <v>-0.00019628387</v>
      </c>
      <c r="C94" s="55">
        <v>-0.00054331054</v>
      </c>
      <c r="D94" s="55">
        <v>-0.0006393198892661679</v>
      </c>
      <c r="E94" s="56">
        <v>-0.13482632</v>
      </c>
      <c r="F94" s="57" t="s">
        <v>256</v>
      </c>
      <c r="G94" s="62" t="s">
        <v>212</v>
      </c>
      <c r="H94" s="57" t="s">
        <v>257</v>
      </c>
      <c r="I94" s="62" t="s">
        <v>258</v>
      </c>
    </row>
    <row r="95" spans="1:9" ht="23.25" customHeight="1" thickBot="1">
      <c r="A95" s="32" t="s">
        <v>76</v>
      </c>
      <c r="B95" s="52">
        <v>0.0076438029</v>
      </c>
      <c r="C95" s="52">
        <v>0.0072102522</v>
      </c>
      <c r="D95" s="52">
        <v>0.007653279023177994</v>
      </c>
      <c r="E95" s="56">
        <v>-0.0044317262</v>
      </c>
      <c r="F95" s="57" t="s">
        <v>259</v>
      </c>
      <c r="G95" s="62" t="s">
        <v>260</v>
      </c>
      <c r="H95" s="57" t="s">
        <v>261</v>
      </c>
      <c r="I95" s="62" t="s">
        <v>262</v>
      </c>
    </row>
    <row r="96" spans="1:9" ht="24" customHeight="1">
      <c r="A96" s="193" t="s">
        <v>150</v>
      </c>
      <c r="B96" s="193"/>
      <c r="C96" s="193"/>
      <c r="D96" s="193"/>
      <c r="E96" s="193"/>
      <c r="F96" s="193"/>
      <c r="G96" s="193"/>
      <c r="H96" s="193"/>
      <c r="I96" s="193"/>
    </row>
    <row r="97" spans="1:9" ht="12" customHeight="1">
      <c r="A97" s="181"/>
      <c r="B97" s="181"/>
      <c r="C97" s="181"/>
      <c r="D97" s="181"/>
      <c r="E97" s="181"/>
      <c r="F97" s="181"/>
      <c r="G97" s="181"/>
      <c r="H97" s="181"/>
      <c r="I97" s="181"/>
    </row>
    <row r="98" spans="1:10" ht="16.5" thickBot="1">
      <c r="A98" s="33" t="s">
        <v>188</v>
      </c>
      <c r="B98" s="185"/>
      <c r="C98" s="185"/>
      <c r="D98" s="185"/>
      <c r="E98" s="185"/>
      <c r="F98" s="185"/>
      <c r="G98" s="185"/>
      <c r="H98" s="185"/>
      <c r="I98" s="185"/>
      <c r="J98" s="185"/>
    </row>
    <row r="99" ht="10.5" customHeight="1">
      <c r="A99" s="16"/>
    </row>
    <row r="100" spans="1:10" s="183" customFormat="1" ht="54" customHeight="1">
      <c r="A100" s="24"/>
      <c r="B100" s="172" t="s">
        <v>222</v>
      </c>
      <c r="C100" s="172" t="s">
        <v>223</v>
      </c>
      <c r="D100" s="172" t="s">
        <v>62</v>
      </c>
      <c r="E100" s="172" t="s">
        <v>63</v>
      </c>
      <c r="F100" s="172" t="s">
        <v>64</v>
      </c>
      <c r="G100" s="172" t="s">
        <v>65</v>
      </c>
      <c r="H100" s="172" t="s">
        <v>66</v>
      </c>
      <c r="I100" s="172" t="s">
        <v>67</v>
      </c>
      <c r="J100" s="178" t="s">
        <v>145</v>
      </c>
    </row>
    <row r="101" spans="1:10" ht="8.25" customHeight="1" thickBot="1">
      <c r="A101" s="24"/>
      <c r="B101" s="186"/>
      <c r="C101" s="186"/>
      <c r="D101" s="186"/>
      <c r="E101" s="186"/>
      <c r="F101" s="186"/>
      <c r="G101" s="186"/>
      <c r="H101" s="186"/>
      <c r="I101" s="186"/>
      <c r="J101" s="186"/>
    </row>
    <row r="102" spans="1:10" ht="10.5" customHeight="1" thickBot="1">
      <c r="A102" s="19" t="s">
        <v>77</v>
      </c>
      <c r="B102" s="106"/>
      <c r="C102" s="107"/>
      <c r="D102" s="106"/>
      <c r="E102" s="107"/>
      <c r="F102" s="106"/>
      <c r="G102" s="107"/>
      <c r="H102" s="106"/>
      <c r="I102" s="107"/>
      <c r="J102" s="108"/>
    </row>
    <row r="103" spans="1:10" ht="24.75" customHeight="1" thickBot="1">
      <c r="A103" s="20" t="s">
        <v>155</v>
      </c>
      <c r="B103" s="55">
        <v>0.059556313</v>
      </c>
      <c r="C103" s="55">
        <v>0.059373726</v>
      </c>
      <c r="D103" s="55">
        <v>0.05867991290009225</v>
      </c>
      <c r="E103" s="56">
        <v>0</v>
      </c>
      <c r="F103" s="57" t="s">
        <v>263</v>
      </c>
      <c r="G103" s="62" t="s">
        <v>264</v>
      </c>
      <c r="H103" s="57" t="s">
        <v>265</v>
      </c>
      <c r="I103" s="62" t="s">
        <v>266</v>
      </c>
      <c r="J103" s="67"/>
    </row>
    <row r="104" spans="1:10" ht="24.75" customHeight="1" thickBot="1">
      <c r="A104" s="20" t="s">
        <v>78</v>
      </c>
      <c r="B104" s="55">
        <v>0.050402466</v>
      </c>
      <c r="C104" s="55">
        <v>0.057577011</v>
      </c>
      <c r="D104" s="55">
        <v>0.05558994414418186</v>
      </c>
      <c r="E104" s="56">
        <v>0</v>
      </c>
      <c r="F104" s="57" t="s">
        <v>267</v>
      </c>
      <c r="G104" s="62" t="s">
        <v>268</v>
      </c>
      <c r="H104" s="57" t="s">
        <v>269</v>
      </c>
      <c r="I104" s="62" t="s">
        <v>270</v>
      </c>
      <c r="J104" s="67"/>
    </row>
    <row r="105" spans="1:10" ht="24.75" customHeight="1" thickBot="1">
      <c r="A105" s="20" t="s">
        <v>79</v>
      </c>
      <c r="B105" s="55">
        <v>0.079563786</v>
      </c>
      <c r="C105" s="55">
        <v>0.070641896</v>
      </c>
      <c r="D105" s="55">
        <v>0.07616154847483476</v>
      </c>
      <c r="E105" s="56">
        <v>0</v>
      </c>
      <c r="F105" s="57" t="s">
        <v>271</v>
      </c>
      <c r="G105" s="62" t="s">
        <v>272</v>
      </c>
      <c r="H105" s="57" t="s">
        <v>273</v>
      </c>
      <c r="I105" s="62" t="s">
        <v>274</v>
      </c>
      <c r="J105" s="67"/>
    </row>
    <row r="106" spans="1:10" ht="24.75" customHeight="1" thickBot="1">
      <c r="A106" s="20" t="s">
        <v>151</v>
      </c>
      <c r="B106" s="55">
        <v>0.005226048</v>
      </c>
      <c r="C106" s="55">
        <v>0.0032311901</v>
      </c>
      <c r="D106" s="55">
        <v>0.007339409730972022</v>
      </c>
      <c r="E106" s="56">
        <v>0</v>
      </c>
      <c r="F106" s="57" t="s">
        <v>275</v>
      </c>
      <c r="G106" s="62" t="s">
        <v>202</v>
      </c>
      <c r="H106" s="57" t="s">
        <v>276</v>
      </c>
      <c r="I106" s="62" t="s">
        <v>277</v>
      </c>
      <c r="J106" s="67"/>
    </row>
    <row r="107" spans="1:10" ht="24.75" customHeight="1" thickBot="1">
      <c r="A107" s="20" t="s">
        <v>156</v>
      </c>
      <c r="B107" s="55">
        <v>0.7390797</v>
      </c>
      <c r="C107" s="55">
        <v>0.74400895</v>
      </c>
      <c r="D107" s="55">
        <v>0.8154704243220471</v>
      </c>
      <c r="E107" s="56">
        <v>0.36367432</v>
      </c>
      <c r="F107" s="57" t="s">
        <v>278</v>
      </c>
      <c r="G107" s="62" t="s">
        <v>279</v>
      </c>
      <c r="H107" s="57" t="s">
        <v>280</v>
      </c>
      <c r="I107" s="62" t="s">
        <v>281</v>
      </c>
      <c r="J107" s="67"/>
    </row>
    <row r="108" spans="1:10" ht="24.75" customHeight="1" thickBot="1">
      <c r="A108" s="20" t="s">
        <v>80</v>
      </c>
      <c r="B108" s="55">
        <v>1.2267153194836875</v>
      </c>
      <c r="C108" s="55">
        <v>1.2099696</v>
      </c>
      <c r="D108" s="55">
        <v>1.394376004396995</v>
      </c>
      <c r="E108" s="56">
        <v>0</v>
      </c>
      <c r="F108" s="57" t="s">
        <v>282</v>
      </c>
      <c r="G108" s="62" t="s">
        <v>283</v>
      </c>
      <c r="H108" s="57" t="s">
        <v>284</v>
      </c>
      <c r="I108" s="62" t="s">
        <v>285</v>
      </c>
      <c r="J108" s="57"/>
    </row>
    <row r="109" spans="1:10" ht="24.75" customHeight="1" thickBot="1">
      <c r="A109" s="20" t="s">
        <v>182</v>
      </c>
      <c r="B109" s="55" t="s">
        <v>214</v>
      </c>
      <c r="C109" s="55" t="s">
        <v>214</v>
      </c>
      <c r="D109" s="55"/>
      <c r="E109" s="56"/>
      <c r="F109" s="57"/>
      <c r="G109" s="62"/>
      <c r="H109" s="57"/>
      <c r="I109" s="62"/>
      <c r="J109" s="187">
        <v>3</v>
      </c>
    </row>
    <row r="110" spans="1:10" ht="24.75" customHeight="1" thickBot="1">
      <c r="A110" s="21" t="s">
        <v>189</v>
      </c>
      <c r="B110" s="55">
        <v>0.43847125</v>
      </c>
      <c r="C110" s="55">
        <v>0.40725548</v>
      </c>
      <c r="D110" s="55">
        <v>0.44662031022541315</v>
      </c>
      <c r="E110" s="56">
        <v>0</v>
      </c>
      <c r="F110" s="57" t="s">
        <v>286</v>
      </c>
      <c r="G110" s="62" t="s">
        <v>287</v>
      </c>
      <c r="H110" s="57" t="s">
        <v>288</v>
      </c>
      <c r="I110" s="62" t="s">
        <v>289</v>
      </c>
      <c r="J110" s="109"/>
    </row>
    <row r="111" spans="1:10" ht="12" customHeight="1" thickBot="1">
      <c r="A111" s="22" t="s">
        <v>81</v>
      </c>
      <c r="B111" s="58"/>
      <c r="C111" s="54"/>
      <c r="D111" s="58"/>
      <c r="E111" s="54"/>
      <c r="F111" s="106"/>
      <c r="G111" s="107"/>
      <c r="H111" s="106"/>
      <c r="I111" s="107"/>
      <c r="J111" s="108"/>
    </row>
    <row r="112" spans="1:10" ht="24.75" customHeight="1" thickBot="1">
      <c r="A112" s="20" t="s">
        <v>140</v>
      </c>
      <c r="B112" s="55">
        <v>-0.08396642628011879</v>
      </c>
      <c r="C112" s="55">
        <v>-0.028740475712202992</v>
      </c>
      <c r="D112" s="55">
        <v>-0.07878862497508511</v>
      </c>
      <c r="E112" s="56">
        <v>-0.50080665</v>
      </c>
      <c r="F112" s="57" t="s">
        <v>290</v>
      </c>
      <c r="G112" s="62" t="s">
        <v>213</v>
      </c>
      <c r="H112" s="57" t="s">
        <v>291</v>
      </c>
      <c r="I112" s="62" t="s">
        <v>292</v>
      </c>
      <c r="J112" s="67"/>
    </row>
    <row r="113" spans="1:10" ht="24.75" customHeight="1" thickBot="1">
      <c r="A113" s="20" t="s">
        <v>141</v>
      </c>
      <c r="B113" s="55">
        <v>0.11808647504494198</v>
      </c>
      <c r="C113" s="55">
        <v>0.060357071979538025</v>
      </c>
      <c r="D113" s="55">
        <v>0.10058474559393102</v>
      </c>
      <c r="E113" s="56">
        <v>-1.0368037</v>
      </c>
      <c r="F113" s="57" t="s">
        <v>293</v>
      </c>
      <c r="G113" s="62" t="s">
        <v>294</v>
      </c>
      <c r="H113" s="57" t="s">
        <v>295</v>
      </c>
      <c r="I113" s="62" t="s">
        <v>296</v>
      </c>
      <c r="J113" s="67"/>
    </row>
    <row r="114" spans="1:10" ht="24.75" customHeight="1" thickBot="1">
      <c r="A114" s="20" t="s">
        <v>142</v>
      </c>
      <c r="B114" s="55">
        <v>0.03412004876482319</v>
      </c>
      <c r="C114" s="55">
        <v>0.03161659626733504</v>
      </c>
      <c r="D114" s="55">
        <v>0.021796120618845883</v>
      </c>
      <c r="E114" s="56">
        <v>-0.49284548</v>
      </c>
      <c r="F114" s="57" t="s">
        <v>297</v>
      </c>
      <c r="G114" s="62" t="s">
        <v>298</v>
      </c>
      <c r="H114" s="57" t="s">
        <v>299</v>
      </c>
      <c r="I114" s="62" t="s">
        <v>300</v>
      </c>
      <c r="J114" s="67"/>
    </row>
    <row r="115" spans="1:10" ht="24.75" customHeight="1" thickBot="1">
      <c r="A115" s="21" t="s">
        <v>82</v>
      </c>
      <c r="B115" s="173">
        <v>0.036154373</v>
      </c>
      <c r="C115" s="173">
        <v>0.033207932</v>
      </c>
      <c r="D115" s="173"/>
      <c r="E115" s="53"/>
      <c r="F115" s="104"/>
      <c r="G115" s="105"/>
      <c r="H115" s="104"/>
      <c r="I115" s="105"/>
      <c r="J115" s="110"/>
    </row>
    <row r="116" spans="1:10" ht="12.75" customHeight="1" thickBot="1">
      <c r="A116" s="22" t="s">
        <v>83</v>
      </c>
      <c r="B116" s="59"/>
      <c r="C116" s="59"/>
      <c r="D116" s="59"/>
      <c r="E116" s="60"/>
      <c r="F116" s="109"/>
      <c r="G116" s="111"/>
      <c r="H116" s="109"/>
      <c r="I116" s="111"/>
      <c r="J116" s="67"/>
    </row>
    <row r="117" spans="1:10" ht="24.75" customHeight="1" thickBot="1">
      <c r="A117" s="20" t="s">
        <v>204</v>
      </c>
      <c r="B117" s="174">
        <v>0.005428254764541841</v>
      </c>
      <c r="C117" s="55">
        <v>0.009314580227584333</v>
      </c>
      <c r="D117" s="55">
        <v>0.0051759504799698194</v>
      </c>
      <c r="E117" s="56">
        <v>-0.0063580464</v>
      </c>
      <c r="F117" s="57" t="s">
        <v>301</v>
      </c>
      <c r="G117" s="62" t="s">
        <v>202</v>
      </c>
      <c r="H117" s="57" t="s">
        <v>302</v>
      </c>
      <c r="I117" s="62" t="s">
        <v>303</v>
      </c>
      <c r="J117" s="67"/>
    </row>
    <row r="118" spans="1:10" ht="24.75" customHeight="1" thickBot="1">
      <c r="A118" s="20" t="s">
        <v>205</v>
      </c>
      <c r="B118" s="174">
        <v>0.0004576017358899567</v>
      </c>
      <c r="C118" s="55">
        <v>0.005838851657149085</v>
      </c>
      <c r="D118" s="55">
        <v>0.0005208074313472227</v>
      </c>
      <c r="E118" s="56">
        <v>-0.0090420367</v>
      </c>
      <c r="F118" s="57" t="s">
        <v>304</v>
      </c>
      <c r="G118" s="62" t="s">
        <v>202</v>
      </c>
      <c r="H118" s="57" t="s">
        <v>305</v>
      </c>
      <c r="I118" s="62" t="s">
        <v>306</v>
      </c>
      <c r="J118" s="67"/>
    </row>
    <row r="119" spans="1:10" ht="24.75" customHeight="1" thickBot="1">
      <c r="A119" s="20" t="s">
        <v>206</v>
      </c>
      <c r="B119" s="174">
        <v>0.12317180671357839</v>
      </c>
      <c r="C119" s="55">
        <v>0.1082900560288795</v>
      </c>
      <c r="D119" s="55">
        <v>0.11987934943697447</v>
      </c>
      <c r="E119" s="56">
        <v>0.025258467</v>
      </c>
      <c r="F119" s="57" t="s">
        <v>307</v>
      </c>
      <c r="G119" s="62" t="s">
        <v>308</v>
      </c>
      <c r="H119" s="57" t="s">
        <v>309</v>
      </c>
      <c r="I119" s="62" t="s">
        <v>310</v>
      </c>
      <c r="J119" s="67"/>
    </row>
    <row r="120" spans="1:10" ht="24.75" customHeight="1" thickBot="1">
      <c r="A120" s="20" t="s">
        <v>207</v>
      </c>
      <c r="B120" s="174">
        <v>0.1216626911955917</v>
      </c>
      <c r="C120" s="55">
        <v>0.10072140085803755</v>
      </c>
      <c r="D120" s="55">
        <v>0.11698397838578771</v>
      </c>
      <c r="E120" s="56">
        <v>0.025258467</v>
      </c>
      <c r="F120" s="57" t="s">
        <v>311</v>
      </c>
      <c r="G120" s="62" t="s">
        <v>312</v>
      </c>
      <c r="H120" s="57" t="s">
        <v>313</v>
      </c>
      <c r="I120" s="62" t="s">
        <v>314</v>
      </c>
      <c r="J120" s="67"/>
    </row>
    <row r="121" spans="1:10" ht="24.75" customHeight="1" thickBot="1">
      <c r="A121" s="20" t="s">
        <v>154</v>
      </c>
      <c r="B121" s="174">
        <v>-0.993048491851215</v>
      </c>
      <c r="C121" s="55">
        <v>-1.1929900527847574</v>
      </c>
      <c r="D121" s="55">
        <v>-1.154782965730765</v>
      </c>
      <c r="E121" s="56">
        <v>-10.141391</v>
      </c>
      <c r="F121" s="57" t="s">
        <v>315</v>
      </c>
      <c r="G121" s="62" t="s">
        <v>316</v>
      </c>
      <c r="H121" s="57" t="s">
        <v>317</v>
      </c>
      <c r="I121" s="62" t="s">
        <v>318</v>
      </c>
      <c r="J121" s="67"/>
    </row>
    <row r="122" spans="1:10" ht="24.75" customHeight="1" thickBot="1">
      <c r="A122" s="20" t="s">
        <v>84</v>
      </c>
      <c r="B122" s="174">
        <v>-0.5972587583142277</v>
      </c>
      <c r="C122" s="55">
        <v>-1.1881799179810544</v>
      </c>
      <c r="D122" s="55">
        <v>-0.6569958278827018</v>
      </c>
      <c r="E122" s="56">
        <v>-6.4405789</v>
      </c>
      <c r="F122" s="57" t="s">
        <v>319</v>
      </c>
      <c r="G122" s="62" t="s">
        <v>320</v>
      </c>
      <c r="H122" s="57" t="s">
        <v>321</v>
      </c>
      <c r="I122" s="62" t="s">
        <v>322</v>
      </c>
      <c r="J122" s="67"/>
    </row>
    <row r="123" spans="1:10" ht="24.75" customHeight="1" thickBot="1">
      <c r="A123" s="21" t="s">
        <v>85</v>
      </c>
      <c r="B123" s="174">
        <v>0.14130398300279254</v>
      </c>
      <c r="C123" s="55">
        <v>-0.17637732675969456</v>
      </c>
      <c r="D123" s="55">
        <v>0.09313230946126277</v>
      </c>
      <c r="E123" s="56">
        <v>-1.8807687</v>
      </c>
      <c r="F123" s="57" t="s">
        <v>323</v>
      </c>
      <c r="G123" s="62" t="s">
        <v>324</v>
      </c>
      <c r="H123" s="57" t="s">
        <v>325</v>
      </c>
      <c r="I123" s="62" t="s">
        <v>326</v>
      </c>
      <c r="J123" s="109"/>
    </row>
    <row r="124" spans="1:10" ht="10.5" customHeight="1" thickBot="1">
      <c r="A124" s="22" t="s">
        <v>86</v>
      </c>
      <c r="B124" s="58"/>
      <c r="C124" s="58"/>
      <c r="D124" s="58"/>
      <c r="E124" s="54"/>
      <c r="F124" s="106"/>
      <c r="G124" s="107"/>
      <c r="H124" s="106"/>
      <c r="I124" s="107"/>
      <c r="J124" s="108"/>
    </row>
    <row r="125" spans="1:10" ht="23.25" thickBot="1">
      <c r="A125" s="20" t="s">
        <v>203</v>
      </c>
      <c r="B125" s="55">
        <v>1.3596263</v>
      </c>
      <c r="C125" s="55">
        <v>1.3858842</v>
      </c>
      <c r="D125" s="55">
        <v>1.4517901601159846</v>
      </c>
      <c r="E125" s="56">
        <v>0.85675939</v>
      </c>
      <c r="F125" s="57" t="s">
        <v>327</v>
      </c>
      <c r="G125" s="62" t="s">
        <v>328</v>
      </c>
      <c r="H125" s="57" t="s">
        <v>329</v>
      </c>
      <c r="I125" s="62" t="s">
        <v>330</v>
      </c>
      <c r="J125" s="67">
        <v>1</v>
      </c>
    </row>
    <row r="126" spans="1:10" ht="23.25" customHeight="1" thickBot="1">
      <c r="A126" s="20" t="s">
        <v>87</v>
      </c>
      <c r="B126" s="55">
        <v>0.065144089</v>
      </c>
      <c r="C126" s="55">
        <v>0.099771068</v>
      </c>
      <c r="D126" s="55">
        <v>4.226677511503283</v>
      </c>
      <c r="E126" s="56">
        <v>0.0011150723</v>
      </c>
      <c r="F126" s="57" t="s">
        <v>331</v>
      </c>
      <c r="G126" s="62" t="s">
        <v>332</v>
      </c>
      <c r="H126" s="57" t="s">
        <v>333</v>
      </c>
      <c r="I126" s="62" t="s">
        <v>334</v>
      </c>
      <c r="J126" s="67"/>
    </row>
    <row r="127" spans="1:10" ht="23.25" customHeight="1" thickBot="1">
      <c r="A127" s="20" t="s">
        <v>88</v>
      </c>
      <c r="B127" s="55">
        <v>0.26505041</v>
      </c>
      <c r="C127" s="55">
        <v>0.24644051</v>
      </c>
      <c r="D127" s="55">
        <v>0.26722311208617483</v>
      </c>
      <c r="E127" s="56">
        <v>-0.034852466</v>
      </c>
      <c r="F127" s="57" t="s">
        <v>335</v>
      </c>
      <c r="G127" s="62" t="s">
        <v>336</v>
      </c>
      <c r="H127" s="57" t="s">
        <v>337</v>
      </c>
      <c r="I127" s="62" t="s">
        <v>338</v>
      </c>
      <c r="J127" s="67"/>
    </row>
    <row r="128" spans="1:10" ht="23.25" customHeight="1" thickBot="1">
      <c r="A128" s="20" t="s">
        <v>143</v>
      </c>
      <c r="B128" s="55">
        <v>0.39391539</v>
      </c>
      <c r="C128" s="55">
        <v>0.4495103</v>
      </c>
      <c r="D128" s="55">
        <v>0.4112066953121144</v>
      </c>
      <c r="E128" s="56">
        <v>0</v>
      </c>
      <c r="F128" s="57" t="s">
        <v>339</v>
      </c>
      <c r="G128" s="62" t="s">
        <v>340</v>
      </c>
      <c r="H128" s="57" t="s">
        <v>341</v>
      </c>
      <c r="I128" s="62" t="s">
        <v>342</v>
      </c>
      <c r="J128" s="67"/>
    </row>
    <row r="129" spans="1:10" ht="23.25" customHeight="1" thickBot="1">
      <c r="A129" s="20" t="s">
        <v>89</v>
      </c>
      <c r="B129" s="55">
        <v>0.78773333</v>
      </c>
      <c r="C129" s="55">
        <v>0.78810566</v>
      </c>
      <c r="D129" s="55">
        <v>0.8511370059698815</v>
      </c>
      <c r="E129" s="56">
        <v>0</v>
      </c>
      <c r="F129" s="57" t="s">
        <v>343</v>
      </c>
      <c r="G129" s="62" t="s">
        <v>344</v>
      </c>
      <c r="H129" s="57" t="s">
        <v>345</v>
      </c>
      <c r="I129" s="62" t="s">
        <v>346</v>
      </c>
      <c r="J129" s="67"/>
    </row>
    <row r="130" spans="1:10" ht="23.25" customHeight="1" thickBot="1">
      <c r="A130" s="20" t="s">
        <v>90</v>
      </c>
      <c r="B130" s="55">
        <v>-0.47990285</v>
      </c>
      <c r="C130" s="55">
        <v>-0.48691708</v>
      </c>
      <c r="D130" s="55">
        <v>-0.4805244140108159</v>
      </c>
      <c r="E130" s="56">
        <v>-1.5173112</v>
      </c>
      <c r="F130" s="57" t="s">
        <v>347</v>
      </c>
      <c r="G130" s="62" t="s">
        <v>348</v>
      </c>
      <c r="H130" s="57" t="s">
        <v>349</v>
      </c>
      <c r="I130" s="62" t="s">
        <v>350</v>
      </c>
      <c r="J130" s="109"/>
    </row>
    <row r="131" spans="1:10" ht="23.25" customHeight="1" thickBot="1">
      <c r="A131" s="20" t="s">
        <v>91</v>
      </c>
      <c r="B131" s="55">
        <v>-0.07336058</v>
      </c>
      <c r="C131" s="55">
        <v>-0.046199998</v>
      </c>
      <c r="D131" s="55">
        <v>-0.07391587967374408</v>
      </c>
      <c r="E131" s="56">
        <v>-1.5173112</v>
      </c>
      <c r="F131" s="57" t="s">
        <v>351</v>
      </c>
      <c r="G131" s="62" t="s">
        <v>352</v>
      </c>
      <c r="H131" s="57" t="s">
        <v>353</v>
      </c>
      <c r="I131" s="62" t="s">
        <v>354</v>
      </c>
      <c r="J131" s="57"/>
    </row>
    <row r="132" spans="1:10" ht="23.25" customHeight="1" thickBot="1">
      <c r="A132" s="20" t="s">
        <v>92</v>
      </c>
      <c r="B132" s="55">
        <v>-0.56159218</v>
      </c>
      <c r="C132" s="55">
        <v>-0.53140428</v>
      </c>
      <c r="D132" s="55">
        <v>-0.5622092061746315</v>
      </c>
      <c r="E132" s="56">
        <v>-1.8061953</v>
      </c>
      <c r="F132" s="57" t="s">
        <v>355</v>
      </c>
      <c r="G132" s="62" t="s">
        <v>356</v>
      </c>
      <c r="H132" s="57" t="s">
        <v>357</v>
      </c>
      <c r="I132" s="62" t="s">
        <v>358</v>
      </c>
      <c r="J132" s="57"/>
    </row>
    <row r="133" spans="1:10" ht="23.25" customHeight="1" thickBot="1">
      <c r="A133" s="21" t="s">
        <v>93</v>
      </c>
      <c r="B133" s="52">
        <v>-0.27410364</v>
      </c>
      <c r="C133" s="52">
        <v>-0.24525991</v>
      </c>
      <c r="D133" s="52">
        <v>-0.2746658449662312</v>
      </c>
      <c r="E133" s="53">
        <v>-3.1278943</v>
      </c>
      <c r="F133" s="104" t="s">
        <v>359</v>
      </c>
      <c r="G133" s="105" t="s">
        <v>360</v>
      </c>
      <c r="H133" s="104" t="s">
        <v>361</v>
      </c>
      <c r="I133" s="105" t="s">
        <v>362</v>
      </c>
      <c r="J133" s="104"/>
    </row>
    <row r="134" spans="1:10" ht="10.5" customHeight="1" thickBot="1">
      <c r="A134" s="22" t="s">
        <v>190</v>
      </c>
      <c r="B134" s="59"/>
      <c r="C134" s="60"/>
      <c r="D134" s="59"/>
      <c r="E134" s="60"/>
      <c r="F134" s="109"/>
      <c r="G134" s="111"/>
      <c r="H134" s="109"/>
      <c r="I134" s="111"/>
      <c r="J134" s="109"/>
    </row>
    <row r="135" spans="1:10" ht="24.75" customHeight="1" thickBot="1">
      <c r="A135" s="20" t="s">
        <v>191</v>
      </c>
      <c r="B135" s="174">
        <v>0.1255148789027335</v>
      </c>
      <c r="C135" s="55">
        <v>0.12656754999574135</v>
      </c>
      <c r="D135" s="55">
        <v>0.12464583115490786</v>
      </c>
      <c r="E135" s="56">
        <v>0.097103083</v>
      </c>
      <c r="F135" s="57" t="s">
        <v>363</v>
      </c>
      <c r="G135" s="62" t="s">
        <v>364</v>
      </c>
      <c r="H135" s="57" t="s">
        <v>365</v>
      </c>
      <c r="I135" s="62" t="s">
        <v>366</v>
      </c>
      <c r="J135" s="57">
        <v>0</v>
      </c>
    </row>
    <row r="136" spans="1:12" ht="24.75" customHeight="1" thickBot="1">
      <c r="A136" s="20" t="s">
        <v>395</v>
      </c>
      <c r="B136" s="174">
        <v>0.1145030933658978</v>
      </c>
      <c r="C136" s="55">
        <v>0.1154</v>
      </c>
      <c r="D136" s="55">
        <v>0.11283995653512498</v>
      </c>
      <c r="E136" s="56">
        <v>0.075956911</v>
      </c>
      <c r="F136" s="57" t="s">
        <v>387</v>
      </c>
      <c r="G136" s="62" t="s">
        <v>388</v>
      </c>
      <c r="H136" s="57" t="s">
        <v>389</v>
      </c>
      <c r="I136" s="62" t="s">
        <v>366</v>
      </c>
      <c r="J136" s="57"/>
      <c r="L136" s="190"/>
    </row>
    <row r="137" spans="1:10" ht="24.75" customHeight="1" thickBot="1">
      <c r="A137" s="20" t="s">
        <v>144</v>
      </c>
      <c r="B137" s="174">
        <v>0.9122670840320969</v>
      </c>
      <c r="C137" s="55">
        <v>0.9117660885739108</v>
      </c>
      <c r="D137" s="55">
        <v>0.9042731194572176</v>
      </c>
      <c r="E137" s="55">
        <v>0.73145438</v>
      </c>
      <c r="F137" s="57" t="s">
        <v>390</v>
      </c>
      <c r="G137" s="57" t="s">
        <v>391</v>
      </c>
      <c r="H137" s="57" t="s">
        <v>392</v>
      </c>
      <c r="I137" s="57" t="s">
        <v>393</v>
      </c>
      <c r="J137" s="112"/>
    </row>
    <row r="138" spans="1:10" ht="24.75" customHeight="1" thickBot="1">
      <c r="A138" s="20" t="s">
        <v>94</v>
      </c>
      <c r="B138" s="174">
        <v>0.08558562442593158</v>
      </c>
      <c r="C138" s="55">
        <v>0.0845838654263545</v>
      </c>
      <c r="D138" s="55">
        <v>0.08558562448970582</v>
      </c>
      <c r="E138" s="55">
        <v>0.052779937</v>
      </c>
      <c r="F138" s="57" t="s">
        <v>367</v>
      </c>
      <c r="G138" s="57" t="s">
        <v>368</v>
      </c>
      <c r="H138" s="57" t="s">
        <v>369</v>
      </c>
      <c r="I138" s="57" t="s">
        <v>370</v>
      </c>
      <c r="J138" s="112"/>
    </row>
    <row r="139" spans="1:10" ht="24.75" customHeight="1" thickBot="1">
      <c r="A139" s="21" t="s">
        <v>192</v>
      </c>
      <c r="B139" s="174">
        <v>0.362625365787876</v>
      </c>
      <c r="C139" s="52">
        <v>0.3679264552103186</v>
      </c>
      <c r="D139" s="55">
        <v>0.325753543563801</v>
      </c>
      <c r="E139" s="55">
        <v>0.17613326</v>
      </c>
      <c r="F139" s="57" t="s">
        <v>371</v>
      </c>
      <c r="G139" s="57" t="s">
        <v>372</v>
      </c>
      <c r="H139" s="57" t="s">
        <v>373</v>
      </c>
      <c r="I139" s="57" t="s">
        <v>374</v>
      </c>
      <c r="J139" s="113"/>
    </row>
    <row r="140" spans="1:9" ht="85.5" customHeight="1">
      <c r="A140" s="193" t="s">
        <v>394</v>
      </c>
      <c r="B140" s="193"/>
      <c r="C140" s="193"/>
      <c r="D140" s="193"/>
      <c r="E140" s="193"/>
      <c r="F140" s="193"/>
      <c r="G140" s="193"/>
      <c r="H140" s="193"/>
      <c r="I140" s="193"/>
    </row>
    <row r="141" spans="1:9" ht="12.75">
      <c r="A141" s="191"/>
      <c r="B141" s="191"/>
      <c r="C141" s="191"/>
      <c r="D141" s="191"/>
      <c r="E141" s="191"/>
      <c r="F141" s="191"/>
      <c r="G141" s="191"/>
      <c r="H141" s="191"/>
      <c r="I141" s="191"/>
    </row>
  </sheetData>
  <mergeCells count="5">
    <mergeCell ref="A141:I141"/>
    <mergeCell ref="A52:J52"/>
    <mergeCell ref="A80:G80"/>
    <mergeCell ref="A96:I96"/>
    <mergeCell ref="A140:I140"/>
  </mergeCells>
  <printOptions/>
  <pageMargins left="0.31496062992125984" right="0.31496062992125984" top="0.11811023622047245" bottom="0.11811023622047245" header="0.5118110236220472" footer="0.5118110236220472"/>
  <pageSetup horizontalDpi="600" verticalDpi="600" orientation="portrait" paperSize="9" scale="84" r:id="rId1"/>
  <rowBreaks count="2" manualBreakCount="2">
    <brk id="52" max="9" man="1"/>
    <brk id="9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34"/>
  <sheetViews>
    <sheetView view="pageBreakPreview" zoomScaleSheetLayoutView="100" workbookViewId="0" topLeftCell="A1">
      <selection activeCell="C31" sqref="C31"/>
    </sheetView>
  </sheetViews>
  <sheetFormatPr defaultColWidth="9.00390625" defaultRowHeight="14.25"/>
  <cols>
    <col min="1" max="1" width="27.75390625" style="3" customWidth="1"/>
    <col min="2" max="13" width="11.00390625" style="3" customWidth="1"/>
    <col min="14" max="16384" width="8.00390625" style="3" customWidth="1"/>
  </cols>
  <sheetData>
    <row r="1" spans="1:8" ht="16.5" thickBot="1">
      <c r="A1" s="8" t="s">
        <v>384</v>
      </c>
      <c r="B1" s="9"/>
      <c r="C1" s="9"/>
      <c r="D1" s="9"/>
      <c r="E1" s="9"/>
      <c r="F1" s="9"/>
      <c r="G1" s="7"/>
      <c r="H1" s="7"/>
    </row>
    <row r="2" spans="1:6" ht="9" customHeight="1">
      <c r="A2" s="5"/>
      <c r="B2" s="4"/>
      <c r="C2" s="4"/>
      <c r="D2" s="9"/>
      <c r="E2" s="9"/>
      <c r="F2" s="9"/>
    </row>
    <row r="3" spans="1:6" ht="13.5">
      <c r="A3" s="2"/>
      <c r="B3" s="1" t="s">
        <v>96</v>
      </c>
      <c r="C3" s="1" t="s">
        <v>201</v>
      </c>
      <c r="D3" s="9"/>
      <c r="E3" s="9"/>
      <c r="F3" s="9"/>
    </row>
    <row r="4" spans="1:6" ht="9" customHeight="1" thickBot="1">
      <c r="A4" s="6"/>
      <c r="B4" s="2"/>
      <c r="C4" s="2"/>
      <c r="D4" s="9"/>
      <c r="E4" s="9"/>
      <c r="F4" s="9"/>
    </row>
    <row r="5" spans="1:6" ht="12" customHeight="1" thickBot="1">
      <c r="A5" s="38" t="s">
        <v>97</v>
      </c>
      <c r="B5" s="114">
        <f aca="true" t="shared" si="0" ref="B5:B10">C5/SUM(C$5:C$10)</f>
        <v>0.3165911730106111</v>
      </c>
      <c r="C5" s="101">
        <v>1247612.7140200052</v>
      </c>
      <c r="D5" s="9"/>
      <c r="E5" s="9"/>
      <c r="F5" s="9"/>
    </row>
    <row r="6" spans="1:6" ht="12" customHeight="1" thickBot="1">
      <c r="A6" s="39" t="s">
        <v>165</v>
      </c>
      <c r="B6" s="115">
        <f t="shared" si="0"/>
        <v>0.2698016040111088</v>
      </c>
      <c r="C6" s="102">
        <v>1063225.825996002</v>
      </c>
      <c r="D6" s="9"/>
      <c r="E6" s="9"/>
      <c r="F6" s="9"/>
    </row>
    <row r="7" spans="1:6" ht="12" customHeight="1" thickBot="1">
      <c r="A7" s="39" t="s">
        <v>98</v>
      </c>
      <c r="B7" s="115">
        <f t="shared" si="0"/>
        <v>0.1447724965833678</v>
      </c>
      <c r="C7" s="102">
        <v>570514.9820199618</v>
      </c>
      <c r="D7" s="9"/>
      <c r="E7" s="9"/>
      <c r="F7" s="9"/>
    </row>
    <row r="8" spans="1:6" ht="12" customHeight="1" thickBot="1">
      <c r="A8" s="39" t="s">
        <v>99</v>
      </c>
      <c r="B8" s="115">
        <f t="shared" si="0"/>
        <v>0.11052431126975462</v>
      </c>
      <c r="C8" s="102">
        <v>435550.79137923004</v>
      </c>
      <c r="D8" s="9"/>
      <c r="E8" s="9"/>
      <c r="F8" s="9"/>
    </row>
    <row r="9" spans="1:6" ht="12" customHeight="1" thickBot="1">
      <c r="A9" s="39" t="s">
        <v>100</v>
      </c>
      <c r="B9" s="115">
        <f t="shared" si="0"/>
        <v>0.10243595672573957</v>
      </c>
      <c r="C9" s="102">
        <v>403676.45366901084</v>
      </c>
      <c r="D9" s="9"/>
      <c r="E9" s="9"/>
      <c r="F9" s="9"/>
    </row>
    <row r="10" spans="1:6" ht="12" customHeight="1" thickBot="1">
      <c r="A10" s="40" t="s">
        <v>166</v>
      </c>
      <c r="B10" s="116">
        <f t="shared" si="0"/>
        <v>0.05587445839941814</v>
      </c>
      <c r="C10" s="103">
        <v>220188.33950799852</v>
      </c>
      <c r="D10" s="9"/>
      <c r="E10" s="9"/>
      <c r="F10" s="9"/>
    </row>
    <row r="11" spans="1:6" ht="12.75">
      <c r="A11" s="12" t="s">
        <v>101</v>
      </c>
      <c r="B11" s="9"/>
      <c r="C11" s="9"/>
      <c r="D11" s="9"/>
      <c r="E11" s="9"/>
      <c r="F11" s="9"/>
    </row>
    <row r="12" spans="1:6" ht="12.75">
      <c r="A12" s="12"/>
      <c r="B12" s="9"/>
      <c r="C12" s="9"/>
      <c r="D12" s="9"/>
      <c r="E12" s="9"/>
      <c r="F12" s="9"/>
    </row>
    <row r="13" spans="1:6" ht="12.75">
      <c r="A13" s="12"/>
      <c r="B13" s="9"/>
      <c r="C13" s="9"/>
      <c r="D13" s="9"/>
      <c r="E13" s="9"/>
      <c r="F13" s="9"/>
    </row>
    <row r="14" spans="1:8" ht="16.5" thickBot="1">
      <c r="A14" s="8" t="s">
        <v>197</v>
      </c>
      <c r="B14" s="9"/>
      <c r="C14" s="9"/>
      <c r="D14" s="9"/>
      <c r="E14" s="9"/>
      <c r="F14" s="9"/>
      <c r="G14" s="7"/>
      <c r="H14" s="7"/>
    </row>
    <row r="15" spans="1:6" ht="9" customHeight="1">
      <c r="A15" s="5"/>
      <c r="B15" s="5"/>
      <c r="C15" s="47"/>
      <c r="D15" s="9"/>
      <c r="E15" s="9"/>
      <c r="F15" s="9"/>
    </row>
    <row r="16" spans="1:6" ht="13.5">
      <c r="A16" s="2"/>
      <c r="B16" s="1" t="s">
        <v>385</v>
      </c>
      <c r="C16" s="48"/>
      <c r="D16" s="9"/>
      <c r="E16" s="9"/>
      <c r="F16" s="9"/>
    </row>
    <row r="17" spans="1:6" ht="9" customHeight="1" thickBot="1">
      <c r="A17" s="6"/>
      <c r="B17" s="6"/>
      <c r="C17" s="49"/>
      <c r="D17" s="9"/>
      <c r="E17" s="9"/>
      <c r="F17" s="9"/>
    </row>
    <row r="18" spans="1:6" ht="12" customHeight="1" thickBot="1">
      <c r="A18" s="14" t="s">
        <v>105</v>
      </c>
      <c r="B18" s="87">
        <v>3940769.1065922077</v>
      </c>
      <c r="C18" s="46"/>
      <c r="D18" s="9"/>
      <c r="E18" s="9"/>
      <c r="F18" s="9"/>
    </row>
    <row r="19" spans="1:6" ht="12" customHeight="1" thickBot="1">
      <c r="A19" s="10" t="s">
        <v>106</v>
      </c>
      <c r="B19" s="91">
        <v>182367.10324592036</v>
      </c>
      <c r="C19" s="46"/>
      <c r="D19" s="9"/>
      <c r="E19" s="35"/>
      <c r="F19" s="9"/>
    </row>
    <row r="20" spans="1:6" ht="12" customHeight="1" thickBot="1">
      <c r="A20" s="10" t="s">
        <v>107</v>
      </c>
      <c r="B20" s="91">
        <v>1177553.8238079061</v>
      </c>
      <c r="C20" s="46"/>
      <c r="D20" s="9"/>
      <c r="E20" s="9"/>
      <c r="F20" s="9"/>
    </row>
    <row r="21" spans="1:6" ht="12" customHeight="1" thickBot="1">
      <c r="A21" s="11" t="s">
        <v>108</v>
      </c>
      <c r="B21" s="96">
        <v>2580848.1795383818</v>
      </c>
      <c r="C21" s="46"/>
      <c r="D21" s="9"/>
      <c r="E21" s="9"/>
      <c r="F21" s="9"/>
    </row>
    <row r="22" spans="1:6" ht="13.5">
      <c r="A22" s="15" t="s">
        <v>101</v>
      </c>
      <c r="B22" s="9"/>
      <c r="C22" s="9"/>
      <c r="D22" s="9"/>
      <c r="E22" s="35"/>
      <c r="F22" s="9"/>
    </row>
    <row r="23" spans="1:6" ht="15.75">
      <c r="A23" s="13"/>
      <c r="B23" s="9"/>
      <c r="C23" s="9"/>
      <c r="D23" s="9"/>
      <c r="E23" s="9"/>
      <c r="F23" s="9"/>
    </row>
    <row r="24" spans="1:8" ht="16.5" thickBot="1">
      <c r="A24" s="8" t="s">
        <v>198</v>
      </c>
      <c r="B24" s="9"/>
      <c r="C24" s="9"/>
      <c r="D24" s="9"/>
      <c r="E24" s="9"/>
      <c r="F24" s="9"/>
      <c r="G24" s="7"/>
      <c r="H24" s="7"/>
    </row>
    <row r="25" spans="1:6" ht="9" customHeight="1">
      <c r="A25" s="5"/>
      <c r="B25" s="5"/>
      <c r="C25" s="47"/>
      <c r="D25" s="47"/>
      <c r="E25" s="47"/>
      <c r="F25" s="63"/>
    </row>
    <row r="26" spans="1:6" ht="13.5">
      <c r="A26" s="2"/>
      <c r="B26" s="1" t="s">
        <v>383</v>
      </c>
      <c r="C26" s="48"/>
      <c r="D26" s="48"/>
      <c r="E26" s="48"/>
      <c r="F26" s="9"/>
    </row>
    <row r="27" spans="1:6" ht="9" customHeight="1" thickBot="1">
      <c r="A27" s="6"/>
      <c r="B27" s="6"/>
      <c r="C27" s="49"/>
      <c r="D27" s="49"/>
      <c r="E27" s="49"/>
      <c r="F27" s="9"/>
    </row>
    <row r="28" spans="1:6" ht="12" customHeight="1" thickBot="1">
      <c r="A28" s="14" t="s">
        <v>105</v>
      </c>
      <c r="B28" s="87">
        <v>3940769.1065922086</v>
      </c>
      <c r="C28" s="66"/>
      <c r="D28" s="46"/>
      <c r="E28" s="50"/>
      <c r="F28" s="9"/>
    </row>
    <row r="29" spans="1:6" ht="12" customHeight="1" thickBot="1">
      <c r="A29" s="10" t="s">
        <v>109</v>
      </c>
      <c r="B29" s="91">
        <v>1193793.4977079986</v>
      </c>
      <c r="C29" s="66"/>
      <c r="D29" s="46"/>
      <c r="E29" s="50"/>
      <c r="F29" s="9"/>
    </row>
    <row r="30" spans="1:6" ht="12" customHeight="1" thickBot="1">
      <c r="A30" s="10" t="s">
        <v>110</v>
      </c>
      <c r="B30" s="91">
        <v>1965598.2029442047</v>
      </c>
      <c r="C30" s="66"/>
      <c r="D30" s="46"/>
      <c r="E30" s="50"/>
      <c r="F30" s="9"/>
    </row>
    <row r="31" spans="1:6" ht="12" customHeight="1" thickBot="1">
      <c r="A31" s="10" t="s">
        <v>208</v>
      </c>
      <c r="B31" s="91">
        <v>916647.4027800055</v>
      </c>
      <c r="C31" s="66"/>
      <c r="D31" s="46"/>
      <c r="E31" s="50"/>
      <c r="F31" s="9"/>
    </row>
    <row r="32" spans="1:6" ht="12" customHeight="1" thickBot="1">
      <c r="A32" s="10" t="s">
        <v>209</v>
      </c>
      <c r="B32" s="91">
        <v>191.64651999999998</v>
      </c>
      <c r="C32" s="66"/>
      <c r="D32" s="46"/>
      <c r="E32" s="50"/>
      <c r="F32" s="9"/>
    </row>
    <row r="33" spans="1:6" ht="12" customHeight="1" thickBot="1">
      <c r="A33" s="10" t="s">
        <v>210</v>
      </c>
      <c r="B33" s="91">
        <v>9530.82712</v>
      </c>
      <c r="C33" s="66"/>
      <c r="D33" s="46"/>
      <c r="E33" s="50"/>
      <c r="F33" s="9"/>
    </row>
    <row r="34" spans="1:6" ht="12" customHeight="1" thickBot="1">
      <c r="A34" s="11" t="s">
        <v>111</v>
      </c>
      <c r="B34" s="96">
        <v>-144992.47048000002</v>
      </c>
      <c r="C34" s="66"/>
      <c r="D34" s="46"/>
      <c r="E34" s="50"/>
      <c r="F34" s="9"/>
    </row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H31"/>
  <sheetViews>
    <sheetView view="pageBreakPreview" zoomScaleSheetLayoutView="100" workbookViewId="0" topLeftCell="A1">
      <selection activeCell="C39" sqref="C39"/>
    </sheetView>
  </sheetViews>
  <sheetFormatPr defaultColWidth="9.00390625" defaultRowHeight="14.25"/>
  <cols>
    <col min="1" max="1" width="28.625" style="3" customWidth="1"/>
    <col min="2" max="6" width="9.125" style="3" customWidth="1"/>
    <col min="7" max="13" width="11.00390625" style="3" customWidth="1"/>
    <col min="14" max="16384" width="8.00390625" style="3" customWidth="1"/>
  </cols>
  <sheetData>
    <row r="1" spans="1:8" ht="16.5" thickBot="1">
      <c r="A1" s="8" t="s">
        <v>381</v>
      </c>
      <c r="B1" s="9"/>
      <c r="C1" s="9"/>
      <c r="D1" s="9"/>
      <c r="E1" s="9"/>
      <c r="F1" s="9"/>
      <c r="G1" s="7"/>
      <c r="H1" s="7"/>
    </row>
    <row r="2" spans="1:6" ht="9" customHeight="1">
      <c r="A2" s="5"/>
      <c r="B2" s="4"/>
      <c r="C2" s="4"/>
      <c r="D2" s="9"/>
      <c r="E2" s="9"/>
      <c r="F2" s="9"/>
    </row>
    <row r="3" spans="1:6" ht="22.5">
      <c r="A3" s="117"/>
      <c r="B3" s="118" t="s">
        <v>96</v>
      </c>
      <c r="C3" s="118" t="s">
        <v>201</v>
      </c>
      <c r="D3" s="9"/>
      <c r="E3" s="9"/>
      <c r="F3" s="9"/>
    </row>
    <row r="4" spans="1:6" ht="9" customHeight="1" thickBot="1">
      <c r="A4" s="119"/>
      <c r="B4" s="117"/>
      <c r="C4" s="117"/>
      <c r="D4" s="9"/>
      <c r="E4" s="9"/>
      <c r="F4" s="9"/>
    </row>
    <row r="5" spans="1:6" ht="12" customHeight="1" thickBot="1">
      <c r="A5" s="120" t="s">
        <v>157</v>
      </c>
      <c r="B5" s="114">
        <f>C5/SUM(C$5:C$9)</f>
        <v>0.3763233884165556</v>
      </c>
      <c r="C5" s="101">
        <v>437461.57818</v>
      </c>
      <c r="D5" s="9"/>
      <c r="E5" s="9"/>
      <c r="F5" s="9"/>
    </row>
    <row r="6" spans="1:6" ht="12" customHeight="1" thickBot="1">
      <c r="A6" s="121" t="s">
        <v>167</v>
      </c>
      <c r="B6" s="122">
        <f>C6/SUM(C$5:C$9)</f>
        <v>0.3019086141733427</v>
      </c>
      <c r="C6" s="123">
        <v>350957.24286</v>
      </c>
      <c r="D6" s="9"/>
      <c r="E6" s="9"/>
      <c r="F6" s="9"/>
    </row>
    <row r="7" spans="1:6" ht="12" customHeight="1" thickBot="1">
      <c r="A7" s="124" t="s">
        <v>169</v>
      </c>
      <c r="B7" s="125">
        <f>C7/SUM(C$5:C$9)</f>
        <v>0.19050786893708044</v>
      </c>
      <c r="C7" s="126">
        <v>221458.12768</v>
      </c>
      <c r="D7" s="9"/>
      <c r="E7" s="9"/>
      <c r="F7" s="9"/>
    </row>
    <row r="8" spans="1:6" ht="12" customHeight="1" thickBot="1">
      <c r="A8" s="124" t="s">
        <v>168</v>
      </c>
      <c r="B8" s="125">
        <f>C8/SUM(C$5:C$9)</f>
        <v>0.1282446276778857</v>
      </c>
      <c r="C8" s="126">
        <v>149079.48574</v>
      </c>
      <c r="D8" s="9"/>
      <c r="E8" s="9"/>
      <c r="F8" s="9"/>
    </row>
    <row r="9" spans="1:5" ht="12" customHeight="1" thickBot="1">
      <c r="A9" s="127" t="s">
        <v>181</v>
      </c>
      <c r="B9" s="128">
        <f>C9/SUM(C$5:C$9)</f>
        <v>0.003015500795135409</v>
      </c>
      <c r="C9" s="129">
        <v>3505.4046000000003</v>
      </c>
      <c r="D9" s="9"/>
      <c r="E9" s="9"/>
    </row>
    <row r="10" spans="1:6" ht="12.75">
      <c r="A10" s="12" t="s">
        <v>101</v>
      </c>
      <c r="B10" s="9"/>
      <c r="C10" s="9"/>
      <c r="D10" s="9"/>
      <c r="E10" s="9"/>
      <c r="F10" s="9"/>
    </row>
    <row r="11" spans="1:6" ht="12.75">
      <c r="A11" s="12"/>
      <c r="B11" s="9"/>
      <c r="C11" s="9"/>
      <c r="D11" s="9"/>
      <c r="E11" s="9"/>
      <c r="F11" s="9"/>
    </row>
    <row r="12" spans="1:6" ht="16.5" customHeight="1" thickBot="1">
      <c r="A12" s="8" t="s">
        <v>199</v>
      </c>
      <c r="B12" s="9"/>
      <c r="C12" s="9"/>
      <c r="D12" s="9"/>
      <c r="E12" s="9"/>
      <c r="F12" s="9"/>
    </row>
    <row r="13" spans="1:6" ht="9" customHeight="1">
      <c r="A13" s="5"/>
      <c r="B13" s="5"/>
      <c r="C13" s="9"/>
      <c r="D13" s="9"/>
      <c r="E13" s="9"/>
      <c r="F13" s="9"/>
    </row>
    <row r="14" spans="1:6" ht="13.5">
      <c r="A14" s="117"/>
      <c r="B14" s="118" t="s">
        <v>382</v>
      </c>
      <c r="C14" s="9"/>
      <c r="D14" s="9"/>
      <c r="E14" s="9"/>
      <c r="F14" s="9"/>
    </row>
    <row r="15" spans="1:7" ht="9" customHeight="1" thickBot="1">
      <c r="A15" s="119"/>
      <c r="B15" s="119"/>
      <c r="C15" s="9"/>
      <c r="D15" s="9"/>
      <c r="E15" s="9"/>
      <c r="F15" s="9"/>
      <c r="G15" s="7"/>
    </row>
    <row r="16" spans="1:6" ht="12" customHeight="1" thickBot="1">
      <c r="A16" s="130" t="s">
        <v>105</v>
      </c>
      <c r="B16" s="87">
        <v>1162461.83906</v>
      </c>
      <c r="C16" s="9"/>
      <c r="D16" s="9"/>
      <c r="E16" s="9"/>
      <c r="F16" s="9"/>
    </row>
    <row r="17" spans="1:6" ht="12" customHeight="1" thickBot="1">
      <c r="A17" s="131" t="s">
        <v>158</v>
      </c>
      <c r="B17" s="91">
        <v>1110487.92479</v>
      </c>
      <c r="C17" s="9"/>
      <c r="D17" s="9"/>
      <c r="E17" s="9"/>
      <c r="F17" s="9"/>
    </row>
    <row r="18" spans="1:6" ht="12" customHeight="1" thickBot="1">
      <c r="A18" s="132" t="s">
        <v>159</v>
      </c>
      <c r="B18" s="96">
        <v>51973.914269999994</v>
      </c>
      <c r="C18" s="9"/>
      <c r="D18" s="9"/>
      <c r="E18" s="9"/>
      <c r="F18" s="9"/>
    </row>
    <row r="19" spans="1:6" ht="12" customHeight="1">
      <c r="A19" s="15" t="s">
        <v>101</v>
      </c>
      <c r="B19" s="9"/>
      <c r="C19" s="9"/>
      <c r="D19" s="9"/>
      <c r="E19" s="9"/>
      <c r="F19" s="9"/>
    </row>
    <row r="20" spans="1:6" ht="12" customHeight="1">
      <c r="A20" s="13"/>
      <c r="B20" s="9"/>
      <c r="C20" s="9"/>
      <c r="D20" s="9"/>
      <c r="E20" s="9"/>
      <c r="F20" s="9"/>
    </row>
    <row r="21" spans="1:6" ht="16.5" customHeight="1" thickBot="1">
      <c r="A21" s="8" t="s">
        <v>200</v>
      </c>
      <c r="B21" s="9"/>
      <c r="C21" s="9"/>
      <c r="D21" s="9"/>
      <c r="E21" s="9"/>
      <c r="F21" s="9"/>
    </row>
    <row r="22" spans="1:6" ht="9" customHeight="1">
      <c r="A22" s="5"/>
      <c r="B22" s="5"/>
      <c r="C22" s="47"/>
      <c r="D22" s="9"/>
      <c r="E22" s="9"/>
      <c r="F22" s="9"/>
    </row>
    <row r="23" spans="1:6" ht="22.5">
      <c r="A23" s="117"/>
      <c r="B23" s="118" t="s">
        <v>383</v>
      </c>
      <c r="C23" s="48"/>
      <c r="D23" s="9"/>
      <c r="E23" s="9"/>
      <c r="F23" s="9"/>
    </row>
    <row r="24" spans="1:6" ht="9" customHeight="1" thickBot="1">
      <c r="A24" s="119"/>
      <c r="B24" s="119"/>
      <c r="C24" s="49"/>
      <c r="D24" s="9"/>
      <c r="E24" s="9"/>
      <c r="F24" s="9"/>
    </row>
    <row r="25" spans="1:6" ht="12" customHeight="1" thickBot="1">
      <c r="A25" s="130" t="s">
        <v>105</v>
      </c>
      <c r="B25" s="87">
        <v>1162461.83906</v>
      </c>
      <c r="C25" s="66"/>
      <c r="D25" s="9"/>
      <c r="E25" s="9"/>
      <c r="F25" s="9"/>
    </row>
    <row r="26" spans="1:6" ht="12" customHeight="1" thickBot="1">
      <c r="A26" s="131" t="s">
        <v>109</v>
      </c>
      <c r="B26" s="91">
        <v>173187.93804470188</v>
      </c>
      <c r="C26" s="66"/>
      <c r="D26" s="9"/>
      <c r="E26" s="9"/>
      <c r="F26" s="9"/>
    </row>
    <row r="27" spans="1:6" ht="12" customHeight="1" thickBot="1">
      <c r="A27" s="131" t="s">
        <v>110</v>
      </c>
      <c r="B27" s="91">
        <v>732941.3704288665</v>
      </c>
      <c r="C27" s="66"/>
      <c r="D27" s="9"/>
      <c r="E27" s="9"/>
      <c r="F27" s="9"/>
    </row>
    <row r="28" spans="1:6" ht="12" customHeight="1" thickBot="1">
      <c r="A28" s="131" t="s">
        <v>208</v>
      </c>
      <c r="B28" s="91">
        <v>7170.718349999998</v>
      </c>
      <c r="C28" s="66"/>
      <c r="D28" s="9"/>
      <c r="E28" s="9"/>
      <c r="F28" s="9"/>
    </row>
    <row r="29" spans="1:6" ht="12" customHeight="1" thickBot="1">
      <c r="A29" s="131" t="s">
        <v>209</v>
      </c>
      <c r="B29" s="91">
        <v>247933.9952063346</v>
      </c>
      <c r="C29" s="66"/>
      <c r="D29" s="9"/>
      <c r="E29" s="9"/>
      <c r="F29" s="9"/>
    </row>
    <row r="30" spans="1:6" ht="12" customHeight="1" thickBot="1">
      <c r="A30" s="131" t="s">
        <v>210</v>
      </c>
      <c r="B30" s="91">
        <v>96055.72884727422</v>
      </c>
      <c r="C30" s="66"/>
      <c r="D30" s="9"/>
      <c r="E30" s="9"/>
      <c r="F30" s="9"/>
    </row>
    <row r="31" spans="1:6" ht="12" customHeight="1" thickBot="1">
      <c r="A31" s="132" t="s">
        <v>111</v>
      </c>
      <c r="B31" s="96">
        <v>-94827.91180893093</v>
      </c>
      <c r="C31" s="66"/>
      <c r="D31" s="9"/>
      <c r="E31" s="9"/>
      <c r="F31" s="9"/>
    </row>
    <row r="32" ht="12" customHeight="1"/>
    <row r="33" ht="12" customHeight="1"/>
    <row r="34" ht="12" customHeight="1"/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415"/>
  <sheetViews>
    <sheetView view="pageBreakPreview" zoomScaleSheetLayoutView="100" workbookViewId="0" topLeftCell="A1">
      <selection activeCell="L83" sqref="L83"/>
    </sheetView>
  </sheetViews>
  <sheetFormatPr defaultColWidth="9.00390625" defaultRowHeight="14.25"/>
  <cols>
    <col min="1" max="1" width="23.75390625" style="35" customWidth="1"/>
    <col min="2" max="10" width="8.125" style="35" customWidth="1"/>
    <col min="11" max="12" width="11.00390625" style="35" customWidth="1"/>
    <col min="13" max="16384" width="8.00390625" style="35" customWidth="1"/>
  </cols>
  <sheetData>
    <row r="1" spans="1:10" ht="16.5" thickBot="1">
      <c r="A1" s="70" t="s">
        <v>375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9" customHeight="1">
      <c r="A2" s="71"/>
      <c r="B2" s="71"/>
      <c r="C2" s="71"/>
      <c r="D2" s="37"/>
      <c r="E2" s="37"/>
      <c r="F2" s="37"/>
      <c r="G2" s="37"/>
      <c r="H2" s="37"/>
      <c r="I2" s="37"/>
      <c r="J2" s="37"/>
    </row>
    <row r="3" spans="1:10" ht="33.75">
      <c r="A3" s="133" t="s">
        <v>112</v>
      </c>
      <c r="B3" s="134" t="s">
        <v>196</v>
      </c>
      <c r="C3" s="135" t="s">
        <v>96</v>
      </c>
      <c r="D3" s="37"/>
      <c r="E3" s="37"/>
      <c r="F3" s="37"/>
      <c r="G3" s="37"/>
      <c r="H3" s="37"/>
      <c r="I3" s="37"/>
      <c r="J3" s="37"/>
    </row>
    <row r="4" spans="1:10" ht="9" customHeight="1" thickBot="1">
      <c r="A4" s="136"/>
      <c r="B4" s="136"/>
      <c r="C4" s="136"/>
      <c r="D4" s="37"/>
      <c r="E4" s="37"/>
      <c r="F4" s="37"/>
      <c r="G4" s="37"/>
      <c r="H4" s="37"/>
      <c r="I4" s="37"/>
      <c r="J4" s="37"/>
    </row>
    <row r="5" spans="1:10" ht="12" customHeight="1" thickBot="1">
      <c r="A5" s="137" t="s">
        <v>113</v>
      </c>
      <c r="B5" s="87">
        <v>3754991.150813885</v>
      </c>
      <c r="C5" s="138">
        <f>B5/B$5</f>
        <v>1</v>
      </c>
      <c r="D5" s="37"/>
      <c r="E5" s="37"/>
      <c r="F5" s="37"/>
      <c r="G5" s="37"/>
      <c r="H5" s="37"/>
      <c r="I5" s="37"/>
      <c r="J5" s="37"/>
    </row>
    <row r="6" spans="1:10" ht="12" customHeight="1" thickBot="1">
      <c r="A6" s="139" t="s">
        <v>114</v>
      </c>
      <c r="B6" s="91">
        <v>1507949.526302647</v>
      </c>
      <c r="C6" s="140">
        <f aca="true" t="shared" si="0" ref="C6:C13">B6/B$5</f>
        <v>0.40158537416947115</v>
      </c>
      <c r="D6" s="37"/>
      <c r="E6" s="37"/>
      <c r="F6" s="37"/>
      <c r="G6" s="37"/>
      <c r="H6" s="37"/>
      <c r="I6" s="37"/>
      <c r="J6" s="37"/>
    </row>
    <row r="7" spans="1:10" ht="12" customHeight="1" thickBot="1">
      <c r="A7" s="139" t="s">
        <v>116</v>
      </c>
      <c r="B7" s="91">
        <v>907203.9945629636</v>
      </c>
      <c r="C7" s="140">
        <f t="shared" si="0"/>
        <v>0.24159950266895552</v>
      </c>
      <c r="D7" s="37"/>
      <c r="E7" s="37"/>
      <c r="F7" s="37"/>
      <c r="G7" s="37"/>
      <c r="H7" s="37"/>
      <c r="I7" s="37"/>
      <c r="J7" s="37"/>
    </row>
    <row r="8" spans="1:10" ht="12" customHeight="1" thickBot="1">
      <c r="A8" s="139" t="s">
        <v>115</v>
      </c>
      <c r="B8" s="91">
        <v>850375.9951712942</v>
      </c>
      <c r="C8" s="140">
        <f t="shared" si="0"/>
        <v>0.2264655124385519</v>
      </c>
      <c r="D8" s="37"/>
      <c r="E8" s="37"/>
      <c r="F8" s="37"/>
      <c r="G8" s="37"/>
      <c r="H8" s="37"/>
      <c r="I8" s="37"/>
      <c r="J8" s="37"/>
    </row>
    <row r="9" spans="1:10" ht="12" customHeight="1" thickBot="1">
      <c r="A9" s="139" t="s">
        <v>386</v>
      </c>
      <c r="B9" s="91">
        <v>209198.60487343275</v>
      </c>
      <c r="C9" s="140">
        <f t="shared" si="0"/>
        <v>0.05571214324382348</v>
      </c>
      <c r="D9" s="37"/>
      <c r="E9" s="37"/>
      <c r="F9" s="37"/>
      <c r="G9" s="37"/>
      <c r="H9" s="37"/>
      <c r="I9" s="37"/>
      <c r="J9" s="37"/>
    </row>
    <row r="10" spans="1:10" ht="12" customHeight="1" thickBot="1">
      <c r="A10" s="139" t="s">
        <v>117</v>
      </c>
      <c r="B10" s="91">
        <v>107605.7919514959</v>
      </c>
      <c r="C10" s="140">
        <f t="shared" si="0"/>
        <v>0.02865673649541694</v>
      </c>
      <c r="D10" s="37"/>
      <c r="E10" s="37"/>
      <c r="F10" s="37"/>
      <c r="G10" s="37"/>
      <c r="H10" s="37"/>
      <c r="I10" s="37"/>
      <c r="J10" s="37"/>
    </row>
    <row r="11" spans="1:10" ht="12" customHeight="1" thickBot="1">
      <c r="A11" s="139" t="s">
        <v>211</v>
      </c>
      <c r="B11" s="91">
        <v>66463.20380487748</v>
      </c>
      <c r="C11" s="140">
        <f t="shared" si="0"/>
        <v>0.017699962832261735</v>
      </c>
      <c r="D11" s="37"/>
      <c r="E11" s="37"/>
      <c r="F11" s="37"/>
      <c r="G11" s="37"/>
      <c r="H11" s="37"/>
      <c r="I11" s="37"/>
      <c r="J11" s="37"/>
    </row>
    <row r="12" spans="1:10" ht="12" customHeight="1" thickBot="1">
      <c r="A12" s="139" t="s">
        <v>195</v>
      </c>
      <c r="B12" s="91">
        <v>61054.2244910431</v>
      </c>
      <c r="C12" s="140">
        <f t="shared" si="0"/>
        <v>0.016259485585687666</v>
      </c>
      <c r="D12" s="37"/>
      <c r="E12" s="37"/>
      <c r="F12" s="37"/>
      <c r="G12" s="37"/>
      <c r="H12" s="37"/>
      <c r="I12" s="37"/>
      <c r="J12" s="37"/>
    </row>
    <row r="13" spans="1:10" ht="12" customHeight="1" thickBot="1">
      <c r="A13" s="141" t="s">
        <v>170</v>
      </c>
      <c r="B13" s="96">
        <v>45139.809656131074</v>
      </c>
      <c r="C13" s="142">
        <f t="shared" si="0"/>
        <v>0.012021282565831648</v>
      </c>
      <c r="D13" s="37"/>
      <c r="E13" s="37"/>
      <c r="F13" s="37"/>
      <c r="G13" s="37"/>
      <c r="H13" s="37"/>
      <c r="I13" s="37"/>
      <c r="J13" s="37"/>
    </row>
    <row r="14" spans="1:10" ht="9.75" customHeight="1">
      <c r="A14" s="68" t="s">
        <v>101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4.25">
      <c r="A15" s="69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6.5" thickBot="1">
      <c r="A16" s="70" t="s">
        <v>376</v>
      </c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9" customHeight="1">
      <c r="A17" s="143"/>
      <c r="B17" s="143"/>
      <c r="C17" s="143"/>
      <c r="D17" s="143"/>
      <c r="E17" s="143"/>
      <c r="F17" s="143"/>
      <c r="G17" s="37"/>
      <c r="H17" s="37"/>
      <c r="I17" s="37"/>
      <c r="J17" s="37"/>
    </row>
    <row r="18" spans="1:10" ht="22.5">
      <c r="A18" s="133" t="s">
        <v>112</v>
      </c>
      <c r="B18" s="135" t="s">
        <v>102</v>
      </c>
      <c r="C18" s="135" t="s">
        <v>103</v>
      </c>
      <c r="D18" s="135" t="s">
        <v>104</v>
      </c>
      <c r="E18" s="135" t="s">
        <v>68</v>
      </c>
      <c r="F18" s="135" t="s">
        <v>95</v>
      </c>
      <c r="G18" s="37"/>
      <c r="H18" s="37"/>
      <c r="I18" s="37"/>
      <c r="J18" s="37"/>
    </row>
    <row r="19" spans="1:10" ht="9" customHeight="1" thickBot="1">
      <c r="A19" s="144"/>
      <c r="B19" s="145"/>
      <c r="C19" s="145"/>
      <c r="D19" s="145"/>
      <c r="E19" s="145"/>
      <c r="F19" s="145"/>
      <c r="G19" s="37"/>
      <c r="H19" s="37"/>
      <c r="I19" s="37"/>
      <c r="J19" s="37"/>
    </row>
    <row r="20" spans="1:10" ht="12" customHeight="1" thickBot="1">
      <c r="A20" s="146" t="s">
        <v>113</v>
      </c>
      <c r="B20" s="85">
        <f>SUM(B21:B28)</f>
        <v>11618</v>
      </c>
      <c r="C20" s="147">
        <f>SUM(C21:C28)</f>
        <v>9588</v>
      </c>
      <c r="D20" s="85">
        <f>SUM(D21:D28)</f>
        <v>2030</v>
      </c>
      <c r="E20" s="148">
        <v>0.03461210571184996</v>
      </c>
      <c r="F20" s="149">
        <v>0.039149133126337915</v>
      </c>
      <c r="G20" s="37"/>
      <c r="H20" s="37"/>
      <c r="I20" s="37"/>
      <c r="J20" s="37"/>
    </row>
    <row r="21" spans="1:10" ht="12" customHeight="1" thickBot="1">
      <c r="A21" s="150" t="s">
        <v>211</v>
      </c>
      <c r="B21" s="88">
        <v>831</v>
      </c>
      <c r="C21" s="126">
        <v>636</v>
      </c>
      <c r="D21" s="88">
        <v>195</v>
      </c>
      <c r="E21" s="151">
        <v>0.042400521852576645</v>
      </c>
      <c r="F21" s="152">
        <v>0.055162659123055166</v>
      </c>
      <c r="G21" s="37"/>
      <c r="H21" s="37"/>
      <c r="I21" s="37"/>
      <c r="J21" s="37"/>
    </row>
    <row r="22" spans="1:10" ht="12" customHeight="1" thickBot="1">
      <c r="A22" s="150" t="s">
        <v>170</v>
      </c>
      <c r="B22" s="88">
        <v>156</v>
      </c>
      <c r="C22" s="126">
        <v>290</v>
      </c>
      <c r="D22" s="88">
        <v>-134</v>
      </c>
      <c r="E22" s="151">
        <v>-0.04708362614195362</v>
      </c>
      <c r="F22" s="152">
        <v>-0.04748405386250886</v>
      </c>
      <c r="G22" s="37"/>
      <c r="H22" s="37"/>
      <c r="I22" s="37"/>
      <c r="J22" s="37"/>
    </row>
    <row r="23" spans="1:10" ht="12" customHeight="1" thickBot="1">
      <c r="A23" s="150" t="s">
        <v>115</v>
      </c>
      <c r="B23" s="88">
        <v>1752</v>
      </c>
      <c r="C23" s="126">
        <v>1621</v>
      </c>
      <c r="D23" s="88">
        <v>131</v>
      </c>
      <c r="E23" s="151">
        <v>0.026988051091882983</v>
      </c>
      <c r="F23" s="152">
        <v>0.033358798064680416</v>
      </c>
      <c r="G23" s="37"/>
      <c r="H23" s="37"/>
      <c r="I23" s="37"/>
      <c r="J23" s="37"/>
    </row>
    <row r="24" spans="1:10" ht="12" customHeight="1" thickBot="1">
      <c r="A24" s="150" t="s">
        <v>117</v>
      </c>
      <c r="B24" s="88">
        <v>1521</v>
      </c>
      <c r="C24" s="126">
        <v>1362</v>
      </c>
      <c r="D24" s="88">
        <v>159</v>
      </c>
      <c r="E24" s="151">
        <v>0.01825278383652853</v>
      </c>
      <c r="F24" s="152">
        <v>0.020355908334400204</v>
      </c>
      <c r="G24" s="37"/>
      <c r="H24" s="37"/>
      <c r="I24" s="37"/>
      <c r="J24" s="37"/>
    </row>
    <row r="25" spans="1:10" ht="12" customHeight="1" thickBot="1">
      <c r="A25" s="150" t="s">
        <v>195</v>
      </c>
      <c r="B25" s="88">
        <v>387</v>
      </c>
      <c r="C25" s="126">
        <v>384</v>
      </c>
      <c r="D25" s="88">
        <v>3</v>
      </c>
      <c r="E25" s="151">
        <v>0.0013015184381778742</v>
      </c>
      <c r="F25" s="152">
        <v>0.0013831258644536654</v>
      </c>
      <c r="G25" s="37"/>
      <c r="H25" s="37"/>
      <c r="I25" s="37"/>
      <c r="J25" s="37"/>
    </row>
    <row r="26" spans="1:10" ht="12" customHeight="1" thickBot="1">
      <c r="A26" s="150" t="s">
        <v>386</v>
      </c>
      <c r="B26" s="88">
        <v>1144</v>
      </c>
      <c r="C26" s="126">
        <v>753</v>
      </c>
      <c r="D26" s="88">
        <v>391</v>
      </c>
      <c r="E26" s="151">
        <v>0.07791948983658828</v>
      </c>
      <c r="F26" s="152">
        <v>0.11268011527377522</v>
      </c>
      <c r="G26" s="37"/>
      <c r="H26" s="37"/>
      <c r="I26" s="37"/>
      <c r="J26" s="37"/>
    </row>
    <row r="27" spans="1:10" ht="12" customHeight="1" thickBot="1">
      <c r="A27" s="150" t="s">
        <v>114</v>
      </c>
      <c r="B27" s="88">
        <v>3852</v>
      </c>
      <c r="C27" s="126">
        <v>2770</v>
      </c>
      <c r="D27" s="88">
        <v>1082</v>
      </c>
      <c r="E27" s="151">
        <v>0.043295586411108</v>
      </c>
      <c r="F27" s="152">
        <v>0.04589023666129443</v>
      </c>
      <c r="G27" s="37"/>
      <c r="H27" s="37"/>
      <c r="I27" s="37"/>
      <c r="J27" s="37"/>
    </row>
    <row r="28" spans="1:10" ht="12" customHeight="1" thickBot="1">
      <c r="A28" s="153" t="s">
        <v>116</v>
      </c>
      <c r="B28" s="93">
        <v>1975</v>
      </c>
      <c r="C28" s="154">
        <v>1772</v>
      </c>
      <c r="D28" s="93">
        <v>203</v>
      </c>
      <c r="E28" s="155">
        <v>0.038114907998497934</v>
      </c>
      <c r="F28" s="156">
        <v>0.044703809733538866</v>
      </c>
      <c r="G28" s="37"/>
      <c r="H28" s="37"/>
      <c r="I28" s="37"/>
      <c r="J28" s="37"/>
    </row>
    <row r="29" spans="1:10" ht="14.25">
      <c r="A29" s="69"/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4.25">
      <c r="A30" s="69"/>
      <c r="B30" s="37"/>
      <c r="C30" s="37"/>
      <c r="D30" s="37"/>
      <c r="E30" s="37"/>
      <c r="F30" s="37"/>
      <c r="G30" s="37"/>
      <c r="H30" s="37"/>
      <c r="I30" s="37"/>
      <c r="J30" s="37"/>
    </row>
    <row r="31" spans="1:10" ht="16.5" thickBot="1">
      <c r="A31" s="70" t="s">
        <v>377</v>
      </c>
      <c r="B31" s="37"/>
      <c r="C31" s="37"/>
      <c r="D31" s="37"/>
      <c r="E31" s="37"/>
      <c r="F31" s="37"/>
      <c r="G31" s="37"/>
      <c r="H31" s="37"/>
      <c r="I31" s="37"/>
      <c r="J31" s="37"/>
    </row>
    <row r="32" spans="1:10" ht="9" customHeight="1">
      <c r="A32" s="72"/>
      <c r="B32" s="73"/>
      <c r="C32" s="73"/>
      <c r="D32" s="73"/>
      <c r="E32" s="73"/>
      <c r="F32" s="73"/>
      <c r="G32" s="74"/>
      <c r="H32" s="73"/>
      <c r="I32" s="37"/>
      <c r="J32" s="37"/>
    </row>
    <row r="33" spans="1:10" ht="12.75" customHeight="1">
      <c r="A33" s="202" t="s">
        <v>118</v>
      </c>
      <c r="B33" s="196" t="s">
        <v>96</v>
      </c>
      <c r="C33" s="196" t="s">
        <v>160</v>
      </c>
      <c r="D33" s="196" t="s">
        <v>119</v>
      </c>
      <c r="E33" s="196" t="s">
        <v>2</v>
      </c>
      <c r="F33" s="196" t="s">
        <v>3</v>
      </c>
      <c r="G33" s="196" t="s">
        <v>4</v>
      </c>
      <c r="H33" s="134" t="s">
        <v>120</v>
      </c>
      <c r="I33" s="37"/>
      <c r="J33" s="37"/>
    </row>
    <row r="34" spans="1:10" ht="22.5">
      <c r="A34" s="202"/>
      <c r="B34" s="196"/>
      <c r="C34" s="196"/>
      <c r="D34" s="196"/>
      <c r="E34" s="196"/>
      <c r="F34" s="196"/>
      <c r="G34" s="196"/>
      <c r="H34" s="134" t="s">
        <v>153</v>
      </c>
      <c r="I34" s="37"/>
      <c r="J34" s="37"/>
    </row>
    <row r="35" spans="1:10" ht="9" customHeight="1" thickBot="1">
      <c r="A35" s="157"/>
      <c r="B35" s="136"/>
      <c r="C35" s="136"/>
      <c r="D35" s="136"/>
      <c r="E35" s="136"/>
      <c r="F35" s="136"/>
      <c r="G35" s="136"/>
      <c r="H35" s="136"/>
      <c r="I35" s="37"/>
      <c r="J35" s="37"/>
    </row>
    <row r="36" spans="1:10" ht="12" customHeight="1" thickBot="1">
      <c r="A36" s="158" t="s">
        <v>121</v>
      </c>
      <c r="B36" s="159">
        <f>C36/C$36</f>
        <v>1</v>
      </c>
      <c r="C36" s="101">
        <f>C37+C46</f>
        <v>4550404.173503887</v>
      </c>
      <c r="D36" s="87">
        <f>D37+D46</f>
        <v>499</v>
      </c>
      <c r="E36" s="101"/>
      <c r="F36" s="87"/>
      <c r="G36" s="101"/>
      <c r="H36" s="87">
        <f>10000/D36</f>
        <v>20.04008016032064</v>
      </c>
      <c r="I36" s="37"/>
      <c r="J36" s="37"/>
    </row>
    <row r="37" spans="1:10" ht="12" customHeight="1" thickBot="1">
      <c r="A37" s="139" t="s">
        <v>122</v>
      </c>
      <c r="B37" s="160">
        <f aca="true" t="shared" si="1" ref="B37:B52">C37/C$36</f>
        <v>0.8251994784723664</v>
      </c>
      <c r="C37" s="102">
        <v>3754991.150813887</v>
      </c>
      <c r="D37" s="91">
        <v>79</v>
      </c>
      <c r="E37" s="89">
        <v>0.3412782687125497</v>
      </c>
      <c r="F37" s="90">
        <v>0.4645820046690947</v>
      </c>
      <c r="G37" s="102">
        <v>558.9694361737843</v>
      </c>
      <c r="H37" s="91">
        <f>10000/D37</f>
        <v>126.58227848101266</v>
      </c>
      <c r="I37" s="37"/>
      <c r="J37" s="65"/>
    </row>
    <row r="38" spans="1:10" ht="12" customHeight="1" thickBot="1">
      <c r="A38" s="139" t="s">
        <v>123</v>
      </c>
      <c r="B38" s="160">
        <f t="shared" si="1"/>
        <v>0.375964751511522</v>
      </c>
      <c r="C38" s="102">
        <v>1710791.5743683814</v>
      </c>
      <c r="D38" s="91">
        <v>13</v>
      </c>
      <c r="E38" s="89">
        <v>0.7490666298457965</v>
      </c>
      <c r="F38" s="90">
        <v>0.872527764881938</v>
      </c>
      <c r="G38" s="102">
        <v>2016.3444100322067</v>
      </c>
      <c r="H38" s="91">
        <f aca="true" t="shared" si="2" ref="H38:H52">10000/D38</f>
        <v>769.2307692307693</v>
      </c>
      <c r="I38" s="37"/>
      <c r="J38" s="65"/>
    </row>
    <row r="39" spans="1:10" ht="12" customHeight="1" thickBot="1">
      <c r="A39" s="139" t="s">
        <v>124</v>
      </c>
      <c r="B39" s="160">
        <f t="shared" si="1"/>
        <v>0.11264505902459147</v>
      </c>
      <c r="C39" s="102">
        <v>512580.5467100927</v>
      </c>
      <c r="D39" s="91">
        <v>9</v>
      </c>
      <c r="E39" s="89">
        <v>0.920725604239671</v>
      </c>
      <c r="F39" s="90">
        <v>0.960383638276634</v>
      </c>
      <c r="G39" s="102">
        <v>3762.3689458252707</v>
      </c>
      <c r="H39" s="91">
        <f t="shared" si="2"/>
        <v>1111.111111111111</v>
      </c>
      <c r="I39" s="37"/>
      <c r="J39" s="65"/>
    </row>
    <row r="40" spans="1:10" ht="12" customHeight="1" thickBot="1">
      <c r="A40" s="139" t="s">
        <v>125</v>
      </c>
      <c r="B40" s="160">
        <f t="shared" si="1"/>
        <v>0.04246517899080515</v>
      </c>
      <c r="C40" s="102">
        <v>193233.72770834935</v>
      </c>
      <c r="D40" s="91">
        <v>7</v>
      </c>
      <c r="E40" s="89">
        <v>0.8083374854210122</v>
      </c>
      <c r="F40" s="90">
        <v>0.955182833647013</v>
      </c>
      <c r="G40" s="102">
        <v>2590.7515671510596</v>
      </c>
      <c r="H40" s="91">
        <f t="shared" si="2"/>
        <v>1428.5714285714287</v>
      </c>
      <c r="I40" s="37"/>
      <c r="J40" s="65"/>
    </row>
    <row r="41" spans="1:10" ht="12" customHeight="1" thickBot="1">
      <c r="A41" s="139" t="s">
        <v>126</v>
      </c>
      <c r="B41" s="160">
        <f t="shared" si="1"/>
        <v>0.11105437392098591</v>
      </c>
      <c r="C41" s="102">
        <v>505342.2865759155</v>
      </c>
      <c r="D41" s="91">
        <v>18</v>
      </c>
      <c r="E41" s="89">
        <v>0.5967546220792588</v>
      </c>
      <c r="F41" s="90">
        <v>0.7438564610220159</v>
      </c>
      <c r="G41" s="102">
        <v>1742.3177406122772</v>
      </c>
      <c r="H41" s="91">
        <f t="shared" si="2"/>
        <v>555.5555555555555</v>
      </c>
      <c r="I41" s="37"/>
      <c r="J41" s="65"/>
    </row>
    <row r="42" spans="1:10" ht="12" customHeight="1" thickBot="1">
      <c r="A42" s="139" t="s">
        <v>127</v>
      </c>
      <c r="B42" s="160">
        <f t="shared" si="1"/>
        <v>0.07227594786240807</v>
      </c>
      <c r="C42" s="102">
        <v>328884.774797051</v>
      </c>
      <c r="D42" s="91">
        <v>16</v>
      </c>
      <c r="E42" s="89">
        <v>0.566867344445607</v>
      </c>
      <c r="F42" s="90">
        <v>0.754250288966197</v>
      </c>
      <c r="G42" s="102">
        <v>1458.9634342181773</v>
      </c>
      <c r="H42" s="91">
        <f t="shared" si="2"/>
        <v>625</v>
      </c>
      <c r="I42" s="37"/>
      <c r="J42" s="65"/>
    </row>
    <row r="43" spans="1:10" ht="12" customHeight="1" thickBot="1">
      <c r="A43" s="139" t="s">
        <v>128</v>
      </c>
      <c r="B43" s="160">
        <f t="shared" si="1"/>
        <v>0.05418100558661069</v>
      </c>
      <c r="C43" s="102">
        <v>246545.47394595068</v>
      </c>
      <c r="D43" s="91">
        <v>10</v>
      </c>
      <c r="E43" s="89">
        <v>0.5814223903643846</v>
      </c>
      <c r="F43" s="90">
        <v>0.8344753400577106</v>
      </c>
      <c r="G43" s="102">
        <v>1610.9069946507623</v>
      </c>
      <c r="H43" s="91">
        <f t="shared" si="2"/>
        <v>1000</v>
      </c>
      <c r="I43" s="37"/>
      <c r="J43" s="65"/>
    </row>
    <row r="44" spans="1:10" ht="12" customHeight="1" thickBot="1">
      <c r="A44" s="139" t="s">
        <v>171</v>
      </c>
      <c r="B44" s="160">
        <f t="shared" si="1"/>
        <v>0.005333055747290591</v>
      </c>
      <c r="C44" s="102">
        <v>24267.559129999998</v>
      </c>
      <c r="D44" s="91">
        <v>1</v>
      </c>
      <c r="E44" s="89">
        <v>1</v>
      </c>
      <c r="F44" s="90">
        <v>1</v>
      </c>
      <c r="G44" s="102">
        <v>10000</v>
      </c>
      <c r="H44" s="91">
        <f t="shared" si="2"/>
        <v>10000</v>
      </c>
      <c r="I44" s="37"/>
      <c r="J44" s="65"/>
    </row>
    <row r="45" spans="1:10" ht="12" customHeight="1" thickBot="1">
      <c r="A45" s="139" t="s">
        <v>172</v>
      </c>
      <c r="B45" s="160">
        <f t="shared" si="1"/>
        <v>0.05128010582815216</v>
      </c>
      <c r="C45" s="102">
        <v>233345.20757814456</v>
      </c>
      <c r="D45" s="91">
        <v>5</v>
      </c>
      <c r="E45" s="89">
        <v>0.8705430855218759</v>
      </c>
      <c r="F45" s="90">
        <v>1</v>
      </c>
      <c r="G45" s="102">
        <v>3456.059286556715</v>
      </c>
      <c r="H45" s="91">
        <f t="shared" si="2"/>
        <v>2000</v>
      </c>
      <c r="I45" s="37"/>
      <c r="J45" s="65"/>
    </row>
    <row r="46" spans="1:10" ht="12" customHeight="1" thickBot="1">
      <c r="A46" s="139" t="s">
        <v>173</v>
      </c>
      <c r="B46" s="160">
        <f t="shared" si="1"/>
        <v>0.17480052152763365</v>
      </c>
      <c r="C46" s="102">
        <v>795413.0226900001</v>
      </c>
      <c r="D46" s="91">
        <v>420</v>
      </c>
      <c r="E46" s="89">
        <v>0.1717850889188337</v>
      </c>
      <c r="F46" s="90">
        <v>0.23439625655043217</v>
      </c>
      <c r="G46" s="102">
        <v>200.28708466216966</v>
      </c>
      <c r="H46" s="91">
        <f t="shared" si="2"/>
        <v>23.80952380952381</v>
      </c>
      <c r="I46" s="37"/>
      <c r="J46" s="65"/>
    </row>
    <row r="47" spans="1:10" ht="12" customHeight="1" thickBot="1">
      <c r="A47" s="139" t="s">
        <v>123</v>
      </c>
      <c r="B47" s="160">
        <f t="shared" si="1"/>
        <v>0.029326374223422817</v>
      </c>
      <c r="C47" s="102">
        <v>133446.85566</v>
      </c>
      <c r="D47" s="91">
        <v>28</v>
      </c>
      <c r="E47" s="89">
        <v>0.7758215624336576</v>
      </c>
      <c r="F47" s="90">
        <v>0.8689266000049866</v>
      </c>
      <c r="G47" s="102">
        <v>3160.4906158384656</v>
      </c>
      <c r="H47" s="91">
        <f t="shared" si="2"/>
        <v>357.14285714285717</v>
      </c>
      <c r="I47" s="37"/>
      <c r="J47" s="65"/>
    </row>
    <row r="48" spans="1:10" ht="12" customHeight="1" thickBot="1">
      <c r="A48" s="139" t="s">
        <v>124</v>
      </c>
      <c r="B48" s="160">
        <f t="shared" si="1"/>
        <v>0.021650294842741374</v>
      </c>
      <c r="C48" s="102">
        <v>98517.59201000002</v>
      </c>
      <c r="D48" s="91">
        <v>76</v>
      </c>
      <c r="E48" s="89">
        <v>0.401912644961733</v>
      </c>
      <c r="F48" s="90">
        <v>0.5087382330143901</v>
      </c>
      <c r="G48" s="102">
        <v>778.4324748447702</v>
      </c>
      <c r="H48" s="91">
        <f t="shared" si="2"/>
        <v>131.57894736842104</v>
      </c>
      <c r="I48" s="37"/>
      <c r="J48" s="65"/>
    </row>
    <row r="49" spans="1:10" ht="12" customHeight="1" thickBot="1">
      <c r="A49" s="139" t="s">
        <v>125</v>
      </c>
      <c r="B49" s="160">
        <f t="shared" si="1"/>
        <v>0.057168683235820646</v>
      </c>
      <c r="C49" s="102">
        <v>260140.61478999996</v>
      </c>
      <c r="D49" s="91">
        <v>226</v>
      </c>
      <c r="E49" s="89">
        <v>0.311525209377322</v>
      </c>
      <c r="F49" s="90">
        <v>0.39823491661857313</v>
      </c>
      <c r="G49" s="102">
        <v>447.8709263726724</v>
      </c>
      <c r="H49" s="91">
        <f t="shared" si="2"/>
        <v>44.24778761061947</v>
      </c>
      <c r="I49" s="37"/>
      <c r="J49" s="65"/>
    </row>
    <row r="50" spans="1:10" ht="12" customHeight="1" thickBot="1">
      <c r="A50" s="139" t="s">
        <v>126</v>
      </c>
      <c r="B50" s="160">
        <f t="shared" si="1"/>
        <v>0.008411322785977421</v>
      </c>
      <c r="C50" s="102">
        <v>38274.918309999994</v>
      </c>
      <c r="D50" s="91">
        <v>26</v>
      </c>
      <c r="E50" s="89">
        <v>0.787219720391351</v>
      </c>
      <c r="F50" s="90">
        <v>0.9198165818371411</v>
      </c>
      <c r="G50" s="102">
        <v>2613.569626964019</v>
      </c>
      <c r="H50" s="91">
        <f t="shared" si="2"/>
        <v>384.61538461538464</v>
      </c>
      <c r="I50" s="37"/>
      <c r="J50" s="65"/>
    </row>
    <row r="51" spans="1:10" ht="12" customHeight="1" thickBot="1">
      <c r="A51" s="139" t="s">
        <v>127</v>
      </c>
      <c r="B51" s="160">
        <f t="shared" si="1"/>
        <v>0.018144832758102577</v>
      </c>
      <c r="C51" s="102">
        <v>82566.32271000001</v>
      </c>
      <c r="D51" s="91">
        <v>17</v>
      </c>
      <c r="E51" s="89">
        <v>0.7149400379296605</v>
      </c>
      <c r="F51" s="90">
        <v>0.842225001399726</v>
      </c>
      <c r="G51" s="102">
        <v>2381.9200702004628</v>
      </c>
      <c r="H51" s="91">
        <f t="shared" si="2"/>
        <v>588.2352941176471</v>
      </c>
      <c r="I51" s="37"/>
      <c r="J51" s="65"/>
    </row>
    <row r="52" spans="1:10" ht="12" customHeight="1" thickBot="1">
      <c r="A52" s="141" t="s">
        <v>128</v>
      </c>
      <c r="B52" s="161">
        <f t="shared" si="1"/>
        <v>0.04009901368156877</v>
      </c>
      <c r="C52" s="103">
        <v>182466.71920999998</v>
      </c>
      <c r="D52" s="96">
        <v>47</v>
      </c>
      <c r="E52" s="94">
        <v>0.21427866862121572</v>
      </c>
      <c r="F52" s="95">
        <v>0.3359636063793511</v>
      </c>
      <c r="G52" s="103">
        <v>375.58891362587246</v>
      </c>
      <c r="H52" s="96">
        <f t="shared" si="2"/>
        <v>212.7659574468085</v>
      </c>
      <c r="I52" s="37"/>
      <c r="J52" s="65"/>
    </row>
    <row r="53" spans="1:10" ht="12" customHeight="1">
      <c r="A53" s="75" t="s">
        <v>161</v>
      </c>
      <c r="B53" s="36"/>
      <c r="C53" s="36"/>
      <c r="D53" s="36"/>
      <c r="E53" s="76"/>
      <c r="F53" s="76"/>
      <c r="G53" s="77"/>
      <c r="H53" s="76"/>
      <c r="I53" s="37"/>
      <c r="J53" s="37"/>
    </row>
    <row r="54" spans="1:10" ht="39.75" customHeight="1">
      <c r="A54" s="197" t="s">
        <v>139</v>
      </c>
      <c r="B54" s="198"/>
      <c r="C54" s="198"/>
      <c r="D54" s="198"/>
      <c r="E54" s="198"/>
      <c r="F54" s="198"/>
      <c r="G54" s="198"/>
      <c r="H54" s="198"/>
      <c r="I54" s="37"/>
      <c r="J54" s="37"/>
    </row>
    <row r="55" spans="1:10" ht="14.25">
      <c r="A55" s="75"/>
      <c r="B55" s="37"/>
      <c r="C55" s="37"/>
      <c r="D55" s="37"/>
      <c r="E55" s="37"/>
      <c r="F55" s="37"/>
      <c r="G55" s="37"/>
      <c r="H55" s="37"/>
      <c r="I55" s="37"/>
      <c r="J55" s="37"/>
    </row>
    <row r="56" spans="1:10" ht="16.5" thickBot="1">
      <c r="A56" s="70" t="s">
        <v>378</v>
      </c>
      <c r="B56" s="37"/>
      <c r="C56" s="37"/>
      <c r="D56" s="37"/>
      <c r="E56" s="37"/>
      <c r="F56" s="37"/>
      <c r="G56" s="37"/>
      <c r="H56" s="37"/>
      <c r="I56" s="37"/>
      <c r="J56" s="37"/>
    </row>
    <row r="57" spans="1:10" ht="9" customHeight="1">
      <c r="A57" s="162"/>
      <c r="B57" s="162"/>
      <c r="C57" s="162"/>
      <c r="D57" s="162"/>
      <c r="E57" s="162"/>
      <c r="F57" s="78"/>
      <c r="G57" s="78"/>
      <c r="H57" s="79"/>
      <c r="I57" s="78"/>
      <c r="J57" s="37"/>
    </row>
    <row r="58" spans="1:10" ht="33.75">
      <c r="A58" s="163"/>
      <c r="B58" s="135" t="s">
        <v>129</v>
      </c>
      <c r="C58" s="135" t="s">
        <v>119</v>
      </c>
      <c r="D58" s="135" t="s">
        <v>4</v>
      </c>
      <c r="E58" s="135" t="s">
        <v>152</v>
      </c>
      <c r="F58" s="80"/>
      <c r="G58" s="80"/>
      <c r="H58" s="80"/>
      <c r="I58" s="80"/>
      <c r="J58" s="37"/>
    </row>
    <row r="59" spans="1:10" ht="9" customHeight="1" thickBot="1">
      <c r="A59" s="136"/>
      <c r="B59" s="136"/>
      <c r="C59" s="136"/>
      <c r="D59" s="136"/>
      <c r="E59" s="136"/>
      <c r="F59" s="79"/>
      <c r="G59" s="79"/>
      <c r="H59" s="79"/>
      <c r="I59" s="79"/>
      <c r="J59" s="37"/>
    </row>
    <row r="60" spans="1:10" ht="12" customHeight="1" thickBot="1">
      <c r="A60" s="158" t="s">
        <v>131</v>
      </c>
      <c r="B60" s="87">
        <f>B61+B70</f>
        <v>8841.195190000024</v>
      </c>
      <c r="C60" s="101">
        <f>C61+C70</f>
        <v>499</v>
      </c>
      <c r="D60" s="87"/>
      <c r="E60" s="101">
        <f>10000/C60</f>
        <v>20.04008016032064</v>
      </c>
      <c r="F60" s="51"/>
      <c r="G60" s="46"/>
      <c r="H60" s="64"/>
      <c r="I60" s="81"/>
      <c r="J60" s="37"/>
    </row>
    <row r="61" spans="1:10" ht="12" customHeight="1" thickBot="1">
      <c r="A61" s="139" t="s">
        <v>122</v>
      </c>
      <c r="B61" s="91">
        <v>-29539.630249999984</v>
      </c>
      <c r="C61" s="102">
        <v>79</v>
      </c>
      <c r="D61" s="91">
        <v>1389.5896221431199</v>
      </c>
      <c r="E61" s="102">
        <f>10000/C61</f>
        <v>126.58227848101266</v>
      </c>
      <c r="F61" s="51"/>
      <c r="G61" s="46"/>
      <c r="H61" s="41"/>
      <c r="I61" s="42"/>
      <c r="J61" s="37"/>
    </row>
    <row r="62" spans="1:10" ht="12" customHeight="1" thickBot="1">
      <c r="A62" s="139" t="s">
        <v>123</v>
      </c>
      <c r="B62" s="91">
        <v>-43923.07434</v>
      </c>
      <c r="C62" s="102">
        <v>13</v>
      </c>
      <c r="D62" s="91">
        <v>9352.55780891395</v>
      </c>
      <c r="E62" s="102">
        <f aca="true" t="shared" si="3" ref="E62:E76">10000/C62</f>
        <v>769.2307692307693</v>
      </c>
      <c r="F62" s="51"/>
      <c r="G62" s="46"/>
      <c r="H62" s="41"/>
      <c r="I62" s="42"/>
      <c r="J62" s="37"/>
    </row>
    <row r="63" spans="1:10" ht="12" customHeight="1" thickBot="1">
      <c r="A63" s="139" t="s">
        <v>124</v>
      </c>
      <c r="B63" s="91">
        <v>-15555.435130000002</v>
      </c>
      <c r="C63" s="102">
        <v>9</v>
      </c>
      <c r="D63" s="91">
        <v>8012.025657619322</v>
      </c>
      <c r="E63" s="102">
        <f t="shared" si="3"/>
        <v>1111.111111111111</v>
      </c>
      <c r="F63" s="51"/>
      <c r="G63" s="46"/>
      <c r="H63" s="41"/>
      <c r="I63" s="42"/>
      <c r="J63" s="37"/>
    </row>
    <row r="64" spans="1:10" ht="12" customHeight="1" thickBot="1">
      <c r="A64" s="139" t="s">
        <v>125</v>
      </c>
      <c r="B64" s="91">
        <v>656.11324</v>
      </c>
      <c r="C64" s="102">
        <v>7</v>
      </c>
      <c r="D64" s="91">
        <v>5081.271956912607</v>
      </c>
      <c r="E64" s="102">
        <f t="shared" si="3"/>
        <v>1428.5714285714287</v>
      </c>
      <c r="F64" s="51"/>
      <c r="G64" s="46"/>
      <c r="H64" s="41"/>
      <c r="I64" s="42"/>
      <c r="J64" s="37"/>
    </row>
    <row r="65" spans="1:10" ht="12" customHeight="1" thickBot="1">
      <c r="A65" s="139" t="s">
        <v>126</v>
      </c>
      <c r="B65" s="91">
        <v>19898.31884</v>
      </c>
      <c r="C65" s="102">
        <v>18</v>
      </c>
      <c r="D65" s="91">
        <v>4667.719037190967</v>
      </c>
      <c r="E65" s="102">
        <f t="shared" si="3"/>
        <v>555.5555555555555</v>
      </c>
      <c r="F65" s="51"/>
      <c r="G65" s="46"/>
      <c r="H65" s="41"/>
      <c r="I65" s="42"/>
      <c r="J65" s="37"/>
    </row>
    <row r="66" spans="1:10" ht="12" customHeight="1" thickBot="1">
      <c r="A66" s="139" t="s">
        <v>127</v>
      </c>
      <c r="B66" s="91">
        <v>-976.2955500000012</v>
      </c>
      <c r="C66" s="102">
        <v>16</v>
      </c>
      <c r="D66" s="91">
        <v>5052.39140268538</v>
      </c>
      <c r="E66" s="102">
        <f t="shared" si="3"/>
        <v>625</v>
      </c>
      <c r="F66" s="51"/>
      <c r="G66" s="46"/>
      <c r="H66" s="41"/>
      <c r="I66" s="42"/>
      <c r="J66" s="37"/>
    </row>
    <row r="67" spans="1:10" ht="12" customHeight="1" thickBot="1">
      <c r="A67" s="139" t="s">
        <v>128</v>
      </c>
      <c r="B67" s="91">
        <v>-21601.137919999994</v>
      </c>
      <c r="C67" s="102">
        <v>10</v>
      </c>
      <c r="D67" s="91">
        <v>5198.983618411255</v>
      </c>
      <c r="E67" s="102">
        <f t="shared" si="3"/>
        <v>1000</v>
      </c>
      <c r="F67" s="51"/>
      <c r="G67" s="46"/>
      <c r="H67" s="41"/>
      <c r="I67" s="42"/>
      <c r="J67" s="37"/>
    </row>
    <row r="68" spans="1:10" ht="12" customHeight="1" thickBot="1">
      <c r="A68" s="139" t="s">
        <v>171</v>
      </c>
      <c r="B68" s="91">
        <v>0</v>
      </c>
      <c r="C68" s="102">
        <v>1</v>
      </c>
      <c r="D68" s="91"/>
      <c r="E68" s="102">
        <f t="shared" si="3"/>
        <v>10000</v>
      </c>
      <c r="F68" s="46"/>
      <c r="G68" s="46"/>
      <c r="H68" s="43"/>
      <c r="I68" s="42"/>
      <c r="J68" s="37"/>
    </row>
    <row r="69" spans="1:10" ht="12" customHeight="1" thickBot="1">
      <c r="A69" s="139" t="s">
        <v>172</v>
      </c>
      <c r="B69" s="91">
        <v>31961.880610000004</v>
      </c>
      <c r="C69" s="102">
        <v>5</v>
      </c>
      <c r="D69" s="91">
        <v>5212.730272041554</v>
      </c>
      <c r="E69" s="102">
        <f t="shared" si="3"/>
        <v>2000</v>
      </c>
      <c r="F69" s="46"/>
      <c r="G69" s="46"/>
      <c r="H69" s="43"/>
      <c r="I69" s="42"/>
      <c r="J69" s="37"/>
    </row>
    <row r="70" spans="1:10" ht="12" customHeight="1" thickBot="1">
      <c r="A70" s="139" t="s">
        <v>132</v>
      </c>
      <c r="B70" s="91">
        <v>38380.82544000001</v>
      </c>
      <c r="C70" s="91">
        <v>420</v>
      </c>
      <c r="D70" s="91">
        <v>993.3250502355286</v>
      </c>
      <c r="E70" s="102">
        <f t="shared" si="3"/>
        <v>23.80952380952381</v>
      </c>
      <c r="F70" s="82"/>
      <c r="G70" s="46"/>
      <c r="H70" s="44"/>
      <c r="I70" s="45"/>
      <c r="J70" s="37"/>
    </row>
    <row r="71" spans="1:10" ht="12" customHeight="1" thickBot="1">
      <c r="A71" s="139" t="s">
        <v>123</v>
      </c>
      <c r="B71" s="91">
        <v>7199.396579999998</v>
      </c>
      <c r="C71" s="91">
        <v>28</v>
      </c>
      <c r="D71" s="91">
        <v>3803.5269639168173</v>
      </c>
      <c r="E71" s="102">
        <f t="shared" si="3"/>
        <v>357.14285714285717</v>
      </c>
      <c r="F71" s="82"/>
      <c r="G71" s="46"/>
      <c r="H71" s="44"/>
      <c r="I71" s="45"/>
      <c r="J71" s="37"/>
    </row>
    <row r="72" spans="1:10" ht="12" customHeight="1" thickBot="1">
      <c r="A72" s="139" t="s">
        <v>124</v>
      </c>
      <c r="B72" s="91">
        <v>-739.1616400000014</v>
      </c>
      <c r="C72" s="91">
        <v>76</v>
      </c>
      <c r="D72" s="91">
        <v>3031.732401967311</v>
      </c>
      <c r="E72" s="102">
        <f t="shared" si="3"/>
        <v>131.57894736842104</v>
      </c>
      <c r="F72" s="82"/>
      <c r="G72" s="46"/>
      <c r="H72" s="44"/>
      <c r="I72" s="45"/>
      <c r="J72" s="37"/>
    </row>
    <row r="73" spans="1:10" ht="12" customHeight="1" thickBot="1">
      <c r="A73" s="139" t="s">
        <v>125</v>
      </c>
      <c r="B73" s="91">
        <v>9742.654069999993</v>
      </c>
      <c r="C73" s="91">
        <v>226</v>
      </c>
      <c r="D73" s="91">
        <v>409.14429364483885</v>
      </c>
      <c r="E73" s="102">
        <f t="shared" si="3"/>
        <v>44.24778761061947</v>
      </c>
      <c r="F73" s="82"/>
      <c r="G73" s="46"/>
      <c r="H73" s="44"/>
      <c r="I73" s="45"/>
      <c r="J73" s="37"/>
    </row>
    <row r="74" spans="1:10" ht="12" customHeight="1" thickBot="1">
      <c r="A74" s="139" t="s">
        <v>126</v>
      </c>
      <c r="B74" s="91">
        <v>15887.872179999998</v>
      </c>
      <c r="C74" s="91">
        <v>26</v>
      </c>
      <c r="D74" s="91">
        <v>9364.127833698405</v>
      </c>
      <c r="E74" s="102">
        <f t="shared" si="3"/>
        <v>384.61538461538464</v>
      </c>
      <c r="F74" s="82"/>
      <c r="G74" s="46"/>
      <c r="H74" s="44"/>
      <c r="I74" s="45"/>
      <c r="J74" s="37"/>
    </row>
    <row r="75" spans="1:10" ht="12" customHeight="1" thickBot="1">
      <c r="A75" s="139" t="s">
        <v>127</v>
      </c>
      <c r="B75" s="91">
        <v>1692.1479399999998</v>
      </c>
      <c r="C75" s="91">
        <v>17</v>
      </c>
      <c r="D75" s="91">
        <v>1964.6760317865992</v>
      </c>
      <c r="E75" s="102">
        <f t="shared" si="3"/>
        <v>588.2352941176471</v>
      </c>
      <c r="F75" s="82"/>
      <c r="G75" s="46"/>
      <c r="H75" s="44"/>
      <c r="I75" s="45"/>
      <c r="J75" s="37"/>
    </row>
    <row r="76" spans="1:10" ht="12" customHeight="1" thickBot="1">
      <c r="A76" s="141" t="s">
        <v>128</v>
      </c>
      <c r="B76" s="96">
        <v>4597.91631</v>
      </c>
      <c r="C76" s="96">
        <v>47</v>
      </c>
      <c r="D76" s="96">
        <v>2894.002728905808</v>
      </c>
      <c r="E76" s="103">
        <f t="shared" si="3"/>
        <v>212.7659574468085</v>
      </c>
      <c r="F76" s="82"/>
      <c r="G76" s="46"/>
      <c r="H76" s="44"/>
      <c r="I76" s="45"/>
      <c r="J76" s="37"/>
    </row>
    <row r="77" spans="1:10" ht="42.75" customHeight="1">
      <c r="A77" s="199" t="s">
        <v>183</v>
      </c>
      <c r="B77" s="200"/>
      <c r="C77" s="200"/>
      <c r="D77" s="200"/>
      <c r="E77" s="200"/>
      <c r="F77" s="200"/>
      <c r="G77" s="200"/>
      <c r="H77" s="200"/>
      <c r="I77" s="200"/>
      <c r="J77" s="37"/>
    </row>
    <row r="78" spans="1:10" ht="8.25" customHeight="1">
      <c r="A78" s="75"/>
      <c r="B78" s="37"/>
      <c r="C78" s="37"/>
      <c r="D78" s="37"/>
      <c r="E78" s="37"/>
      <c r="F78" s="37"/>
      <c r="G78" s="37"/>
      <c r="H78" s="37"/>
      <c r="I78" s="37"/>
      <c r="J78" s="37"/>
    </row>
    <row r="79" spans="1:10" ht="16.5" thickBot="1">
      <c r="A79" s="70" t="s">
        <v>379</v>
      </c>
      <c r="B79" s="37"/>
      <c r="C79" s="37"/>
      <c r="D79" s="37"/>
      <c r="E79" s="37"/>
      <c r="F79" s="37"/>
      <c r="G79" s="37"/>
      <c r="H79" s="37"/>
      <c r="I79" s="37"/>
      <c r="J79" s="37"/>
    </row>
    <row r="80" spans="1:10" ht="9" customHeight="1">
      <c r="A80" s="164"/>
      <c r="B80" s="164"/>
      <c r="C80" s="164"/>
      <c r="D80" s="164"/>
      <c r="E80" s="164"/>
      <c r="F80" s="164"/>
      <c r="G80" s="164"/>
      <c r="H80" s="164"/>
      <c r="I80" s="164"/>
      <c r="J80" s="162"/>
    </row>
    <row r="81" spans="1:10" ht="13.5">
      <c r="A81" s="163"/>
      <c r="B81" s="194" t="s">
        <v>129</v>
      </c>
      <c r="C81" s="195"/>
      <c r="D81" s="201"/>
      <c r="E81" s="194" t="s">
        <v>130</v>
      </c>
      <c r="F81" s="195"/>
      <c r="G81" s="201"/>
      <c r="H81" s="194" t="s">
        <v>133</v>
      </c>
      <c r="I81" s="195"/>
      <c r="J81" s="195"/>
    </row>
    <row r="82" spans="1:10" ht="13.5">
      <c r="A82" s="163"/>
      <c r="B82" s="165" t="s">
        <v>134</v>
      </c>
      <c r="C82" s="165" t="s">
        <v>135</v>
      </c>
      <c r="D82" s="165" t="s">
        <v>136</v>
      </c>
      <c r="E82" s="165" t="s">
        <v>134</v>
      </c>
      <c r="F82" s="165" t="s">
        <v>135</v>
      </c>
      <c r="G82" s="165" t="s">
        <v>136</v>
      </c>
      <c r="H82" s="165" t="s">
        <v>134</v>
      </c>
      <c r="I82" s="165" t="s">
        <v>135</v>
      </c>
      <c r="J82" s="165" t="s">
        <v>136</v>
      </c>
    </row>
    <row r="83" spans="1:10" ht="9" customHeight="1" thickBot="1">
      <c r="A83" s="136"/>
      <c r="B83" s="136"/>
      <c r="C83" s="136"/>
      <c r="D83" s="136"/>
      <c r="E83" s="136"/>
      <c r="F83" s="136"/>
      <c r="G83" s="136"/>
      <c r="H83" s="136"/>
      <c r="I83" s="136"/>
      <c r="J83" s="136"/>
    </row>
    <row r="84" spans="1:10" ht="12" customHeight="1" thickBot="1">
      <c r="A84" s="146" t="s">
        <v>131</v>
      </c>
      <c r="B84" s="166">
        <v>-0.15</v>
      </c>
      <c r="C84" s="166">
        <v>0.0026</v>
      </c>
      <c r="D84" s="166">
        <v>0.121</v>
      </c>
      <c r="E84" s="166">
        <v>-0.37</v>
      </c>
      <c r="F84" s="166">
        <v>0.0196</v>
      </c>
      <c r="G84" s="166">
        <v>0.366</v>
      </c>
      <c r="H84" s="166">
        <v>-0.328</v>
      </c>
      <c r="I84" s="166">
        <v>0.0098</v>
      </c>
      <c r="J84" s="166">
        <v>0.152</v>
      </c>
    </row>
    <row r="85" spans="1:10" ht="12" customHeight="1" thickBot="1">
      <c r="A85" s="139" t="s">
        <v>122</v>
      </c>
      <c r="B85" s="167">
        <v>-0.029053</v>
      </c>
      <c r="C85" s="167">
        <v>0.004075290062187028</v>
      </c>
      <c r="D85" s="167">
        <v>0.07153010144172622</v>
      </c>
      <c r="E85" s="167">
        <v>-0.07448974265281626</v>
      </c>
      <c r="F85" s="167">
        <v>0.01552237657116329</v>
      </c>
      <c r="G85" s="167">
        <v>0.15109999999999998</v>
      </c>
      <c r="H85" s="167">
        <v>-0.128</v>
      </c>
      <c r="I85" s="167">
        <v>0.011048759816053869</v>
      </c>
      <c r="J85" s="167">
        <v>0.07733</v>
      </c>
    </row>
    <row r="86" spans="1:10" ht="12" customHeight="1" thickBot="1">
      <c r="A86" s="139" t="s">
        <v>123</v>
      </c>
      <c r="B86" s="167">
        <v>0.0005639999999999999</v>
      </c>
      <c r="C86" s="167">
        <v>0.003234175772926258</v>
      </c>
      <c r="D86" s="167">
        <v>0.0235</v>
      </c>
      <c r="E86" s="167">
        <v>0.0007000000000000001</v>
      </c>
      <c r="F86" s="167">
        <v>0.008736847388286702</v>
      </c>
      <c r="G86" s="167">
        <v>0.037599999999999995</v>
      </c>
      <c r="H86" s="167">
        <v>-0.0115</v>
      </c>
      <c r="I86" s="167">
        <v>0.018512043308180043</v>
      </c>
      <c r="J86" s="167">
        <v>0.07733</v>
      </c>
    </row>
    <row r="87" spans="1:10" ht="12" customHeight="1" thickBot="1">
      <c r="A87" s="139" t="s">
        <v>124</v>
      </c>
      <c r="B87" s="167">
        <v>-0.0068000000000000005</v>
      </c>
      <c r="C87" s="167">
        <v>0.0019963496565623797</v>
      </c>
      <c r="D87" s="167">
        <v>0.0204</v>
      </c>
      <c r="E87" s="167">
        <v>-0.026065</v>
      </c>
      <c r="F87" s="167">
        <v>0.0015205881212348568</v>
      </c>
      <c r="G87" s="167">
        <v>0.0144</v>
      </c>
      <c r="H87" s="167">
        <v>-0.015394000000000001</v>
      </c>
      <c r="I87" s="167">
        <v>0.009311369109221757</v>
      </c>
      <c r="J87" s="167">
        <v>0.01759212791271625</v>
      </c>
    </row>
    <row r="88" spans="1:15" ht="12" customHeight="1" thickBot="1">
      <c r="A88" s="139" t="s">
        <v>125</v>
      </c>
      <c r="B88" s="167">
        <v>-0.0152</v>
      </c>
      <c r="C88" s="167">
        <v>0.005470973336988376</v>
      </c>
      <c r="D88" s="167">
        <v>0.07153010144172622</v>
      </c>
      <c r="E88" s="167">
        <v>0.0322065699907208</v>
      </c>
      <c r="F88" s="167">
        <v>0.05709436740589391</v>
      </c>
      <c r="G88" s="167">
        <v>0.15109999999999998</v>
      </c>
      <c r="H88" s="167">
        <v>-0.1209</v>
      </c>
      <c r="I88" s="167">
        <v>-0.050689147543349924</v>
      </c>
      <c r="J88" s="167">
        <v>-0.009982384274863976</v>
      </c>
      <c r="N88" s="188"/>
      <c r="O88" s="189"/>
    </row>
    <row r="89" spans="1:14" ht="12" customHeight="1" thickBot="1">
      <c r="A89" s="139" t="s">
        <v>126</v>
      </c>
      <c r="B89" s="167">
        <v>-0.029053</v>
      </c>
      <c r="C89" s="167">
        <v>0.005165214043409567</v>
      </c>
      <c r="D89" s="167">
        <v>0.0416</v>
      </c>
      <c r="E89" s="167">
        <v>-0.07448974265281626</v>
      </c>
      <c r="F89" s="167">
        <v>0.01719581195738029</v>
      </c>
      <c r="G89" s="167">
        <v>0.0633</v>
      </c>
      <c r="H89" s="167">
        <v>-0.128</v>
      </c>
      <c r="I89" s="167">
        <v>0.007609856414102778</v>
      </c>
      <c r="J89" s="167">
        <v>0.031400000000000004</v>
      </c>
      <c r="N89" s="188"/>
    </row>
    <row r="90" spans="1:10" ht="12" customHeight="1" thickBot="1">
      <c r="A90" s="139" t="s">
        <v>127</v>
      </c>
      <c r="B90" s="167">
        <v>-0.0075509999999999996</v>
      </c>
      <c r="C90" s="167">
        <v>0.011748710710449915</v>
      </c>
      <c r="D90" s="167">
        <v>0.0199</v>
      </c>
      <c r="E90" s="167">
        <v>-0.0050219999999999996</v>
      </c>
      <c r="F90" s="167">
        <v>0.031043652754175453</v>
      </c>
      <c r="G90" s="167">
        <v>0.0706</v>
      </c>
      <c r="H90" s="167">
        <v>-0.020444</v>
      </c>
      <c r="I90" s="167">
        <v>-0.006590290160160401</v>
      </c>
      <c r="J90" s="167">
        <v>0.0132</v>
      </c>
    </row>
    <row r="91" spans="1:10" ht="12" customHeight="1" thickBot="1">
      <c r="A91" s="139" t="s">
        <v>128</v>
      </c>
      <c r="B91" s="167">
        <v>-0.010107</v>
      </c>
      <c r="C91" s="167">
        <v>-0.0001986631102346484</v>
      </c>
      <c r="D91" s="167">
        <v>0.005444</v>
      </c>
      <c r="E91" s="167">
        <v>-0.005330123796423614</v>
      </c>
      <c r="F91" s="167">
        <v>0.002285797709036858</v>
      </c>
      <c r="G91" s="167">
        <v>0.012242</v>
      </c>
      <c r="H91" s="167">
        <v>0.00666</v>
      </c>
      <c r="I91" s="167">
        <v>0.01455408453291909</v>
      </c>
      <c r="J91" s="167">
        <v>0.022743000000000003</v>
      </c>
    </row>
    <row r="92" spans="1:10" ht="12" customHeight="1" thickBot="1">
      <c r="A92" s="139" t="s">
        <v>171</v>
      </c>
      <c r="B92" s="167">
        <v>0.004444</v>
      </c>
      <c r="C92" s="167">
        <v>0.004444</v>
      </c>
      <c r="D92" s="167">
        <v>0.004444</v>
      </c>
      <c r="E92" s="167">
        <v>0.00433</v>
      </c>
      <c r="F92" s="167">
        <v>0.00433</v>
      </c>
      <c r="G92" s="167">
        <v>0.00433</v>
      </c>
      <c r="H92" s="167">
        <v>-0.005743000000000001</v>
      </c>
      <c r="I92" s="167">
        <v>-0.005743000000000001</v>
      </c>
      <c r="J92" s="167">
        <v>-0.005743000000000001</v>
      </c>
    </row>
    <row r="93" spans="1:10" ht="12" customHeight="1" thickBot="1">
      <c r="A93" s="139" t="s">
        <v>172</v>
      </c>
      <c r="B93" s="167">
        <v>0.002069</v>
      </c>
      <c r="C93" s="167">
        <v>0.005009665167855469</v>
      </c>
      <c r="D93" s="167">
        <v>0.007547933716995692</v>
      </c>
      <c r="E93" s="167">
        <v>0.025399534979544836</v>
      </c>
      <c r="F93" s="167">
        <v>0.055079709008866704</v>
      </c>
      <c r="G93" s="167">
        <v>0.0764195425361156</v>
      </c>
      <c r="H93" s="167">
        <v>0.009079362021525483</v>
      </c>
      <c r="I93" s="167">
        <v>0.0401330152595878</v>
      </c>
      <c r="J93" s="167">
        <v>0.0601</v>
      </c>
    </row>
    <row r="94" spans="1:10" ht="12" customHeight="1" thickBot="1">
      <c r="A94" s="139" t="s">
        <v>132</v>
      </c>
      <c r="B94" s="167">
        <v>-0.1504987682128528</v>
      </c>
      <c r="C94" s="167">
        <v>-0.004284372081109964</v>
      </c>
      <c r="D94" s="167">
        <v>0.1208522185551888</v>
      </c>
      <c r="E94" s="167">
        <v>-0.370214668825227</v>
      </c>
      <c r="F94" s="167">
        <v>0.03878519977060021</v>
      </c>
      <c r="G94" s="167">
        <v>0.33579953550910635</v>
      </c>
      <c r="H94" s="167">
        <v>-0.3281523073253214</v>
      </c>
      <c r="I94" s="167">
        <v>0.004152094601148584</v>
      </c>
      <c r="J94" s="167">
        <v>0.15163397599616846</v>
      </c>
    </row>
    <row r="95" spans="1:10" ht="12" customHeight="1" thickBot="1">
      <c r="A95" s="139" t="s">
        <v>123</v>
      </c>
      <c r="B95" s="167">
        <v>-0.06468867459702965</v>
      </c>
      <c r="C95" s="167">
        <v>0.0006081145153893776</v>
      </c>
      <c r="D95" s="167">
        <v>0.03909999999999991</v>
      </c>
      <c r="E95" s="167">
        <v>-0.04868069965509969</v>
      </c>
      <c r="F95" s="167">
        <v>0.0070406660803170405</v>
      </c>
      <c r="G95" s="167">
        <v>0.0693999999999999</v>
      </c>
      <c r="H95" s="167">
        <v>-0.006199999999999983</v>
      </c>
      <c r="I95" s="167">
        <v>0.01996287080918816</v>
      </c>
      <c r="J95" s="167">
        <v>0.07738770965142994</v>
      </c>
    </row>
    <row r="96" spans="1:10" ht="12" customHeight="1" thickBot="1">
      <c r="A96" s="139" t="s">
        <v>124</v>
      </c>
      <c r="B96" s="167">
        <v>-0.0698298022101781</v>
      </c>
      <c r="C96" s="167">
        <v>0.004658984849856438</v>
      </c>
      <c r="D96" s="167">
        <v>0.1012163179286465</v>
      </c>
      <c r="E96" s="167">
        <v>-0.042988153727036016</v>
      </c>
      <c r="F96" s="167">
        <v>0.03441637248746112</v>
      </c>
      <c r="G96" s="167">
        <v>0.14040000000000008</v>
      </c>
      <c r="H96" s="167">
        <v>-0.04150558236185364</v>
      </c>
      <c r="I96" s="167">
        <v>0.028574169273093322</v>
      </c>
      <c r="J96" s="167">
        <v>0.15163397599616846</v>
      </c>
    </row>
    <row r="97" spans="1:10" ht="12" customHeight="1" thickBot="1">
      <c r="A97" s="139" t="s">
        <v>125</v>
      </c>
      <c r="B97" s="167">
        <v>-0.1504987682128528</v>
      </c>
      <c r="C97" s="167">
        <v>0.001494333591599832</v>
      </c>
      <c r="D97" s="167">
        <v>0.1208522185551888</v>
      </c>
      <c r="E97" s="167">
        <v>-0.370214668825227</v>
      </c>
      <c r="F97" s="167">
        <v>0.07757317079486689</v>
      </c>
      <c r="G97" s="167">
        <v>0.31410000000000005</v>
      </c>
      <c r="H97" s="167">
        <v>-0.3281523073253214</v>
      </c>
      <c r="I97" s="167">
        <v>-0.00928760716782334</v>
      </c>
      <c r="J97" s="167">
        <v>0.13539999999999996</v>
      </c>
    </row>
    <row r="98" spans="1:10" ht="12" customHeight="1" thickBot="1">
      <c r="A98" s="139" t="s">
        <v>126</v>
      </c>
      <c r="B98" s="167">
        <v>-0.045499999999999985</v>
      </c>
      <c r="C98" s="167">
        <v>-0.0019481088885483805</v>
      </c>
      <c r="D98" s="167">
        <v>0.08023045267489692</v>
      </c>
      <c r="E98" s="167">
        <v>-0.04390000000000005</v>
      </c>
      <c r="F98" s="167">
        <v>0.03681570274038885</v>
      </c>
      <c r="G98" s="167">
        <v>0.33579953550910635</v>
      </c>
      <c r="H98" s="167">
        <v>-0.06230000000000002</v>
      </c>
      <c r="I98" s="167">
        <v>-8.891107638429787E-05</v>
      </c>
      <c r="J98" s="167">
        <v>0.043299999999999894</v>
      </c>
    </row>
    <row r="99" spans="1:10" ht="12" customHeight="1" thickBot="1">
      <c r="A99" s="139" t="s">
        <v>127</v>
      </c>
      <c r="B99" s="167">
        <v>-0.07379999999999998</v>
      </c>
      <c r="C99" s="167">
        <v>-0.046288240891066326</v>
      </c>
      <c r="D99" s="167">
        <v>0.016000000000000014</v>
      </c>
      <c r="E99" s="167">
        <v>-0.021100000000000008</v>
      </c>
      <c r="F99" s="167">
        <v>0.022247595916204607</v>
      </c>
      <c r="G99" s="167">
        <v>0.11309999999999998</v>
      </c>
      <c r="H99" s="167">
        <v>-0.03479999999999994</v>
      </c>
      <c r="I99" s="167">
        <v>-0.0004874132928055662</v>
      </c>
      <c r="J99" s="167">
        <v>0.04919999999999991</v>
      </c>
    </row>
    <row r="100" spans="1:10" ht="12" customHeight="1" thickBot="1">
      <c r="A100" s="141" t="s">
        <v>128</v>
      </c>
      <c r="B100" s="168">
        <v>-0.06038882241148713</v>
      </c>
      <c r="C100" s="168">
        <v>-0.0020432828351480328</v>
      </c>
      <c r="D100" s="168">
        <v>0.08339999999999992</v>
      </c>
      <c r="E100" s="168">
        <v>-0.03839999999999999</v>
      </c>
      <c r="F100" s="168">
        <v>-0.0019724686849961603</v>
      </c>
      <c r="G100" s="168">
        <v>0.2885</v>
      </c>
      <c r="H100" s="168">
        <v>-0.07299999999999995</v>
      </c>
      <c r="I100" s="168">
        <v>0.0008142044822739927</v>
      </c>
      <c r="J100" s="168">
        <v>0.03904202392401235</v>
      </c>
    </row>
    <row r="101" spans="1:10" ht="14.25">
      <c r="A101" s="83"/>
      <c r="B101" s="37"/>
      <c r="C101" s="37"/>
      <c r="D101" s="37"/>
      <c r="E101" s="37"/>
      <c r="F101" s="37"/>
      <c r="G101" s="37"/>
      <c r="H101" s="37"/>
      <c r="I101" s="37"/>
      <c r="J101" s="37"/>
    </row>
    <row r="102" spans="1:10" ht="14.25">
      <c r="A102" s="69"/>
      <c r="B102" s="37"/>
      <c r="C102" s="37"/>
      <c r="D102" s="37"/>
      <c r="E102" s="37"/>
      <c r="F102" s="37"/>
      <c r="G102" s="37"/>
      <c r="H102" s="37"/>
      <c r="I102" s="37"/>
      <c r="J102" s="37"/>
    </row>
    <row r="103" spans="1:10" ht="16.5" thickBot="1">
      <c r="A103" s="70" t="s">
        <v>380</v>
      </c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9" customHeight="1">
      <c r="A104" s="73"/>
      <c r="B104" s="73"/>
      <c r="C104" s="73"/>
      <c r="D104" s="37"/>
      <c r="E104" s="37"/>
      <c r="F104" s="37"/>
      <c r="G104" s="37"/>
      <c r="H104" s="37"/>
      <c r="I104" s="37"/>
      <c r="J104" s="37"/>
    </row>
    <row r="105" spans="1:10" ht="22.5">
      <c r="A105" s="163"/>
      <c r="B105" s="135" t="s">
        <v>137</v>
      </c>
      <c r="C105" s="135" t="s">
        <v>138</v>
      </c>
      <c r="D105" s="37"/>
      <c r="E105" s="37"/>
      <c r="F105" s="37"/>
      <c r="G105" s="37"/>
      <c r="H105" s="37"/>
      <c r="I105" s="37"/>
      <c r="J105" s="37"/>
    </row>
    <row r="106" spans="1:10" ht="9" customHeight="1" thickBot="1">
      <c r="A106" s="136"/>
      <c r="B106" s="136"/>
      <c r="C106" s="136"/>
      <c r="D106" s="37"/>
      <c r="E106" s="37"/>
      <c r="F106" s="37"/>
      <c r="G106" s="37"/>
      <c r="H106" s="37"/>
      <c r="I106" s="37"/>
      <c r="J106" s="37"/>
    </row>
    <row r="107" spans="1:10" ht="12" customHeight="1" thickBot="1">
      <c r="A107" s="169" t="s">
        <v>113</v>
      </c>
      <c r="B107" s="87">
        <v>1719746.4947959816</v>
      </c>
      <c r="C107" s="87">
        <v>2071326.2139080272</v>
      </c>
      <c r="D107" s="37"/>
      <c r="E107" s="37"/>
      <c r="F107" s="37"/>
      <c r="G107" s="37"/>
      <c r="H107" s="37"/>
      <c r="I107" s="37"/>
      <c r="J107" s="37"/>
    </row>
    <row r="108" spans="1:10" ht="12" customHeight="1" thickBot="1">
      <c r="A108" s="170" t="s">
        <v>174</v>
      </c>
      <c r="B108" s="91">
        <v>702169.7936645854</v>
      </c>
      <c r="C108" s="102">
        <v>386516.50748349045</v>
      </c>
      <c r="D108" s="37"/>
      <c r="E108" s="37"/>
      <c r="F108" s="37"/>
      <c r="G108" s="37"/>
      <c r="H108" s="37"/>
      <c r="I108" s="37"/>
      <c r="J108" s="37"/>
    </row>
    <row r="109" spans="1:10" ht="12" customHeight="1" thickBot="1">
      <c r="A109" s="170" t="s">
        <v>175</v>
      </c>
      <c r="B109" s="91">
        <v>957135.93281848</v>
      </c>
      <c r="C109" s="102">
        <v>855094.1943822477</v>
      </c>
      <c r="D109" s="37"/>
      <c r="E109" s="37"/>
      <c r="F109" s="37"/>
      <c r="G109" s="37"/>
      <c r="H109" s="37"/>
      <c r="I109" s="37"/>
      <c r="J109" s="37"/>
    </row>
    <row r="110" spans="1:10" ht="12" customHeight="1" thickBot="1">
      <c r="A110" s="170" t="s">
        <v>176</v>
      </c>
      <c r="B110" s="91">
        <v>56242.27966000005</v>
      </c>
      <c r="C110" s="102">
        <v>517308.7855734492</v>
      </c>
      <c r="D110" s="37"/>
      <c r="E110" s="37"/>
      <c r="F110" s="37"/>
      <c r="G110" s="37"/>
      <c r="H110" s="37"/>
      <c r="I110" s="37"/>
      <c r="J110" s="37"/>
    </row>
    <row r="111" spans="1:10" ht="12" customHeight="1" thickBot="1">
      <c r="A111" s="170" t="s">
        <v>177</v>
      </c>
      <c r="B111" s="91">
        <v>0</v>
      </c>
      <c r="C111" s="102">
        <v>158688.89820468155</v>
      </c>
      <c r="D111" s="37"/>
      <c r="E111" s="37"/>
      <c r="F111" s="37"/>
      <c r="G111" s="37"/>
      <c r="H111" s="37"/>
      <c r="I111" s="37"/>
      <c r="J111" s="37"/>
    </row>
    <row r="112" spans="1:10" ht="12" customHeight="1" thickBot="1">
      <c r="A112" s="170" t="s">
        <v>180</v>
      </c>
      <c r="B112" s="91">
        <v>-858.5113</v>
      </c>
      <c r="C112" s="102">
        <v>1292.8841699999998</v>
      </c>
      <c r="D112" s="37"/>
      <c r="E112" s="37"/>
      <c r="F112" s="37"/>
      <c r="G112" s="37"/>
      <c r="H112" s="37"/>
      <c r="I112" s="37"/>
      <c r="J112" s="37"/>
    </row>
    <row r="113" spans="1:10" ht="12" customHeight="1" thickBot="1">
      <c r="A113" s="171" t="s">
        <v>178</v>
      </c>
      <c r="B113" s="96">
        <v>5056.999952916169</v>
      </c>
      <c r="C113" s="103">
        <v>152424.94409415804</v>
      </c>
      <c r="D113" s="37"/>
      <c r="E113" s="37"/>
      <c r="F113" s="37"/>
      <c r="G113" s="37"/>
      <c r="H113" s="37"/>
      <c r="I113" s="37"/>
      <c r="J113" s="37"/>
    </row>
    <row r="114" spans="1:10" ht="12" customHeight="1">
      <c r="A114" s="84" t="s">
        <v>179</v>
      </c>
      <c r="D114" s="37"/>
      <c r="E114" s="37"/>
      <c r="F114" s="37"/>
      <c r="G114" s="37"/>
      <c r="H114" s="37"/>
      <c r="I114" s="37"/>
      <c r="J114" s="37"/>
    </row>
    <row r="115" spans="1:10" ht="14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</row>
    <row r="116" spans="1:10" ht="14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</row>
    <row r="117" spans="1:10" ht="14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</row>
    <row r="118" spans="1:10" ht="14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</row>
    <row r="119" spans="1:10" ht="14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</row>
    <row r="120" spans="1:10" ht="14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</row>
    <row r="121" spans="1:10" ht="14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</row>
    <row r="122" spans="1:10" ht="14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</row>
    <row r="123" spans="1:10" ht="14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</row>
    <row r="124" spans="1:10" ht="14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</row>
    <row r="125" spans="1:10" ht="14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</row>
    <row r="126" spans="1:10" ht="14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</row>
    <row r="127" spans="1:10" ht="14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</row>
    <row r="128" spans="1:10" ht="14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</row>
    <row r="129" spans="1:10" ht="14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</row>
    <row r="130" spans="1:10" ht="14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</row>
    <row r="131" spans="1:10" ht="14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</row>
    <row r="132" spans="1:10" ht="14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</row>
    <row r="133" spans="1:10" ht="14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</row>
    <row r="134" spans="1:10" ht="14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</row>
    <row r="135" spans="1:10" ht="14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</row>
    <row r="136" spans="1:10" ht="14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</row>
    <row r="137" spans="1:10" ht="14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</row>
    <row r="138" spans="1:10" ht="14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</row>
    <row r="139" spans="1:10" ht="14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</row>
    <row r="140" spans="1:10" ht="14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</row>
    <row r="141" spans="1:10" ht="14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</row>
    <row r="142" spans="1:10" ht="14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</row>
    <row r="143" spans="1:10" ht="14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</row>
    <row r="144" spans="1:10" ht="14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</row>
    <row r="145" spans="1:10" ht="14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</row>
    <row r="146" spans="1:10" ht="14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</row>
    <row r="147" spans="1:10" ht="14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</row>
    <row r="148" spans="1:10" ht="14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</row>
    <row r="149" spans="1:10" ht="14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</row>
    <row r="150" spans="1:10" ht="14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</row>
    <row r="151" spans="1:10" ht="14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</row>
    <row r="152" spans="1:10" ht="14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</row>
    <row r="153" spans="1:10" ht="14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</row>
    <row r="154" spans="1:10" ht="14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</row>
    <row r="155" spans="1:10" ht="14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</row>
    <row r="156" spans="1:10" ht="14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</row>
    <row r="157" spans="1:10" ht="14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</row>
    <row r="158" spans="1:10" ht="14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</row>
    <row r="159" spans="1:10" ht="14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</row>
    <row r="160" spans="1:10" ht="14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</row>
    <row r="161" spans="1:10" ht="14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</row>
    <row r="162" spans="1:10" ht="14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</row>
    <row r="163" spans="1:10" ht="14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</row>
    <row r="164" spans="1:10" ht="14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</row>
    <row r="165" spans="1:10" ht="14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</row>
    <row r="166" spans="1:10" ht="14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</row>
    <row r="167" spans="1:10" ht="14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</row>
    <row r="168" spans="1:10" ht="14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</row>
    <row r="169" spans="1:10" ht="14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</row>
    <row r="170" spans="1:10" ht="14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</row>
    <row r="171" spans="1:10" ht="14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</row>
    <row r="172" spans="1:10" ht="14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</row>
    <row r="173" spans="1:10" ht="14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</row>
    <row r="174" spans="1:10" ht="14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</row>
    <row r="175" spans="1:10" ht="14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</row>
    <row r="176" spans="1:10" ht="14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</row>
    <row r="177" spans="1:10" ht="14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</row>
    <row r="178" spans="1:10" ht="14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</row>
    <row r="179" spans="1:10" ht="14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</row>
    <row r="180" spans="1:10" ht="14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</row>
    <row r="181" spans="1:10" ht="14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</row>
    <row r="182" spans="1:10" ht="14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</row>
    <row r="183" spans="1:10" ht="14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</row>
    <row r="184" spans="1:10" ht="14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</row>
    <row r="185" spans="1:10" ht="14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</row>
    <row r="186" spans="1:10" ht="14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</row>
    <row r="187" spans="1:10" ht="14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</row>
    <row r="188" spans="1:10" ht="14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</row>
    <row r="189" spans="1:10" ht="14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</row>
    <row r="190" spans="1:10" ht="14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</row>
    <row r="191" spans="1:10" ht="14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</row>
    <row r="192" spans="1:10" ht="14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</row>
    <row r="193" spans="1:10" ht="14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</row>
    <row r="194" spans="1:10" ht="14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</row>
    <row r="195" spans="1:10" ht="14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</row>
    <row r="196" spans="1:10" ht="14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</row>
    <row r="197" spans="1:10" ht="14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</row>
    <row r="198" spans="1:10" ht="14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</row>
    <row r="199" spans="1:10" ht="14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</row>
    <row r="200" spans="1:10" ht="14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</row>
    <row r="201" spans="1:10" ht="14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</row>
    <row r="202" spans="1:10" ht="14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</row>
    <row r="203" spans="1:10" ht="14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</row>
    <row r="204" spans="1:10" ht="14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</row>
    <row r="205" spans="1:10" ht="14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</row>
    <row r="206" spans="1:10" ht="14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</row>
    <row r="207" spans="1:10" ht="14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</row>
    <row r="208" spans="1:10" ht="14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</row>
    <row r="209" spans="1:10" ht="14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</row>
    <row r="210" spans="1:10" ht="14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</row>
    <row r="211" spans="1:10" ht="14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</row>
    <row r="212" spans="1:10" ht="14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</row>
    <row r="213" spans="1:10" ht="14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</row>
    <row r="214" spans="1:10" ht="14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</row>
    <row r="215" spans="1:10" ht="14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</row>
    <row r="216" spans="1:10" ht="14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</row>
    <row r="217" spans="1:10" ht="14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</row>
    <row r="218" spans="1:10" ht="14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</row>
    <row r="219" spans="1:10" ht="14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</row>
    <row r="220" spans="1:10" ht="14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</row>
    <row r="221" spans="1:10" ht="14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</row>
    <row r="222" spans="1:10" ht="14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</row>
    <row r="223" spans="1:10" ht="14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</row>
    <row r="224" spans="1:10" ht="14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</row>
    <row r="225" spans="1:10" ht="14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</row>
    <row r="226" spans="1:10" ht="14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</row>
    <row r="227" spans="1:10" ht="14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</row>
    <row r="228" spans="1:10" ht="14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</row>
    <row r="229" spans="1:10" ht="14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</row>
    <row r="230" spans="1:10" ht="14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</row>
    <row r="231" spans="1:10" ht="14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</row>
    <row r="232" spans="1:10" ht="14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</row>
    <row r="233" spans="1:10" ht="14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</row>
    <row r="234" spans="1:10" ht="14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</row>
    <row r="235" spans="1:10" ht="14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</row>
    <row r="236" spans="1:10" ht="14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</row>
    <row r="237" spans="1:10" ht="14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</row>
    <row r="238" spans="1:10" ht="14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</row>
    <row r="239" spans="1:10" ht="14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</row>
    <row r="240" spans="1:10" ht="14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</row>
    <row r="241" spans="1:10" ht="14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</row>
    <row r="242" spans="1:10" ht="14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</row>
    <row r="243" spans="1:10" ht="14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</row>
    <row r="244" spans="1:10" ht="14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</row>
    <row r="245" spans="1:10" ht="14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</row>
    <row r="246" spans="1:10" ht="14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</row>
    <row r="247" spans="1:10" ht="14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</row>
    <row r="248" spans="1:10" ht="14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</row>
    <row r="249" spans="1:10" ht="14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</row>
    <row r="250" spans="1:10" ht="14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</row>
    <row r="251" spans="1:10" ht="14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</row>
    <row r="252" spans="1:10" ht="14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</row>
    <row r="253" spans="1:10" ht="14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</row>
    <row r="254" spans="1:10" ht="14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</row>
    <row r="255" spans="1:10" ht="14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</row>
    <row r="256" spans="1:10" ht="14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</row>
    <row r="257" spans="1:10" ht="14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</row>
    <row r="258" spans="1:10" ht="14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</row>
    <row r="259" spans="1:10" ht="14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</row>
    <row r="260" spans="1:10" ht="14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</row>
    <row r="261" spans="1:10" ht="14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</row>
    <row r="262" spans="1:10" ht="14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</row>
    <row r="263" spans="1:10" ht="14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</row>
    <row r="264" spans="1:10" ht="14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</row>
    <row r="265" spans="1:10" ht="14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</row>
    <row r="266" spans="1:10" ht="14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</row>
    <row r="267" spans="1:10" ht="14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</row>
    <row r="268" spans="1:10" ht="14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</row>
    <row r="269" spans="1:10" ht="14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</row>
    <row r="270" spans="1:10" ht="14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</row>
    <row r="271" spans="1:10" ht="14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</row>
    <row r="272" spans="1:10" ht="14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</row>
    <row r="273" spans="1:10" ht="14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</row>
    <row r="274" spans="1:10" ht="14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</row>
    <row r="275" spans="1:10" ht="14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</row>
    <row r="276" spans="1:10" ht="14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</row>
    <row r="277" spans="1:10" ht="14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</row>
    <row r="278" spans="1:10" ht="14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</row>
    <row r="279" spans="1:10" ht="14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</row>
    <row r="280" spans="1:10" ht="14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</row>
    <row r="281" spans="1:10" ht="14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</row>
    <row r="282" spans="1:10" ht="14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</row>
    <row r="283" spans="1:10" ht="14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</row>
    <row r="284" spans="1:10" ht="14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</row>
    <row r="285" spans="1:10" ht="14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</row>
    <row r="286" spans="1:10" ht="14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</row>
    <row r="287" spans="1:10" ht="14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</row>
    <row r="288" spans="1:10" ht="14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</row>
    <row r="289" spans="1:10" ht="14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</row>
    <row r="290" spans="1:10" ht="14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</row>
    <row r="291" spans="1:10" ht="14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</row>
    <row r="292" spans="1:10" ht="14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</row>
    <row r="293" spans="1:10" ht="14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</row>
    <row r="294" spans="1:10" ht="14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</row>
    <row r="295" spans="1:10" ht="14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</row>
    <row r="296" spans="1:10" ht="14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</row>
    <row r="297" spans="1:10" ht="14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</row>
    <row r="298" spans="1:10" ht="14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</row>
    <row r="299" spans="1:10" ht="14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</row>
    <row r="300" spans="1:10" ht="14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</row>
    <row r="301" spans="1:10" ht="14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</row>
    <row r="302" spans="1:10" ht="14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</row>
    <row r="303" spans="1:10" ht="14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</row>
    <row r="304" spans="1:10" ht="14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</row>
    <row r="305" spans="1:10" ht="14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</row>
    <row r="306" spans="1:10" ht="14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</row>
    <row r="307" spans="1:10" ht="14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</row>
    <row r="308" spans="1:10" ht="14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</row>
    <row r="309" spans="1:10" ht="14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</row>
    <row r="310" spans="1:10" ht="14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</row>
    <row r="311" spans="1:10" ht="14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</row>
    <row r="312" spans="1:10" ht="14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</row>
    <row r="313" spans="1:10" ht="14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</row>
    <row r="314" spans="1:10" ht="14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</row>
    <row r="315" spans="1:10" ht="14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</row>
    <row r="316" spans="1:10" ht="14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</row>
    <row r="317" spans="1:10" ht="14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</row>
    <row r="318" spans="1:10" ht="14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</row>
    <row r="319" spans="1:10" ht="14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</row>
    <row r="320" spans="1:10" ht="14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</row>
    <row r="321" spans="1:10" ht="14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</row>
    <row r="322" spans="1:10" ht="14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</row>
    <row r="323" spans="1:10" ht="14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</row>
    <row r="324" spans="1:10" ht="14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</row>
    <row r="325" spans="1:10" ht="14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</row>
    <row r="326" spans="1:10" ht="14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</row>
    <row r="327" spans="1:10" ht="14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</row>
    <row r="328" spans="1:10" ht="14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</row>
    <row r="329" spans="1:10" ht="14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</row>
    <row r="330" spans="1:10" ht="14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</row>
    <row r="331" spans="1:10" ht="14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</row>
    <row r="332" spans="1:10" ht="14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</row>
    <row r="333" spans="1:10" ht="14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</row>
    <row r="334" spans="1:10" ht="14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</row>
    <row r="335" spans="1:10" ht="14.25">
      <c r="A335" s="37"/>
      <c r="B335" s="37"/>
      <c r="C335" s="37"/>
      <c r="D335" s="37"/>
      <c r="E335" s="37"/>
      <c r="F335" s="37"/>
      <c r="G335" s="37"/>
      <c r="H335" s="37"/>
      <c r="I335" s="37"/>
      <c r="J335" s="37"/>
    </row>
    <row r="336" spans="1:10" ht="14.25">
      <c r="A336" s="37"/>
      <c r="B336" s="37"/>
      <c r="C336" s="37"/>
      <c r="D336" s="37"/>
      <c r="E336" s="37"/>
      <c r="F336" s="37"/>
      <c r="G336" s="37"/>
      <c r="H336" s="37"/>
      <c r="I336" s="37"/>
      <c r="J336" s="37"/>
    </row>
    <row r="337" spans="1:10" ht="14.25">
      <c r="A337" s="37"/>
      <c r="B337" s="37"/>
      <c r="C337" s="37"/>
      <c r="D337" s="37"/>
      <c r="E337" s="37"/>
      <c r="F337" s="37"/>
      <c r="G337" s="37"/>
      <c r="H337" s="37"/>
      <c r="I337" s="37"/>
      <c r="J337" s="37"/>
    </row>
    <row r="338" spans="1:10" ht="14.25">
      <c r="A338" s="37"/>
      <c r="B338" s="37"/>
      <c r="C338" s="37"/>
      <c r="D338" s="37"/>
      <c r="E338" s="37"/>
      <c r="F338" s="37"/>
      <c r="G338" s="37"/>
      <c r="H338" s="37"/>
      <c r="I338" s="37"/>
      <c r="J338" s="37"/>
    </row>
    <row r="339" spans="1:10" ht="14.25">
      <c r="A339" s="37"/>
      <c r="B339" s="37"/>
      <c r="C339" s="37"/>
      <c r="D339" s="37"/>
      <c r="E339" s="37"/>
      <c r="F339" s="37"/>
      <c r="G339" s="37"/>
      <c r="H339" s="37"/>
      <c r="I339" s="37"/>
      <c r="J339" s="37"/>
    </row>
    <row r="340" spans="1:10" ht="14.25">
      <c r="A340" s="37"/>
      <c r="B340" s="37"/>
      <c r="C340" s="37"/>
      <c r="D340" s="37"/>
      <c r="E340" s="37"/>
      <c r="F340" s="37"/>
      <c r="G340" s="37"/>
      <c r="H340" s="37"/>
      <c r="I340" s="37"/>
      <c r="J340" s="37"/>
    </row>
    <row r="341" spans="1:10" ht="14.25">
      <c r="A341" s="37"/>
      <c r="B341" s="37"/>
      <c r="C341" s="37"/>
      <c r="D341" s="37"/>
      <c r="E341" s="37"/>
      <c r="F341" s="37"/>
      <c r="G341" s="37"/>
      <c r="H341" s="37"/>
      <c r="I341" s="37"/>
      <c r="J341" s="37"/>
    </row>
    <row r="342" spans="1:10" ht="14.25">
      <c r="A342" s="37"/>
      <c r="B342" s="37"/>
      <c r="C342" s="37"/>
      <c r="D342" s="37"/>
      <c r="E342" s="37"/>
      <c r="F342" s="37"/>
      <c r="G342" s="37"/>
      <c r="H342" s="37"/>
      <c r="I342" s="37"/>
      <c r="J342" s="37"/>
    </row>
    <row r="343" spans="1:10" ht="14.25">
      <c r="A343" s="37"/>
      <c r="B343" s="37"/>
      <c r="C343" s="37"/>
      <c r="D343" s="37"/>
      <c r="E343" s="37"/>
      <c r="F343" s="37"/>
      <c r="G343" s="37"/>
      <c r="H343" s="37"/>
      <c r="I343" s="37"/>
      <c r="J343" s="37"/>
    </row>
    <row r="344" spans="1:10" ht="14.25">
      <c r="A344" s="37"/>
      <c r="B344" s="37"/>
      <c r="C344" s="37"/>
      <c r="D344" s="37"/>
      <c r="E344" s="37"/>
      <c r="F344" s="37"/>
      <c r="G344" s="37"/>
      <c r="H344" s="37"/>
      <c r="I344" s="37"/>
      <c r="J344" s="37"/>
    </row>
    <row r="345" spans="1:10" ht="14.25">
      <c r="A345" s="37"/>
      <c r="B345" s="37"/>
      <c r="C345" s="37"/>
      <c r="D345" s="37"/>
      <c r="E345" s="37"/>
      <c r="F345" s="37"/>
      <c r="G345" s="37"/>
      <c r="H345" s="37"/>
      <c r="I345" s="37"/>
      <c r="J345" s="37"/>
    </row>
    <row r="346" spans="1:10" ht="14.25">
      <c r="A346" s="37"/>
      <c r="B346" s="37"/>
      <c r="C346" s="37"/>
      <c r="D346" s="37"/>
      <c r="E346" s="37"/>
      <c r="F346" s="37"/>
      <c r="G346" s="37"/>
      <c r="H346" s="37"/>
      <c r="I346" s="37"/>
      <c r="J346" s="37"/>
    </row>
    <row r="347" spans="1:10" ht="14.25">
      <c r="A347" s="37"/>
      <c r="B347" s="37"/>
      <c r="C347" s="37"/>
      <c r="D347" s="37"/>
      <c r="E347" s="37"/>
      <c r="F347" s="37"/>
      <c r="G347" s="37"/>
      <c r="H347" s="37"/>
      <c r="I347" s="37"/>
      <c r="J347" s="37"/>
    </row>
    <row r="348" spans="1:10" ht="14.25">
      <c r="A348" s="37"/>
      <c r="B348" s="37"/>
      <c r="C348" s="37"/>
      <c r="D348" s="37"/>
      <c r="E348" s="37"/>
      <c r="F348" s="37"/>
      <c r="G348" s="37"/>
      <c r="H348" s="37"/>
      <c r="I348" s="37"/>
      <c r="J348" s="37"/>
    </row>
    <row r="349" spans="1:10" ht="14.25">
      <c r="A349" s="37"/>
      <c r="B349" s="37"/>
      <c r="C349" s="37"/>
      <c r="D349" s="37"/>
      <c r="E349" s="37"/>
      <c r="F349" s="37"/>
      <c r="G349" s="37"/>
      <c r="H349" s="37"/>
      <c r="I349" s="37"/>
      <c r="J349" s="37"/>
    </row>
    <row r="350" spans="1:10" ht="14.25">
      <c r="A350" s="37"/>
      <c r="B350" s="37"/>
      <c r="C350" s="37"/>
      <c r="D350" s="37"/>
      <c r="E350" s="37"/>
      <c r="F350" s="37"/>
      <c r="G350" s="37"/>
      <c r="H350" s="37"/>
      <c r="I350" s="37"/>
      <c r="J350" s="37"/>
    </row>
    <row r="351" spans="1:10" ht="14.25">
      <c r="A351" s="37"/>
      <c r="B351" s="37"/>
      <c r="C351" s="37"/>
      <c r="D351" s="37"/>
      <c r="E351" s="37"/>
      <c r="F351" s="37"/>
      <c r="G351" s="37"/>
      <c r="H351" s="37"/>
      <c r="I351" s="37"/>
      <c r="J351" s="37"/>
    </row>
    <row r="352" spans="1:10" ht="14.25">
      <c r="A352" s="37"/>
      <c r="B352" s="37"/>
      <c r="C352" s="37"/>
      <c r="D352" s="37"/>
      <c r="E352" s="37"/>
      <c r="F352" s="37"/>
      <c r="G352" s="37"/>
      <c r="H352" s="37"/>
      <c r="I352" s="37"/>
      <c r="J352" s="37"/>
    </row>
    <row r="353" spans="1:10" ht="14.25">
      <c r="A353" s="37"/>
      <c r="B353" s="37"/>
      <c r="C353" s="37"/>
      <c r="D353" s="37"/>
      <c r="E353" s="37"/>
      <c r="F353" s="37"/>
      <c r="G353" s="37"/>
      <c r="H353" s="37"/>
      <c r="I353" s="37"/>
      <c r="J353" s="37"/>
    </row>
    <row r="354" spans="1:10" ht="14.25">
      <c r="A354" s="37"/>
      <c r="B354" s="37"/>
      <c r="C354" s="37"/>
      <c r="D354" s="37"/>
      <c r="E354" s="37"/>
      <c r="F354" s="37"/>
      <c r="G354" s="37"/>
      <c r="H354" s="37"/>
      <c r="I354" s="37"/>
      <c r="J354" s="37"/>
    </row>
    <row r="355" spans="1:10" ht="14.25">
      <c r="A355" s="37"/>
      <c r="B355" s="37"/>
      <c r="C355" s="37"/>
      <c r="D355" s="37"/>
      <c r="E355" s="37"/>
      <c r="F355" s="37"/>
      <c r="G355" s="37"/>
      <c r="H355" s="37"/>
      <c r="I355" s="37"/>
      <c r="J355" s="37"/>
    </row>
    <row r="356" spans="1:10" ht="14.25">
      <c r="A356" s="37"/>
      <c r="B356" s="37"/>
      <c r="C356" s="37"/>
      <c r="D356" s="37"/>
      <c r="E356" s="37"/>
      <c r="F356" s="37"/>
      <c r="G356" s="37"/>
      <c r="H356" s="37"/>
      <c r="I356" s="37"/>
      <c r="J356" s="37"/>
    </row>
    <row r="357" spans="1:10" ht="14.25">
      <c r="A357" s="37"/>
      <c r="B357" s="37"/>
      <c r="C357" s="37"/>
      <c r="D357" s="37"/>
      <c r="E357" s="37"/>
      <c r="F357" s="37"/>
      <c r="G357" s="37"/>
      <c r="H357" s="37"/>
      <c r="I357" s="37"/>
      <c r="J357" s="37"/>
    </row>
    <row r="358" spans="1:10" ht="14.25">
      <c r="A358" s="37"/>
      <c r="B358" s="37"/>
      <c r="C358" s="37"/>
      <c r="D358" s="37"/>
      <c r="E358" s="37"/>
      <c r="F358" s="37"/>
      <c r="G358" s="37"/>
      <c r="H358" s="37"/>
      <c r="I358" s="37"/>
      <c r="J358" s="37"/>
    </row>
    <row r="359" spans="1:10" ht="14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</row>
    <row r="360" spans="1:10" ht="14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</row>
    <row r="361" spans="1:10" ht="14.25">
      <c r="A361" s="37"/>
      <c r="B361" s="37"/>
      <c r="C361" s="37"/>
      <c r="D361" s="37"/>
      <c r="E361" s="37"/>
      <c r="F361" s="37"/>
      <c r="G361" s="37"/>
      <c r="H361" s="37"/>
      <c r="I361" s="37"/>
      <c r="J361" s="37"/>
    </row>
    <row r="362" spans="1:10" ht="14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</row>
    <row r="363" spans="1:10" ht="14.25">
      <c r="A363" s="37"/>
      <c r="B363" s="37"/>
      <c r="C363" s="37"/>
      <c r="D363" s="37"/>
      <c r="E363" s="37"/>
      <c r="F363" s="37"/>
      <c r="G363" s="37"/>
      <c r="H363" s="37"/>
      <c r="I363" s="37"/>
      <c r="J363" s="37"/>
    </row>
    <row r="364" spans="1:10" ht="14.25">
      <c r="A364" s="37"/>
      <c r="B364" s="37"/>
      <c r="C364" s="37"/>
      <c r="D364" s="37"/>
      <c r="E364" s="37"/>
      <c r="F364" s="37"/>
      <c r="G364" s="37"/>
      <c r="H364" s="37"/>
      <c r="I364" s="37"/>
      <c r="J364" s="37"/>
    </row>
    <row r="365" spans="1:10" ht="14.25">
      <c r="A365" s="37"/>
      <c r="B365" s="37"/>
      <c r="C365" s="37"/>
      <c r="D365" s="37"/>
      <c r="E365" s="37"/>
      <c r="F365" s="37"/>
      <c r="G365" s="37"/>
      <c r="H365" s="37"/>
      <c r="I365" s="37"/>
      <c r="J365" s="37"/>
    </row>
    <row r="366" spans="1:10" ht="14.25">
      <c r="A366" s="37"/>
      <c r="B366" s="37"/>
      <c r="C366" s="37"/>
      <c r="D366" s="37"/>
      <c r="E366" s="37"/>
      <c r="F366" s="37"/>
      <c r="G366" s="37"/>
      <c r="H366" s="37"/>
      <c r="I366" s="37"/>
      <c r="J366" s="37"/>
    </row>
    <row r="367" spans="1:10" ht="14.25">
      <c r="A367" s="37"/>
      <c r="B367" s="37"/>
      <c r="C367" s="37"/>
      <c r="D367" s="37"/>
      <c r="E367" s="37"/>
      <c r="F367" s="37"/>
      <c r="G367" s="37"/>
      <c r="H367" s="37"/>
      <c r="I367" s="37"/>
      <c r="J367" s="37"/>
    </row>
    <row r="368" spans="1:10" ht="14.25">
      <c r="A368" s="37"/>
      <c r="B368" s="37"/>
      <c r="C368" s="37"/>
      <c r="D368" s="37"/>
      <c r="E368" s="37"/>
      <c r="F368" s="37"/>
      <c r="G368" s="37"/>
      <c r="H368" s="37"/>
      <c r="I368" s="37"/>
      <c r="J368" s="37"/>
    </row>
    <row r="369" spans="1:10" ht="14.25">
      <c r="A369" s="37"/>
      <c r="B369" s="37"/>
      <c r="C369" s="37"/>
      <c r="D369" s="37"/>
      <c r="E369" s="37"/>
      <c r="F369" s="37"/>
      <c r="G369" s="37"/>
      <c r="H369" s="37"/>
      <c r="I369" s="37"/>
      <c r="J369" s="37"/>
    </row>
    <row r="370" spans="1:10" ht="14.25">
      <c r="A370" s="37"/>
      <c r="B370" s="37"/>
      <c r="C370" s="37"/>
      <c r="D370" s="37"/>
      <c r="E370" s="37"/>
      <c r="F370" s="37"/>
      <c r="G370" s="37"/>
      <c r="H370" s="37"/>
      <c r="I370" s="37"/>
      <c r="J370" s="37"/>
    </row>
    <row r="371" spans="1:10" ht="14.25">
      <c r="A371" s="37"/>
      <c r="B371" s="37"/>
      <c r="C371" s="37"/>
      <c r="D371" s="37"/>
      <c r="E371" s="37"/>
      <c r="F371" s="37"/>
      <c r="G371" s="37"/>
      <c r="H371" s="37"/>
      <c r="I371" s="37"/>
      <c r="J371" s="37"/>
    </row>
    <row r="372" spans="1:10" ht="14.25">
      <c r="A372" s="37"/>
      <c r="B372" s="37"/>
      <c r="C372" s="37"/>
      <c r="D372" s="37"/>
      <c r="E372" s="37"/>
      <c r="F372" s="37"/>
      <c r="G372" s="37"/>
      <c r="H372" s="37"/>
      <c r="I372" s="37"/>
      <c r="J372" s="37"/>
    </row>
    <row r="373" spans="1:10" ht="14.25">
      <c r="A373" s="37"/>
      <c r="B373" s="37"/>
      <c r="C373" s="37"/>
      <c r="D373" s="37"/>
      <c r="E373" s="37"/>
      <c r="F373" s="37"/>
      <c r="G373" s="37"/>
      <c r="H373" s="37"/>
      <c r="I373" s="37"/>
      <c r="J373" s="37"/>
    </row>
    <row r="374" spans="1:10" ht="14.25">
      <c r="A374" s="37"/>
      <c r="B374" s="37"/>
      <c r="C374" s="37"/>
      <c r="D374" s="37"/>
      <c r="E374" s="37"/>
      <c r="F374" s="37"/>
      <c r="G374" s="37"/>
      <c r="H374" s="37"/>
      <c r="I374" s="37"/>
      <c r="J374" s="37"/>
    </row>
    <row r="375" spans="1:10" ht="14.25">
      <c r="A375" s="37"/>
      <c r="B375" s="37"/>
      <c r="C375" s="37"/>
      <c r="D375" s="37"/>
      <c r="E375" s="37"/>
      <c r="F375" s="37"/>
      <c r="G375" s="37"/>
      <c r="H375" s="37"/>
      <c r="I375" s="37"/>
      <c r="J375" s="37"/>
    </row>
    <row r="376" spans="1:10" ht="14.25">
      <c r="A376" s="37"/>
      <c r="B376" s="37"/>
      <c r="C376" s="37"/>
      <c r="D376" s="37"/>
      <c r="E376" s="37"/>
      <c r="F376" s="37"/>
      <c r="G376" s="37"/>
      <c r="H376" s="37"/>
      <c r="I376" s="37"/>
      <c r="J376" s="37"/>
    </row>
    <row r="377" spans="1:10" ht="14.25">
      <c r="A377" s="37"/>
      <c r="B377" s="37"/>
      <c r="C377" s="37"/>
      <c r="D377" s="37"/>
      <c r="E377" s="37"/>
      <c r="F377" s="37"/>
      <c r="G377" s="37"/>
      <c r="H377" s="37"/>
      <c r="I377" s="37"/>
      <c r="J377" s="37"/>
    </row>
    <row r="378" spans="1:10" ht="14.25">
      <c r="A378" s="37"/>
      <c r="B378" s="37"/>
      <c r="C378" s="37"/>
      <c r="D378" s="37"/>
      <c r="E378" s="37"/>
      <c r="F378" s="37"/>
      <c r="G378" s="37"/>
      <c r="H378" s="37"/>
      <c r="I378" s="37"/>
      <c r="J378" s="37"/>
    </row>
    <row r="379" spans="1:10" ht="14.25">
      <c r="A379" s="37"/>
      <c r="B379" s="37"/>
      <c r="C379" s="37"/>
      <c r="D379" s="37"/>
      <c r="E379" s="37"/>
      <c r="F379" s="37"/>
      <c r="G379" s="37"/>
      <c r="H379" s="37"/>
      <c r="I379" s="37"/>
      <c r="J379" s="37"/>
    </row>
    <row r="380" spans="1:10" ht="14.25">
      <c r="A380" s="37"/>
      <c r="B380" s="37"/>
      <c r="C380" s="37"/>
      <c r="D380" s="37"/>
      <c r="E380" s="37"/>
      <c r="F380" s="37"/>
      <c r="G380" s="37"/>
      <c r="H380" s="37"/>
      <c r="I380" s="37"/>
      <c r="J380" s="37"/>
    </row>
    <row r="381" spans="1:10" ht="14.25">
      <c r="A381" s="37"/>
      <c r="B381" s="37"/>
      <c r="C381" s="37"/>
      <c r="D381" s="37"/>
      <c r="E381" s="37"/>
      <c r="F381" s="37"/>
      <c r="G381" s="37"/>
      <c r="H381" s="37"/>
      <c r="I381" s="37"/>
      <c r="J381" s="37"/>
    </row>
    <row r="382" spans="1:10" ht="14.25">
      <c r="A382" s="37"/>
      <c r="B382" s="37"/>
      <c r="C382" s="37"/>
      <c r="D382" s="37"/>
      <c r="E382" s="37"/>
      <c r="F382" s="37"/>
      <c r="G382" s="37"/>
      <c r="H382" s="37"/>
      <c r="I382" s="37"/>
      <c r="J382" s="37"/>
    </row>
    <row r="383" spans="1:10" ht="14.25">
      <c r="A383" s="37"/>
      <c r="B383" s="37"/>
      <c r="C383" s="37"/>
      <c r="D383" s="37"/>
      <c r="E383" s="37"/>
      <c r="F383" s="37"/>
      <c r="G383" s="37"/>
      <c r="H383" s="37"/>
      <c r="I383" s="37"/>
      <c r="J383" s="37"/>
    </row>
    <row r="384" spans="1:10" ht="14.25">
      <c r="A384" s="37"/>
      <c r="B384" s="37"/>
      <c r="C384" s="37"/>
      <c r="D384" s="37"/>
      <c r="E384" s="37"/>
      <c r="F384" s="37"/>
      <c r="G384" s="37"/>
      <c r="H384" s="37"/>
      <c r="I384" s="37"/>
      <c r="J384" s="37"/>
    </row>
    <row r="385" spans="1:10" ht="14.25">
      <c r="A385" s="37"/>
      <c r="B385" s="37"/>
      <c r="C385" s="37"/>
      <c r="D385" s="37"/>
      <c r="E385" s="37"/>
      <c r="F385" s="37"/>
      <c r="G385" s="37"/>
      <c r="H385" s="37"/>
      <c r="I385" s="37"/>
      <c r="J385" s="37"/>
    </row>
    <row r="386" spans="1:10" ht="14.25">
      <c r="A386" s="37"/>
      <c r="B386" s="37"/>
      <c r="C386" s="37"/>
      <c r="D386" s="37"/>
      <c r="E386" s="37"/>
      <c r="F386" s="37"/>
      <c r="G386" s="37"/>
      <c r="H386" s="37"/>
      <c r="I386" s="37"/>
      <c r="J386" s="37"/>
    </row>
    <row r="387" spans="1:10" ht="14.25">
      <c r="A387" s="37"/>
      <c r="B387" s="37"/>
      <c r="C387" s="37"/>
      <c r="D387" s="37"/>
      <c r="E387" s="37"/>
      <c r="F387" s="37"/>
      <c r="G387" s="37"/>
      <c r="H387" s="37"/>
      <c r="I387" s="37"/>
      <c r="J387" s="37"/>
    </row>
    <row r="388" spans="1:10" ht="14.25">
      <c r="A388" s="37"/>
      <c r="B388" s="37"/>
      <c r="C388" s="37"/>
      <c r="D388" s="37"/>
      <c r="E388" s="37"/>
      <c r="F388" s="37"/>
      <c r="G388" s="37"/>
      <c r="H388" s="37"/>
      <c r="I388" s="37"/>
      <c r="J388" s="37"/>
    </row>
    <row r="389" spans="1:10" ht="14.25">
      <c r="A389" s="37"/>
      <c r="B389" s="37"/>
      <c r="C389" s="37"/>
      <c r="D389" s="37"/>
      <c r="E389" s="37"/>
      <c r="F389" s="37"/>
      <c r="G389" s="37"/>
      <c r="H389" s="37"/>
      <c r="I389" s="37"/>
      <c r="J389" s="37"/>
    </row>
    <row r="390" spans="1:10" ht="14.25">
      <c r="A390" s="37"/>
      <c r="B390" s="37"/>
      <c r="C390" s="37"/>
      <c r="D390" s="37"/>
      <c r="E390" s="37"/>
      <c r="F390" s="37"/>
      <c r="G390" s="37"/>
      <c r="H390" s="37"/>
      <c r="I390" s="37"/>
      <c r="J390" s="37"/>
    </row>
    <row r="391" spans="1:10" ht="14.25">
      <c r="A391" s="37"/>
      <c r="B391" s="37"/>
      <c r="C391" s="37"/>
      <c r="D391" s="37"/>
      <c r="E391" s="37"/>
      <c r="F391" s="37"/>
      <c r="G391" s="37"/>
      <c r="H391" s="37"/>
      <c r="I391" s="37"/>
      <c r="J391" s="37"/>
    </row>
    <row r="392" spans="1:10" ht="14.25">
      <c r="A392" s="37"/>
      <c r="B392" s="37"/>
      <c r="C392" s="37"/>
      <c r="D392" s="37"/>
      <c r="E392" s="37"/>
      <c r="F392" s="37"/>
      <c r="G392" s="37"/>
      <c r="H392" s="37"/>
      <c r="I392" s="37"/>
      <c r="J392" s="37"/>
    </row>
    <row r="393" spans="1:10" ht="14.25">
      <c r="A393" s="37"/>
      <c r="B393" s="37"/>
      <c r="C393" s="37"/>
      <c r="D393" s="37"/>
      <c r="E393" s="37"/>
      <c r="F393" s="37"/>
      <c r="G393" s="37"/>
      <c r="H393" s="37"/>
      <c r="I393" s="37"/>
      <c r="J393" s="37"/>
    </row>
    <row r="394" spans="1:10" ht="14.25">
      <c r="A394" s="37"/>
      <c r="B394" s="37"/>
      <c r="C394" s="37"/>
      <c r="D394" s="37"/>
      <c r="E394" s="37"/>
      <c r="F394" s="37"/>
      <c r="G394" s="37"/>
      <c r="H394" s="37"/>
      <c r="I394" s="37"/>
      <c r="J394" s="37"/>
    </row>
    <row r="395" spans="1:10" ht="14.25">
      <c r="A395" s="37"/>
      <c r="B395" s="37"/>
      <c r="C395" s="37"/>
      <c r="D395" s="37"/>
      <c r="E395" s="37"/>
      <c r="F395" s="37"/>
      <c r="G395" s="37"/>
      <c r="H395" s="37"/>
      <c r="I395" s="37"/>
      <c r="J395" s="37"/>
    </row>
    <row r="396" spans="1:10" ht="14.25">
      <c r="A396" s="37"/>
      <c r="B396" s="37"/>
      <c r="C396" s="37"/>
      <c r="D396" s="37"/>
      <c r="E396" s="37"/>
      <c r="F396" s="37"/>
      <c r="G396" s="37"/>
      <c r="H396" s="37"/>
      <c r="I396" s="37"/>
      <c r="J396" s="37"/>
    </row>
    <row r="397" spans="1:10" ht="14.25">
      <c r="A397" s="37"/>
      <c r="B397" s="37"/>
      <c r="C397" s="37"/>
      <c r="D397" s="37"/>
      <c r="E397" s="37"/>
      <c r="F397" s="37"/>
      <c r="G397" s="37"/>
      <c r="H397" s="37"/>
      <c r="I397" s="37"/>
      <c r="J397" s="37"/>
    </row>
    <row r="398" spans="1:10" ht="14.25">
      <c r="A398" s="37"/>
      <c r="B398" s="37"/>
      <c r="C398" s="37"/>
      <c r="D398" s="37"/>
      <c r="E398" s="37"/>
      <c r="F398" s="37"/>
      <c r="G398" s="37"/>
      <c r="H398" s="37"/>
      <c r="I398" s="37"/>
      <c r="J398" s="37"/>
    </row>
    <row r="399" spans="1:10" ht="14.25">
      <c r="A399" s="37"/>
      <c r="B399" s="37"/>
      <c r="C399" s="37"/>
      <c r="D399" s="37"/>
      <c r="E399" s="37"/>
      <c r="F399" s="37"/>
      <c r="G399" s="37"/>
      <c r="H399" s="37"/>
      <c r="I399" s="37"/>
      <c r="J399" s="37"/>
    </row>
    <row r="400" spans="1:10" ht="14.25">
      <c r="A400" s="37"/>
      <c r="B400" s="37"/>
      <c r="C400" s="37"/>
      <c r="D400" s="37"/>
      <c r="E400" s="37"/>
      <c r="F400" s="37"/>
      <c r="G400" s="37"/>
      <c r="H400" s="37"/>
      <c r="I400" s="37"/>
      <c r="J400" s="37"/>
    </row>
    <row r="401" spans="1:10" ht="14.25">
      <c r="A401" s="37"/>
      <c r="B401" s="37"/>
      <c r="C401" s="37"/>
      <c r="D401" s="37"/>
      <c r="E401" s="37"/>
      <c r="F401" s="37"/>
      <c r="G401" s="37"/>
      <c r="H401" s="37"/>
      <c r="I401" s="37"/>
      <c r="J401" s="37"/>
    </row>
    <row r="402" spans="1:10" ht="14.25">
      <c r="A402" s="37"/>
      <c r="B402" s="37"/>
      <c r="C402" s="37"/>
      <c r="D402" s="37"/>
      <c r="E402" s="37"/>
      <c r="F402" s="37"/>
      <c r="G402" s="37"/>
      <c r="H402" s="37"/>
      <c r="I402" s="37"/>
      <c r="J402" s="37"/>
    </row>
    <row r="403" spans="1:10" ht="14.25">
      <c r="A403" s="37"/>
      <c r="B403" s="37"/>
      <c r="C403" s="37"/>
      <c r="D403" s="37"/>
      <c r="E403" s="37"/>
      <c r="F403" s="37"/>
      <c r="G403" s="37"/>
      <c r="H403" s="37"/>
      <c r="I403" s="37"/>
      <c r="J403" s="37"/>
    </row>
    <row r="404" spans="1:10" ht="14.25">
      <c r="A404" s="37"/>
      <c r="B404" s="37"/>
      <c r="C404" s="37"/>
      <c r="D404" s="37"/>
      <c r="E404" s="37"/>
      <c r="F404" s="37"/>
      <c r="G404" s="37"/>
      <c r="H404" s="37"/>
      <c r="I404" s="37"/>
      <c r="J404" s="37"/>
    </row>
    <row r="405" spans="1:10" ht="14.25">
      <c r="A405" s="37"/>
      <c r="B405" s="37"/>
      <c r="C405" s="37"/>
      <c r="D405" s="37"/>
      <c r="E405" s="37"/>
      <c r="F405" s="37"/>
      <c r="G405" s="37"/>
      <c r="H405" s="37"/>
      <c r="I405" s="37"/>
      <c r="J405" s="37"/>
    </row>
    <row r="406" spans="1:10" ht="14.25">
      <c r="A406" s="37"/>
      <c r="B406" s="37"/>
      <c r="C406" s="37"/>
      <c r="D406" s="37"/>
      <c r="E406" s="37"/>
      <c r="F406" s="37"/>
      <c r="G406" s="37"/>
      <c r="H406" s="37"/>
      <c r="I406" s="37"/>
      <c r="J406" s="37"/>
    </row>
    <row r="407" spans="1:10" ht="14.25">
      <c r="A407" s="37"/>
      <c r="B407" s="37"/>
      <c r="C407" s="37"/>
      <c r="D407" s="37"/>
      <c r="E407" s="37"/>
      <c r="F407" s="37"/>
      <c r="G407" s="37"/>
      <c r="H407" s="37"/>
      <c r="I407" s="37"/>
      <c r="J407" s="37"/>
    </row>
    <row r="408" spans="1:10" ht="14.25">
      <c r="A408" s="37"/>
      <c r="B408" s="37"/>
      <c r="C408" s="37"/>
      <c r="D408" s="37"/>
      <c r="E408" s="37"/>
      <c r="F408" s="37"/>
      <c r="G408" s="37"/>
      <c r="H408" s="37"/>
      <c r="I408" s="37"/>
      <c r="J408" s="37"/>
    </row>
    <row r="409" spans="1:10" ht="14.25">
      <c r="A409" s="37"/>
      <c r="B409" s="37"/>
      <c r="C409" s="37"/>
      <c r="D409" s="37"/>
      <c r="E409" s="37"/>
      <c r="F409" s="37"/>
      <c r="G409" s="37"/>
      <c r="H409" s="37"/>
      <c r="I409" s="37"/>
      <c r="J409" s="37"/>
    </row>
    <row r="410" spans="1:10" ht="14.25">
      <c r="A410" s="37"/>
      <c r="B410" s="37"/>
      <c r="C410" s="37"/>
      <c r="D410" s="37"/>
      <c r="E410" s="37"/>
      <c r="F410" s="37"/>
      <c r="G410" s="37"/>
      <c r="H410" s="37"/>
      <c r="I410" s="37"/>
      <c r="J410" s="37"/>
    </row>
    <row r="411" spans="1:10" ht="14.25">
      <c r="A411" s="37"/>
      <c r="B411" s="37"/>
      <c r="C411" s="37"/>
      <c r="D411" s="37"/>
      <c r="E411" s="37"/>
      <c r="F411" s="37"/>
      <c r="G411" s="37"/>
      <c r="H411" s="37"/>
      <c r="I411" s="37"/>
      <c r="J411" s="37"/>
    </row>
    <row r="412" spans="1:10" ht="14.25">
      <c r="A412" s="37"/>
      <c r="B412" s="37"/>
      <c r="C412" s="37"/>
      <c r="D412" s="37"/>
      <c r="E412" s="37"/>
      <c r="F412" s="37"/>
      <c r="G412" s="37"/>
      <c r="H412" s="37"/>
      <c r="I412" s="37"/>
      <c r="J412" s="37"/>
    </row>
    <row r="413" spans="1:10" ht="14.25">
      <c r="A413" s="37"/>
      <c r="B413" s="37"/>
      <c r="C413" s="37"/>
      <c r="D413" s="37"/>
      <c r="E413" s="37"/>
      <c r="F413" s="37"/>
      <c r="G413" s="37"/>
      <c r="H413" s="37"/>
      <c r="I413" s="37"/>
      <c r="J413" s="37"/>
    </row>
    <row r="414" spans="1:10" ht="14.25">
      <c r="A414" s="37"/>
      <c r="B414" s="37"/>
      <c r="C414" s="37"/>
      <c r="D414" s="37"/>
      <c r="E414" s="37"/>
      <c r="F414" s="37"/>
      <c r="G414" s="37"/>
      <c r="H414" s="37"/>
      <c r="I414" s="37"/>
      <c r="J414" s="37"/>
    </row>
    <row r="415" spans="1:10" ht="14.25">
      <c r="A415" s="37"/>
      <c r="B415" s="37"/>
      <c r="C415" s="37"/>
      <c r="D415" s="37"/>
      <c r="E415" s="37"/>
      <c r="F415" s="37"/>
      <c r="G415" s="37"/>
      <c r="H415" s="37"/>
      <c r="I415" s="37"/>
      <c r="J415" s="37"/>
    </row>
  </sheetData>
  <mergeCells count="12">
    <mergeCell ref="C33:C34"/>
    <mergeCell ref="D33:D34"/>
    <mergeCell ref="H81:J81"/>
    <mergeCell ref="E33:E34"/>
    <mergeCell ref="F33:F34"/>
    <mergeCell ref="G33:G34"/>
    <mergeCell ref="A54:H54"/>
    <mergeCell ref="A77:I77"/>
    <mergeCell ref="B81:D81"/>
    <mergeCell ref="E81:G81"/>
    <mergeCell ref="A33:A34"/>
    <mergeCell ref="B33:B34"/>
  </mergeCells>
  <printOptions/>
  <pageMargins left="0.75" right="0.75" top="1" bottom="1" header="0.5" footer="0.5"/>
  <pageSetup horizontalDpi="600" verticalDpi="600" orientation="portrait" paperSize="9" scale="82" r:id="rId1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 Rychtarik</dc:creator>
  <cp:keywords/>
  <dc:description/>
  <cp:lastModifiedBy>Jurca</cp:lastModifiedBy>
  <cp:lastPrinted>2010-12-06T09:18:53Z</cp:lastPrinted>
  <dcterms:created xsi:type="dcterms:W3CDTF">2006-06-15T12:53:47Z</dcterms:created>
  <dcterms:modified xsi:type="dcterms:W3CDTF">2012-02-27T15:56:14Z</dcterms:modified>
  <cp:category/>
  <cp:version/>
  <cp:contentType/>
  <cp:contentStatus/>
</cp:coreProperties>
</file>