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300" windowWidth="15480" windowHeight="6075" tabRatio="907"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op, LP" sheetId="10" r:id="rId10"/>
    <sheet name="Output" sheetId="11" r:id="rId11"/>
    <sheet name="Receipts" sheetId="12" r:id="rId12"/>
    <sheet name="Wage" sheetId="13" r:id="rId13"/>
    <sheet name="Business and consumer surveys" sheetId="14" r:id="rId14"/>
    <sheet name="Employment, Unemploymenet" sheetId="15" r:id="rId15"/>
    <sheet name="GDP_exp." sheetId="16" r:id="rId16"/>
    <sheet name="GDP_supply" sheetId="17" r:id="rId17"/>
    <sheet name="Central government budget" sheetId="18" r:id="rId18"/>
    <sheet name="BOP" sheetId="19" r:id="rId19"/>
  </sheets>
  <externalReferences>
    <externalReference r:id="rId22"/>
    <externalReference r:id="rId23"/>
  </externalReferences>
  <definedNames>
    <definedName name="domacnosti_vklady">'[2]HH'!$A:$XFD</definedName>
    <definedName name="podniky_vklady">'[2]NFI'!$A:$XFD</definedName>
    <definedName name="_xlnm.Print_Area" localSheetId="18">'BOP'!$A$1:$O$127</definedName>
    <definedName name="_xlnm.Print_Area" localSheetId="13">'Business and consumer surveys'!$A$1:$M$197</definedName>
    <definedName name="_xlnm.Print_Area" localSheetId="17">'Central government budget'!$A$1:$P$177</definedName>
    <definedName name="_xlnm.Print_Area" localSheetId="7">'CPI'!$A$1:$N$140</definedName>
    <definedName name="_xlnm.Print_Area" localSheetId="4">'Deposits'!$A$1:$N$218</definedName>
    <definedName name="_xlnm.Print_Area" localSheetId="14">'Employment, Unemploymenet'!$A$1:$L$169</definedName>
    <definedName name="_xlnm.Print_Area" localSheetId="15">'GDP_exp.'!$A$1:$L$214</definedName>
    <definedName name="_xlnm.Print_Area" localSheetId="16">'GDP_supply'!$A$1:$I$162</definedName>
    <definedName name="_xlnm.Print_Area" localSheetId="6">'HICP'!$A$1:$N$224</definedName>
    <definedName name="_xlnm.Print_Area" localSheetId="2">'Interest rates'!$A$1:$P$219</definedName>
    <definedName name="_xlnm.Print_Area" localSheetId="1">'Key ECB IR'!$A$1:$I$54</definedName>
    <definedName name="_xlnm.Print_Area" localSheetId="5">'Loans'!$A$1:$M$203</definedName>
    <definedName name="_xlnm.Print_Area" localSheetId="0">'Main indicators'!$A$1:$R$56</definedName>
    <definedName name="_xlnm.Print_Area" localSheetId="3">'Monetary aggregates'!$A$1:$N$163</definedName>
    <definedName name="_xlnm.Print_Area" localSheetId="10">'Output'!$A$1:$O$112</definedName>
    <definedName name="_xlnm.Print_Area" localSheetId="8">'PPI'!$A$1:$N$118</definedName>
    <definedName name="_xlnm.Print_Area" localSheetId="11">'Receipts'!$A$1:$R$231</definedName>
    <definedName name="_xlnm.Print_Area" localSheetId="9">'ULC, Cop, LP'!$A$1:$H$194</definedName>
    <definedName name="výstup">'[1]vystup'!$B$2:$GY$308</definedName>
  </definedNames>
  <calcPr fullCalcOnLoad="1"/>
</workbook>
</file>

<file path=xl/sharedStrings.xml><?xml version="1.0" encoding="utf-8"?>
<sst xmlns="http://schemas.openxmlformats.org/spreadsheetml/2006/main" count="5355" uniqueCount="700">
  <si>
    <t>Index 2005=100</t>
  </si>
  <si>
    <t>2010 August</t>
  </si>
  <si>
    <t>2010 September</t>
  </si>
  <si>
    <t>2009 Jún</t>
  </si>
  <si>
    <t>2009 Júl</t>
  </si>
  <si>
    <t>2010 Február</t>
  </si>
  <si>
    <t>2010 Marec</t>
  </si>
  <si>
    <t>2010 Apríl</t>
  </si>
  <si>
    <t>2010 Máj</t>
  </si>
  <si>
    <t>2010 Jún</t>
  </si>
  <si>
    <t>20010 Júl</t>
  </si>
  <si>
    <t>2010 Október</t>
  </si>
  <si>
    <t>2010 November</t>
  </si>
  <si>
    <t>2010 December</t>
  </si>
  <si>
    <t>2007 Q4</t>
  </si>
  <si>
    <t>2008 Q1</t>
  </si>
  <si>
    <t>2008 Q2</t>
  </si>
  <si>
    <t>2008 Q3</t>
  </si>
  <si>
    <t>2008 Q4</t>
  </si>
  <si>
    <t>2009 Q1</t>
  </si>
  <si>
    <t>2009 Q2</t>
  </si>
  <si>
    <t>2009 Q3</t>
  </si>
  <si>
    <t>2009 Q4</t>
  </si>
  <si>
    <t>2010 Q1</t>
  </si>
  <si>
    <t>2010 Q2</t>
  </si>
  <si>
    <t>2010 Q3</t>
  </si>
  <si>
    <t>2010 Q4</t>
  </si>
  <si>
    <t>Jan.</t>
  </si>
  <si>
    <t>Feb.</t>
  </si>
  <si>
    <t>Mar.</t>
  </si>
  <si>
    <t>Q1</t>
  </si>
  <si>
    <t>Apr.</t>
  </si>
  <si>
    <t>Máj</t>
  </si>
  <si>
    <t>Jún</t>
  </si>
  <si>
    <t>Q2</t>
  </si>
  <si>
    <t>Júl</t>
  </si>
  <si>
    <t>Aug.</t>
  </si>
  <si>
    <t>Sep.</t>
  </si>
  <si>
    <t>Q3</t>
  </si>
  <si>
    <t>Okt.</t>
  </si>
  <si>
    <t>Nov.</t>
  </si>
  <si>
    <t>Dec.</t>
  </si>
  <si>
    <t>Q4</t>
  </si>
  <si>
    <t>-</t>
  </si>
  <si>
    <t>August</t>
  </si>
  <si>
    <t>September</t>
  </si>
  <si>
    <t>November</t>
  </si>
  <si>
    <t>December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</si>
  <si>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</si>
  <si>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</si>
  <si>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</si>
  <si>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</si>
  <si>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</si>
  <si>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</si>
  <si>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</si>
  <si>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</si>
  <si>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</si>
  <si>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</si>
  <si>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</si>
  <si>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</si>
  <si>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</si>
  <si>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</si>
  <si>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</si>
  <si>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</si>
  <si>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</si>
  <si>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</si>
  <si>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</si>
  <si>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</si>
  <si>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</si>
  <si>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</si>
  <si>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</si>
  <si>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</si>
  <si>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</si>
  <si>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</si>
  <si>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</si>
  <si>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</si>
  <si>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</si>
  <si>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</si>
  <si>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</si>
  <si>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</si>
  <si>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</si>
  <si>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</si>
  <si>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</si>
  <si>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</si>
  <si>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</si>
  <si>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</si>
  <si>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</si>
  <si>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</si>
  <si>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</si>
  <si>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</si>
  <si>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</si>
  <si>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</si>
  <si>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</si>
  <si>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</si>
  <si>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</si>
  <si>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</si>
  <si>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</si>
  <si>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</si>
  <si>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</si>
  <si>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M3</t>
  </si>
  <si>
    <t>M2</t>
  </si>
  <si>
    <t>M3-M2</t>
  </si>
  <si>
    <t>2003 M1</t>
  </si>
  <si>
    <t>2003 M2</t>
  </si>
  <si>
    <t>2003 M3</t>
  </si>
  <si>
    <t>2003 M4</t>
  </si>
  <si>
    <t>2003 M5</t>
  </si>
  <si>
    <t>2003 M6</t>
  </si>
  <si>
    <t>2003 M7</t>
  </si>
  <si>
    <t>2003 M8</t>
  </si>
  <si>
    <t>2003 M9</t>
  </si>
  <si>
    <t>2003 M10</t>
  </si>
  <si>
    <t>2003 M11</t>
  </si>
  <si>
    <t>2003 M12</t>
  </si>
  <si>
    <t>2004 M1</t>
  </si>
  <si>
    <t>2004 M2</t>
  </si>
  <si>
    <t>2004 M3</t>
  </si>
  <si>
    <t>2004 M4</t>
  </si>
  <si>
    <t>2004 M5</t>
  </si>
  <si>
    <t>2004 M6</t>
  </si>
  <si>
    <t>2004 M7</t>
  </si>
  <si>
    <t>2004 M8</t>
  </si>
  <si>
    <t>2004 M9</t>
  </si>
  <si>
    <t>2004 M10</t>
  </si>
  <si>
    <t>2004 M11</t>
  </si>
  <si>
    <t>2004 M12</t>
  </si>
  <si>
    <t>2005 M1</t>
  </si>
  <si>
    <t>2005 M2</t>
  </si>
  <si>
    <t>2005 M3</t>
  </si>
  <si>
    <t>2005 M4</t>
  </si>
  <si>
    <t>2005 M5</t>
  </si>
  <si>
    <t>2005 M6</t>
  </si>
  <si>
    <t>2005 M7</t>
  </si>
  <si>
    <t>2005 M8</t>
  </si>
  <si>
    <t>2005 M9</t>
  </si>
  <si>
    <t>2005 M10</t>
  </si>
  <si>
    <t>2005 M11</t>
  </si>
  <si>
    <t>2005 M12</t>
  </si>
  <si>
    <t>2006 M1</t>
  </si>
  <si>
    <t>2006 M2</t>
  </si>
  <si>
    <t>2006 M3</t>
  </si>
  <si>
    <t>2006 M4</t>
  </si>
  <si>
    <t>2006 M5</t>
  </si>
  <si>
    <t>2006 M6</t>
  </si>
  <si>
    <t>2006 M7</t>
  </si>
  <si>
    <t>2006 M8</t>
  </si>
  <si>
    <t>2006 M9</t>
  </si>
  <si>
    <t>2006 M10</t>
  </si>
  <si>
    <t>2006 M11</t>
  </si>
  <si>
    <t>2006 M12</t>
  </si>
  <si>
    <t>2007 M1</t>
  </si>
  <si>
    <t>2007 M2</t>
  </si>
  <si>
    <t>2007 M3</t>
  </si>
  <si>
    <t>2007 M4</t>
  </si>
  <si>
    <t>2007 M5</t>
  </si>
  <si>
    <t>2007 M6</t>
  </si>
  <si>
    <t>2007 M7</t>
  </si>
  <si>
    <t>2007 M8</t>
  </si>
  <si>
    <t>2007 M9</t>
  </si>
  <si>
    <t>2007 M10</t>
  </si>
  <si>
    <t>2007 M11</t>
  </si>
  <si>
    <t>2007 M12</t>
  </si>
  <si>
    <t>2008 M1</t>
  </si>
  <si>
    <t>2008 M2</t>
  </si>
  <si>
    <t>2008 M3</t>
  </si>
  <si>
    <t>2008 M4</t>
  </si>
  <si>
    <t>2008 M5</t>
  </si>
  <si>
    <t>2008 Jún</t>
  </si>
  <si>
    <t>2008 Júl</t>
  </si>
  <si>
    <t>.</t>
  </si>
  <si>
    <t>2008 Máj</t>
  </si>
  <si>
    <t>HICP</t>
  </si>
  <si>
    <r>
      <t>4.1.1999</t>
    </r>
    <r>
      <rPr>
        <vertAlign val="superscript"/>
        <sz val="10"/>
        <rFont val="Arial"/>
        <family val="2"/>
      </rPr>
      <t>1)</t>
    </r>
  </si>
  <si>
    <r>
      <t>28.6.2000</t>
    </r>
    <r>
      <rPr>
        <vertAlign val="superscript"/>
        <sz val="10"/>
        <rFont val="Arial"/>
        <family val="2"/>
      </rPr>
      <t>2)</t>
    </r>
  </si>
  <si>
    <r>
      <t>18.9.2001</t>
    </r>
    <r>
      <rPr>
        <vertAlign val="superscript"/>
        <sz val="10"/>
        <rFont val="Arial"/>
        <family val="2"/>
      </rPr>
      <t>3)</t>
    </r>
  </si>
  <si>
    <r>
      <t>9.10.2008</t>
    </r>
    <r>
      <rPr>
        <vertAlign val="superscript"/>
        <sz val="10"/>
        <rFont val="Arial"/>
        <family val="2"/>
      </rPr>
      <t>4)</t>
    </r>
  </si>
  <si>
    <r>
      <t>15.10.2008</t>
    </r>
    <r>
      <rPr>
        <vertAlign val="superscript"/>
        <sz val="10"/>
        <rFont val="Arial"/>
        <family val="2"/>
      </rPr>
      <t>5)</t>
    </r>
  </si>
  <si>
    <t>2008 Aug.</t>
  </si>
  <si>
    <t>2008 Sep.</t>
  </si>
  <si>
    <t>2008 Okt.</t>
  </si>
  <si>
    <t>2008 Nov.</t>
  </si>
  <si>
    <t>2008 Dec.</t>
  </si>
  <si>
    <t>2009 Jan.</t>
  </si>
  <si>
    <t>Sept.</t>
  </si>
  <si>
    <t>2007 Okt.</t>
  </si>
  <si>
    <t>2007 Nov.</t>
  </si>
  <si>
    <t>2007 Dec.</t>
  </si>
  <si>
    <t>2008 Jan.</t>
  </si>
  <si>
    <t>2008 Feb.</t>
  </si>
  <si>
    <t>2008 Mar.</t>
  </si>
  <si>
    <t>2008 Apr.</t>
  </si>
  <si>
    <t>2009 Feb.</t>
  </si>
  <si>
    <t>2009 Mar.</t>
  </si>
  <si>
    <t>2009 Apr.</t>
  </si>
  <si>
    <t>2009 Aug.</t>
  </si>
  <si>
    <t>2009 Sep.</t>
  </si>
  <si>
    <t>2009 Nov.</t>
  </si>
  <si>
    <t>2009 Dec.</t>
  </si>
  <si>
    <t>2010 Jan.</t>
  </si>
  <si>
    <t>2010 Feb.</t>
  </si>
  <si>
    <t>2010 Mar.</t>
  </si>
  <si>
    <t>2010 Apr.</t>
  </si>
  <si>
    <t>2010 Aug.</t>
  </si>
  <si>
    <t>2010 Sep.</t>
  </si>
  <si>
    <t>2010 Nov.</t>
  </si>
  <si>
    <t>2010 Dec.</t>
  </si>
  <si>
    <t xml:space="preserve"> - </t>
  </si>
  <si>
    <t>1) ESA 95</t>
  </si>
  <si>
    <t xml:space="preserve">M1 </t>
  </si>
  <si>
    <r>
      <t xml:space="preserve">M2-M1 </t>
    </r>
  </si>
  <si>
    <t>2005 Jan.</t>
  </si>
  <si>
    <t>2005 Feb.</t>
  </si>
  <si>
    <t>2005 Mar.</t>
  </si>
  <si>
    <t>2005 Apr.</t>
  </si>
  <si>
    <t>2005 Aug.</t>
  </si>
  <si>
    <t>2005 Sep.</t>
  </si>
  <si>
    <t>2005 Nov.</t>
  </si>
  <si>
    <t>2005 Dec.</t>
  </si>
  <si>
    <t>2006 Jan.</t>
  </si>
  <si>
    <t>2006 Feb.</t>
  </si>
  <si>
    <t>2006 Mar.</t>
  </si>
  <si>
    <t>2006 Aug.</t>
  </si>
  <si>
    <t>2006 Sep.</t>
  </si>
  <si>
    <t>2006 Nov.</t>
  </si>
  <si>
    <t>2006 Dec.</t>
  </si>
  <si>
    <t>2007 Jan.</t>
  </si>
  <si>
    <t>2007 Feb.</t>
  </si>
  <si>
    <t>2007 Mar.</t>
  </si>
  <si>
    <t>2007 Aug.</t>
  </si>
  <si>
    <t>2007 Sep.</t>
  </si>
  <si>
    <r>
      <t xml:space="preserve">2009 Jan. </t>
    </r>
    <r>
      <rPr>
        <vertAlign val="superscript"/>
        <sz val="10"/>
        <rFont val="Arial"/>
        <family val="2"/>
      </rPr>
      <t>2)</t>
    </r>
  </si>
  <si>
    <t>annual percentage changes, unless otherwise indicated</t>
  </si>
  <si>
    <t>Gross domestic product</t>
  </si>
  <si>
    <t>Industrial producer prices</t>
  </si>
  <si>
    <t>Employment ESA 95</t>
  </si>
  <si>
    <t>Unemployment rate (%)</t>
  </si>
  <si>
    <t>Industrial production index</t>
  </si>
  <si>
    <t>Total receipts of sectors</t>
  </si>
  <si>
    <t>Loans to non-financial corporations</t>
  </si>
  <si>
    <t>Loans to households</t>
  </si>
  <si>
    <t>State budget balance (EUR mil.)</t>
  </si>
  <si>
    <t>Deficit ratio (general government deficit as % of GDP)</t>
  </si>
  <si>
    <t>Debt ratio (general government gross debt as % of GDP)</t>
  </si>
  <si>
    <t>Current account (% GDP)</t>
  </si>
  <si>
    <t>Balance of trade (% GDP)</t>
  </si>
  <si>
    <t>USD/EUR exchange rate</t>
  </si>
  <si>
    <t>TABLE 1</t>
  </si>
  <si>
    <t>TABLE 2</t>
  </si>
  <si>
    <t>Harmonised Index of Consumer Prices</t>
  </si>
  <si>
    <t>Total</t>
  </si>
  <si>
    <t>Total (percentage change on previous period)</t>
  </si>
  <si>
    <r>
      <t>Administered prices</t>
    </r>
    <r>
      <rPr>
        <b/>
        <vertAlign val="superscript"/>
        <sz val="10"/>
        <rFont val="Arial"/>
        <family val="2"/>
      </rPr>
      <t>1)</t>
    </r>
  </si>
  <si>
    <t>Total (annual percentage change)</t>
  </si>
  <si>
    <t>Goods</t>
  </si>
  <si>
    <t>Services</t>
  </si>
  <si>
    <t xml:space="preserve">Total </t>
  </si>
  <si>
    <t>Processed food</t>
  </si>
  <si>
    <t>Unprocessed food</t>
  </si>
  <si>
    <t>Non-energy industrial goods</t>
  </si>
  <si>
    <t>Energy</t>
  </si>
  <si>
    <t>Total excl. Unprocessed food and energy (core inflation)</t>
  </si>
  <si>
    <t>Total HICP excluding administered prices</t>
  </si>
  <si>
    <t>Administed prices</t>
  </si>
  <si>
    <r>
      <t>weights in %</t>
    </r>
    <r>
      <rPr>
        <vertAlign val="superscript"/>
        <sz val="10"/>
        <rFont val="Arial"/>
        <family val="2"/>
      </rPr>
      <t>2)</t>
    </r>
  </si>
  <si>
    <t>2008 July</t>
  </si>
  <si>
    <t>2008 Oct.</t>
  </si>
  <si>
    <t>2005 May</t>
  </si>
  <si>
    <t>2005 June</t>
  </si>
  <si>
    <t>2005 July</t>
  </si>
  <si>
    <t>2005 Oct.</t>
  </si>
  <si>
    <t>2006 Apr.</t>
  </si>
  <si>
    <t>2006 May</t>
  </si>
  <si>
    <t>2006 June</t>
  </si>
  <si>
    <t>2006 July</t>
  </si>
  <si>
    <t>2006 Oct.</t>
  </si>
  <si>
    <t>2007 Apr.</t>
  </si>
  <si>
    <t>2007 May</t>
  </si>
  <si>
    <t>2007 June</t>
  </si>
  <si>
    <t>2007 July</t>
  </si>
  <si>
    <t>2007 Oct.</t>
  </si>
  <si>
    <t>2008 May</t>
  </si>
  <si>
    <t>2008 June</t>
  </si>
  <si>
    <t>1) According to ECB methodology.</t>
  </si>
  <si>
    <t>2) Weights apply to the period of 2009.</t>
  </si>
  <si>
    <t>Food (incl. Alcoholic beverages and tobacco)</t>
  </si>
  <si>
    <t>Industrial goods</t>
  </si>
  <si>
    <t>Housing</t>
  </si>
  <si>
    <t>Transport</t>
  </si>
  <si>
    <t>Communication</t>
  </si>
  <si>
    <t>Recreation and personal</t>
  </si>
  <si>
    <t>Miscellaneous</t>
  </si>
  <si>
    <t>Rents</t>
  </si>
  <si>
    <t>TABLE 3</t>
  </si>
  <si>
    <t>CPI</t>
  </si>
  <si>
    <t>Total (percentage change to previous period)</t>
  </si>
  <si>
    <t>Core inflation</t>
  </si>
  <si>
    <t>Regulated prices</t>
  </si>
  <si>
    <t>Contribution of inditrect taxes change</t>
  </si>
  <si>
    <t>Food</t>
  </si>
  <si>
    <t>Tradables goods without fuels</t>
  </si>
  <si>
    <t>Fuels</t>
  </si>
  <si>
    <t>Market services</t>
  </si>
  <si>
    <t>Net inflation</t>
  </si>
  <si>
    <t>Net inflation excluding fuels</t>
  </si>
  <si>
    <t>weights in %</t>
  </si>
  <si>
    <t>2009 May</t>
  </si>
  <si>
    <t>2009 June</t>
  </si>
  <si>
    <t>2009 July</t>
  </si>
  <si>
    <t>2009 Oct.</t>
  </si>
  <si>
    <t>2010 May</t>
  </si>
  <si>
    <t>2010 June</t>
  </si>
  <si>
    <t>20010 July</t>
  </si>
  <si>
    <t>2010 Oct.</t>
  </si>
  <si>
    <t>Source: Statistical office of the SR and NBS calculations.</t>
  </si>
  <si>
    <t>Electricity</t>
  </si>
  <si>
    <t>Gas</t>
  </si>
  <si>
    <t>Heat</t>
  </si>
  <si>
    <t xml:space="preserve">Hotels, cafés and restaurants
</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</si>
  <si>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</si>
  <si>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</si>
  <si>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</si>
  <si>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</si>
  <si>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</si>
  <si>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</si>
  <si>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</si>
  <si>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</si>
  <si>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</si>
  <si>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</si>
  <si>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</si>
  <si>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</si>
  <si>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</si>
  <si>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</si>
  <si>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</si>
  <si>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</si>
  <si>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</si>
  <si>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</si>
  <si>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</si>
  <si>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</si>
  <si>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</si>
  <si>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r>
      <t>Water supply and sewerage</t>
    </r>
    <r>
      <rPr>
        <vertAlign val="subscript"/>
        <sz val="10"/>
        <rFont val="Arial"/>
        <family val="2"/>
      </rPr>
      <t xml:space="preserve"> 1)</t>
    </r>
  </si>
  <si>
    <t>Industrial producers by Main Industrial Groupings (MIG)</t>
  </si>
  <si>
    <t>Industry total</t>
  </si>
  <si>
    <t>Energy related activities</t>
  </si>
  <si>
    <t>Intermediate goods       (excl. energy)</t>
  </si>
  <si>
    <t>Capital   goods industry</t>
  </si>
  <si>
    <t>Durable consumer goods</t>
  </si>
  <si>
    <t>Non-durable consumer goods</t>
  </si>
  <si>
    <r>
      <t>1)</t>
    </r>
    <r>
      <rPr>
        <sz val="10"/>
        <rFont val="Arial"/>
        <family val="0"/>
      </rPr>
      <t xml:space="preserve"> According to NACE Rev. 2 as of 1 January 2009.</t>
    </r>
  </si>
  <si>
    <t>TABLE 5</t>
  </si>
  <si>
    <t>Balance of payments</t>
  </si>
  <si>
    <t>Income</t>
  </si>
  <si>
    <t>Current transfers</t>
  </si>
  <si>
    <t>Current account</t>
  </si>
  <si>
    <t>Capital account</t>
  </si>
  <si>
    <t>Direct investment</t>
  </si>
  <si>
    <t>Portfolio investment</t>
  </si>
  <si>
    <t>Other investment</t>
  </si>
  <si>
    <t>Financial account</t>
  </si>
  <si>
    <t>Export</t>
  </si>
  <si>
    <t>Import</t>
  </si>
  <si>
    <t>Balance</t>
  </si>
  <si>
    <t>yoy growth in %</t>
  </si>
  <si>
    <t>Source: NBS and Statistical Office of the SR.</t>
  </si>
  <si>
    <t>TABLE 6</t>
  </si>
  <si>
    <t>Central Government Budget</t>
  </si>
  <si>
    <t>Cumulative volume, in mil of. EUR, unless otherwise indicated</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</si>
  <si>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</si>
  <si>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</si>
  <si>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</si>
  <si>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</si>
  <si>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</si>
  <si>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</si>
  <si>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</si>
  <si>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</si>
  <si>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</si>
  <si>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</si>
  <si>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</si>
  <si>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</si>
  <si>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</si>
  <si>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</si>
  <si>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</si>
  <si>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year-on-year percentual change</t>
  </si>
  <si>
    <t>Source:Ministry of Finance and NBS calculations.</t>
  </si>
  <si>
    <t>Wages and productivity</t>
  </si>
  <si>
    <t>Agriculture, hunting and forestry; fishing</t>
  </si>
  <si>
    <t>Industry</t>
  </si>
  <si>
    <t>Construction</t>
  </si>
  <si>
    <t>Wholesale and retail trade</t>
  </si>
  <si>
    <t>Financial,
real estate,
renting and
business
activities</t>
  </si>
  <si>
    <t>Other service activities</t>
  </si>
  <si>
    <t>TABLE 7</t>
  </si>
  <si>
    <t>General government, education, healthcare and other services</t>
  </si>
  <si>
    <t>Unit labour costs (ULC)</t>
  </si>
  <si>
    <t>Compensation per employee (current prices)</t>
  </si>
  <si>
    <t>Labour productivity (constant prices)</t>
  </si>
  <si>
    <t>TABLE 8</t>
  </si>
  <si>
    <t xml:space="preserve">Key ECB interest rates </t>
  </si>
  <si>
    <t>levels in percentages per annum, unless otherwise indicated</t>
  </si>
  <si>
    <t>With effect from</t>
  </si>
  <si>
    <t>Deposit facility</t>
  </si>
  <si>
    <t>Change (p.p.)</t>
  </si>
  <si>
    <t>Main refinancing operations</t>
  </si>
  <si>
    <t>Marginal lending facility</t>
  </si>
  <si>
    <t>Fixed rate tenders</t>
  </si>
  <si>
    <t>Variable rate tenders</t>
  </si>
  <si>
    <t>Fixed rate</t>
  </si>
  <si>
    <t>Minimum bid rate</t>
  </si>
  <si>
    <t>Source: ECB.</t>
  </si>
  <si>
    <t xml:space="preserve">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 </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</si>
  <si>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</si>
  <si>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</si>
  <si>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</si>
  <si>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</si>
  <si>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TABLE 9</t>
  </si>
  <si>
    <t xml:space="preserve">Interest rates on new loans and new deposits </t>
  </si>
  <si>
    <t>Interest rates on deposits</t>
  </si>
  <si>
    <t>in percentages per annum</t>
  </si>
  <si>
    <t>Repos</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</si>
  <si>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</si>
  <si>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</si>
  <si>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</si>
  <si>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</si>
  <si>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</si>
  <si>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</si>
  <si>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</si>
  <si>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</si>
  <si>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</si>
  <si>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</si>
  <si>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</si>
  <si>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May</t>
  </si>
  <si>
    <t>June</t>
  </si>
  <si>
    <t>July</t>
  </si>
  <si>
    <t>Oct.</t>
  </si>
  <si>
    <t>Interest rates on loans to households</t>
  </si>
  <si>
    <t>Current account overdrafts and credit cards</t>
  </si>
  <si>
    <t>Consumer loans</t>
  </si>
  <si>
    <t>Loans for house purchase</t>
  </si>
  <si>
    <t>Other loans</t>
  </si>
  <si>
    <r>
      <t>Floating rate and IRF</t>
    </r>
    <r>
      <rPr>
        <vertAlign val="superscript"/>
        <sz val="10"/>
        <rFont val="Arial"/>
        <family val="2"/>
      </rPr>
      <t>1)</t>
    </r>
    <r>
      <rPr>
        <sz val="10"/>
        <rFont val="Arial"/>
        <family val="2"/>
      </rPr>
      <t xml:space="preserve"> of up to 1 year</t>
    </r>
  </si>
  <si>
    <r>
      <t>IRF</t>
    </r>
    <r>
      <rPr>
        <vertAlign val="superscript"/>
        <sz val="10"/>
        <rFont val="Arial"/>
        <family val="2"/>
      </rPr>
      <t>1)</t>
    </r>
    <r>
      <rPr>
        <sz val="10"/>
        <rFont val="Arial"/>
        <family val="2"/>
      </rPr>
      <t xml:space="preserve"> of over 1 year and up to 5 years</t>
    </r>
  </si>
  <si>
    <r>
      <t>IRF</t>
    </r>
    <r>
      <rPr>
        <vertAlign val="superscript"/>
        <sz val="10"/>
        <rFont val="Arial"/>
        <family val="2"/>
      </rPr>
      <t>1)</t>
    </r>
    <r>
      <rPr>
        <sz val="10"/>
        <rFont val="Arial"/>
        <family val="2"/>
      </rPr>
      <t xml:space="preserve"> of over 5 years</t>
    </r>
  </si>
  <si>
    <t>Annual percentage rate of charge</t>
  </si>
  <si>
    <r>
      <t>IRF</t>
    </r>
    <r>
      <rPr>
        <vertAlign val="superscript"/>
        <sz val="10"/>
        <rFont val="Arial"/>
        <family val="2"/>
      </rPr>
      <t>1)</t>
    </r>
    <r>
      <rPr>
        <sz val="10"/>
        <rFont val="Arial"/>
        <family val="2"/>
      </rPr>
      <t xml:space="preserve"> of over 5 years and up to 10 years</t>
    </r>
  </si>
  <si>
    <r>
      <t>IRF</t>
    </r>
    <r>
      <rPr>
        <vertAlign val="superscript"/>
        <sz val="10"/>
        <rFont val="Arial"/>
        <family val="2"/>
      </rPr>
      <t>1)</t>
    </r>
    <r>
      <rPr>
        <sz val="10"/>
        <rFont val="Arial"/>
        <family val="2"/>
      </rPr>
      <t xml:space="preserve"> of over 10 years</t>
    </r>
  </si>
  <si>
    <t>Interest rates on loans to non-financial corporations</t>
  </si>
  <si>
    <t>Loans of up to 1 mil. EUR</t>
  </si>
  <si>
    <t>Loans of over 1 mil. EUR</t>
  </si>
  <si>
    <t>Source: NBS.</t>
  </si>
  <si>
    <t>1) Initial rate fixation.</t>
  </si>
  <si>
    <t>2) Excluding overdrafts and credit cards.</t>
  </si>
  <si>
    <r>
      <t xml:space="preserve">Total </t>
    </r>
    <r>
      <rPr>
        <vertAlign val="superscript"/>
        <sz val="10"/>
        <rFont val="Arial"/>
        <family val="2"/>
      </rPr>
      <t>2)</t>
    </r>
  </si>
  <si>
    <r>
      <t>Total</t>
    </r>
    <r>
      <rPr>
        <vertAlign val="superscript"/>
        <sz val="10"/>
        <rFont val="Arial"/>
        <family val="2"/>
      </rPr>
      <t xml:space="preserve">  2)</t>
    </r>
  </si>
  <si>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</si>
  <si>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</si>
  <si>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</si>
  <si>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</si>
  <si>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</si>
  <si>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</si>
  <si>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</si>
  <si>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</si>
  <si>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r>
      <t xml:space="preserve">Monetary aggregates and counterparts of M3 - contribution of domestic MFI to monetary agregates and counteroarts of the euro area </t>
    </r>
    <r>
      <rPr>
        <b/>
        <vertAlign val="superscript"/>
        <sz val="12"/>
        <rFont val="Arial"/>
        <family val="2"/>
      </rPr>
      <t>2)</t>
    </r>
  </si>
  <si>
    <t xml:space="preserve">  1) Data before 2009 ( before Slovakia´s entry into the euro area) refer to statistical records of Slovak monetary aggregates converted from the Slovak koruna to the euro (1EUR = 30.126 SKK).</t>
  </si>
  <si>
    <t xml:space="preserve">  2) Data from January 2009 onwards (after Slovakia´s entry into the euro area as at 1 January 2009) refer to Slovakia´s contributions to EMU monetary aggregates. The volume of currency,</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</si>
  <si>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</si>
  <si>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</si>
  <si>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TABLE 11</t>
  </si>
  <si>
    <t>Deposits held with MFIs</t>
  </si>
  <si>
    <t>EUR mil. And annual growth rates, outstanding amounts and growth rates at end of period, transactions during period</t>
  </si>
  <si>
    <t>Non-financial corporations</t>
  </si>
  <si>
    <t>Households</t>
  </si>
  <si>
    <t>Overnight</t>
  </si>
  <si>
    <t>With agreed maturity</t>
  </si>
  <si>
    <t>Up to 2 years</t>
  </si>
  <si>
    <t>Over 2 years</t>
  </si>
  <si>
    <t>Up to 3 months</t>
  </si>
  <si>
    <t>Over 3 months</t>
  </si>
  <si>
    <t>Outstanding amounts</t>
  </si>
  <si>
    <t>Transactions</t>
  </si>
  <si>
    <t>Growth rates</t>
  </si>
  <si>
    <t>Jun</t>
  </si>
  <si>
    <t>Note:Data are calculated according to new methodology (are based on a sum of residents of Slovakia and other member states of the euro area).</t>
  </si>
  <si>
    <t>MFI Loans</t>
  </si>
  <si>
    <t>Up to 1 year</t>
  </si>
  <si>
    <t>Over 1 year and up to 5 years</t>
  </si>
  <si>
    <t>Over 5 years</t>
  </si>
  <si>
    <t>Loans for house pruchase</t>
  </si>
  <si>
    <t>Industrial and construction production indices</t>
  </si>
  <si>
    <t>(annual percentage changes, unless otherwise indicated)</t>
  </si>
  <si>
    <t>Industrial production by economic activity</t>
  </si>
  <si>
    <t>Industry in total</t>
  </si>
  <si>
    <t>Manufacturing</t>
  </si>
  <si>
    <t>Mining and quarrying</t>
  </si>
  <si>
    <t>Intermediate goods</t>
  </si>
  <si>
    <t>Capital goods</t>
  </si>
  <si>
    <t>Consumer goods</t>
  </si>
  <si>
    <t>Durables</t>
  </si>
  <si>
    <t>Non-durables</t>
  </si>
  <si>
    <t>Source: Statistical Office of the SR and NBS calculations.</t>
  </si>
  <si>
    <t>2) Structure according to Main Industrial Groupings.</t>
  </si>
  <si>
    <t>Receipts</t>
  </si>
  <si>
    <t>Industrial orders</t>
  </si>
  <si>
    <r>
      <t xml:space="preserve">current prices </t>
    </r>
    <r>
      <rPr>
        <vertAlign val="superscript"/>
        <sz val="10"/>
        <rFont val="Arial"/>
        <family val="2"/>
      </rPr>
      <t>2)</t>
    </r>
  </si>
  <si>
    <r>
      <t xml:space="preserve">constant prices </t>
    </r>
    <r>
      <rPr>
        <vertAlign val="superscript"/>
        <sz val="10"/>
        <rFont val="Arial"/>
        <family val="2"/>
      </rPr>
      <t>1)</t>
    </r>
  </si>
  <si>
    <t>Sale and maintenance of vehicles</t>
  </si>
  <si>
    <t>Wholesale</t>
  </si>
  <si>
    <t>Retail sale</t>
  </si>
  <si>
    <t>Hotels and restaurants</t>
  </si>
  <si>
    <t>Real Estates, Renting, Business Activities</t>
  </si>
  <si>
    <t xml:space="preserve">Transport and Storage </t>
  </si>
  <si>
    <t>Accomodation</t>
  </si>
  <si>
    <t>Restaurants</t>
  </si>
  <si>
    <t xml:space="preserve">Registration of new cars </t>
  </si>
  <si>
    <t>Total in thousand units</t>
  </si>
  <si>
    <t>Annual percentage changes</t>
  </si>
  <si>
    <t>Sources: Statistical Office of the SR, Automotive Industry Association of the SR and NBS calculations. and NBS calculations.</t>
  </si>
  <si>
    <t>1) At constant prices of December 2005.</t>
  </si>
  <si>
    <t>Employment and unemployment</t>
  </si>
  <si>
    <r>
      <t xml:space="preserve">Employment </t>
    </r>
    <r>
      <rPr>
        <vertAlign val="superscript"/>
        <sz val="10"/>
        <rFont val="Arial"/>
        <family val="2"/>
      </rPr>
      <t>1)</t>
    </r>
    <r>
      <rPr>
        <sz val="10"/>
        <rFont val="Arial"/>
        <family val="2"/>
      </rPr>
      <t xml:space="preserve">  </t>
    </r>
  </si>
  <si>
    <t>Unemployment rate in %</t>
  </si>
  <si>
    <t>Number of employees</t>
  </si>
  <si>
    <t>Self-employed</t>
  </si>
  <si>
    <t>year-on-year % changes</t>
  </si>
  <si>
    <t>Thousand of person</t>
  </si>
  <si>
    <t>GDP - expenditure side</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</si>
  <si>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</si>
  <si>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</si>
  <si>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</si>
  <si>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</si>
  <si>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</si>
  <si>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</si>
  <si>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</si>
  <si>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</si>
  <si>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</si>
  <si>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</si>
  <si>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Chain-linked volumes, reference year 2000</t>
  </si>
  <si>
    <t>Quarterly percentage changes</t>
  </si>
  <si>
    <t>Final consumption of households</t>
  </si>
  <si>
    <t>Final consumption of NPISHs</t>
  </si>
  <si>
    <t>Final consumption of General government</t>
  </si>
  <si>
    <t>GDP - supply side</t>
  </si>
  <si>
    <t>Gross value added</t>
  </si>
  <si>
    <t>Taxes on products</t>
  </si>
  <si>
    <t xml:space="preserve">Source: Statistical office of the SR </t>
  </si>
  <si>
    <t>Selected economic and monetary indicators for the SR</t>
  </si>
  <si>
    <t>EUR mil. , unless otherwise indicated</t>
  </si>
  <si>
    <t>2005 Máj</t>
  </si>
  <si>
    <t>2005 Jún</t>
  </si>
  <si>
    <t>2005 Júl</t>
  </si>
  <si>
    <t>2005 Okt.</t>
  </si>
  <si>
    <t>2006 Apríl</t>
  </si>
  <si>
    <t>2006 Máj</t>
  </si>
  <si>
    <t>2006 Jún</t>
  </si>
  <si>
    <t>2006 Júl</t>
  </si>
  <si>
    <t>2006 Okt.</t>
  </si>
  <si>
    <t>2007 Apríl</t>
  </si>
  <si>
    <t>2007 Máj</t>
  </si>
  <si>
    <t>2007 Jún</t>
  </si>
  <si>
    <t>2007 Júl</t>
  </si>
  <si>
    <t>2008 Apríl</t>
  </si>
  <si>
    <t>Receipts total</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</si>
  <si>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</si>
  <si>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</si>
  <si>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</si>
  <si>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</si>
  <si>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</si>
  <si>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</si>
  <si>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r>
      <t xml:space="preserve">Total </t>
    </r>
    <r>
      <rPr>
        <vertAlign val="superscript"/>
        <sz val="10"/>
        <rFont val="Arial"/>
        <family val="2"/>
      </rPr>
      <t>4)</t>
    </r>
  </si>
  <si>
    <t>Order books</t>
  </si>
  <si>
    <t>Stocks of finished products</t>
  </si>
  <si>
    <t>Production expectations</t>
  </si>
  <si>
    <r>
      <t xml:space="preserve">Capacity utilisation </t>
    </r>
    <r>
      <rPr>
        <vertAlign val="superscript"/>
        <sz val="10"/>
        <rFont val="Arial"/>
        <family val="2"/>
      </rPr>
      <t>3)</t>
    </r>
    <r>
      <rPr>
        <sz val="10"/>
        <rFont val="Arial"/>
        <family val="0"/>
      </rPr>
      <t xml:space="preserve"> (percentages)</t>
    </r>
  </si>
  <si>
    <t>Financial situation over next 12 months</t>
  </si>
  <si>
    <t>Economic situation over next 12 months</t>
  </si>
  <si>
    <t>Unemployment situation over next 12 months</t>
  </si>
  <si>
    <t>Savings over next 12 months</t>
  </si>
  <si>
    <t>Manufacturing industry</t>
  </si>
  <si>
    <t>Industial confidence indicator</t>
  </si>
  <si>
    <t>Consumer confidence indicator</t>
  </si>
  <si>
    <r>
      <t xml:space="preserve">percentage balances </t>
    </r>
    <r>
      <rPr>
        <vertAlign val="superscript"/>
        <sz val="10"/>
        <rFont val="Arial"/>
        <family val="2"/>
      </rPr>
      <t>1)</t>
    </r>
    <r>
      <rPr>
        <sz val="10"/>
        <rFont val="Arial"/>
        <family val="0"/>
      </rPr>
      <t>, unless otherwise indicated; seasonally adjusted</t>
    </r>
  </si>
  <si>
    <t>Constructio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</si>
  <si>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</si>
  <si>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</si>
  <si>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</si>
  <si>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</si>
  <si>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</si>
  <si>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</si>
  <si>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</si>
  <si>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</si>
  <si>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Source: European Commission.</t>
  </si>
  <si>
    <t>1) Difference between the percentages of respondents giving positive and negative replies.</t>
  </si>
  <si>
    <t xml:space="preserve">2) The economic sentiment indicator is composed of the industrial, services, consumer, construction, and retail trade confidence indicators; the indistrial confidence indicator has a weight of 40%, </t>
  </si>
  <si>
    <t>the services confidence indicator a weight of 30%, the consumer confidence indicator a weight of 20%, and construction and retail trade indicators a weight of 5% each. Values of the economic</t>
  </si>
  <si>
    <t>3) Data are collected in January, April, July and October each yeach. The quarterly figures shown are averages of two succesive surveys. Annual data are derived from quarterly averages.</t>
  </si>
  <si>
    <t xml:space="preserve"> Economic sentiment indicator (long-term average=100)</t>
  </si>
  <si>
    <t>Receipts (Main Industrial Groupings)</t>
  </si>
  <si>
    <t>Industry in total (index, 2005=100)</t>
  </si>
  <si>
    <t>Electricity, gas, steam and air conditioning supply</t>
  </si>
  <si>
    <r>
      <t>month-on-month percentage changes</t>
    </r>
    <r>
      <rPr>
        <vertAlign val="superscript"/>
        <sz val="10"/>
        <rFont val="Arial"/>
        <family val="2"/>
      </rPr>
      <t>1)</t>
    </r>
  </si>
  <si>
    <t>Source: Statistical Office of the SR and NBS calculations; adjusted for the influence of the number of working days, not seasonally adjusted (unless otherwise indicated).</t>
  </si>
  <si>
    <t>(index 2005 = 100)</t>
  </si>
  <si>
    <t>(Manufacturing)</t>
  </si>
  <si>
    <r>
      <t xml:space="preserve">Economic sentiment indicator </t>
    </r>
    <r>
      <rPr>
        <vertAlign val="superscript"/>
        <sz val="10"/>
        <rFont val="Arial"/>
        <family val="2"/>
      </rPr>
      <t xml:space="preserve">2)  </t>
    </r>
    <r>
      <rPr>
        <sz val="10"/>
        <rFont val="Arial"/>
        <family val="2"/>
      </rPr>
      <t>(long-term average = 100)</t>
    </r>
  </si>
  <si>
    <t>Demand in the months ahead</t>
  </si>
  <si>
    <t>sentiment indicator above (below) 100 indicate above - average (below - average) economic sentiment, calculad for the period 1990 to 2009.</t>
  </si>
  <si>
    <t>signs for the calculation of confidence indicators.</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</si>
  <si>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</si>
  <si>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</si>
  <si>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</si>
  <si>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</si>
  <si>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</si>
  <si>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1) Currency in circulation in M3 refers to money held by the public (according to methodology in place prior to 2009).</t>
  </si>
  <si>
    <t>3) At constant prices of December 2000.</t>
  </si>
  <si>
    <t xml:space="preserve">Informations and telecommunications </t>
  </si>
  <si>
    <r>
      <t>Industrial production by MIG</t>
    </r>
    <r>
      <rPr>
        <vertAlign val="superscript"/>
        <sz val="10"/>
        <rFont val="Arial"/>
        <family val="2"/>
      </rPr>
      <t>2)</t>
    </r>
  </si>
  <si>
    <t xml:space="preserve">2009 Febr. </t>
  </si>
  <si>
    <t>Source: Statistical Office of the Slovak Republic, MF SR, European Commission, NBS.</t>
  </si>
  <si>
    <t>2) Quarterly data refer to a simple average of indeces (the same period of the previous year = 100) at constant prices for corresponding three months.</t>
  </si>
  <si>
    <r>
      <t>current prices</t>
    </r>
    <r>
      <rPr>
        <vertAlign val="superscript"/>
        <sz val="10"/>
        <rFont val="Arial"/>
        <family val="2"/>
      </rPr>
      <t xml:space="preserve"> </t>
    </r>
  </si>
  <si>
    <r>
      <t xml:space="preserve">constant prices </t>
    </r>
    <r>
      <rPr>
        <vertAlign val="superscript"/>
        <sz val="10"/>
        <rFont val="Arial"/>
        <family val="2"/>
      </rPr>
      <t>3)</t>
    </r>
  </si>
  <si>
    <r>
      <t xml:space="preserve">2009 Q1   </t>
    </r>
    <r>
      <rPr>
        <vertAlign val="superscript"/>
        <sz val="10"/>
        <rFont val="Arial"/>
        <family val="2"/>
      </rPr>
      <t>2)</t>
    </r>
  </si>
  <si>
    <t>Nominal average wages</t>
  </si>
  <si>
    <t>Transport, storage and communication</t>
  </si>
  <si>
    <t>Financial intermediation</t>
  </si>
  <si>
    <t>Real estate, renting and business activities</t>
  </si>
  <si>
    <t xml:space="preserve">Public administration and defence; social security </t>
  </si>
  <si>
    <t>Education</t>
  </si>
  <si>
    <t xml:space="preserve">Other social services </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</si>
  <si>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</si>
  <si>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</si>
  <si>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</si>
  <si>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</si>
  <si>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</si>
  <si>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</si>
  <si>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</si>
  <si>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</si>
  <si>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</si>
  <si>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</si>
  <si>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 xml:space="preserve">Other services activities </t>
  </si>
  <si>
    <r>
      <t xml:space="preserve">Wages </t>
    </r>
    <r>
      <rPr>
        <vertAlign val="superscript"/>
        <sz val="10"/>
        <rFont val="Arial"/>
        <family val="2"/>
      </rPr>
      <t>1)</t>
    </r>
    <r>
      <rPr>
        <sz val="10"/>
        <rFont val="Arial"/>
        <family val="2"/>
      </rPr>
      <t xml:space="preserve">  </t>
    </r>
  </si>
  <si>
    <t>1) Statistical reports.</t>
  </si>
  <si>
    <t>TABLE 14</t>
  </si>
  <si>
    <t>TABLE 15</t>
  </si>
  <si>
    <t>TABLE 16</t>
  </si>
  <si>
    <t>TABLE 19</t>
  </si>
  <si>
    <r>
      <t>M3</t>
    </r>
    <r>
      <rPr>
        <vertAlign val="superscript"/>
        <sz val="10"/>
        <rFont val="Arial"/>
        <family val="2"/>
      </rPr>
      <t>1</t>
    </r>
    <r>
      <rPr>
        <sz val="10"/>
        <rFont val="Arial"/>
        <family val="0"/>
      </rPr>
      <t xml:space="preserve"> (for analytical use)</t>
    </r>
  </si>
  <si>
    <t>2009 Máj</t>
  </si>
  <si>
    <t>2008 M6</t>
  </si>
  <si>
    <t>2008 M7</t>
  </si>
  <si>
    <t>2008 M8</t>
  </si>
  <si>
    <t>2008 M9</t>
  </si>
  <si>
    <t>2008 M10</t>
  </si>
  <si>
    <t>2008 M11</t>
  </si>
  <si>
    <t>2008 M12</t>
  </si>
  <si>
    <t>Table 13</t>
  </si>
  <si>
    <t xml:space="preserve">        Q2</t>
  </si>
  <si>
    <t>2009 Jun.</t>
  </si>
  <si>
    <t>EUR</t>
  </si>
  <si>
    <t>Sources: Statistical Office of the SR and NBS calculations.</t>
  </si>
  <si>
    <t>Source: Statistical Office of the SR and NBS.</t>
  </si>
  <si>
    <t>2) Until 2008 according to the Statistical Branch Classification of Economic Activities (OKEČ). From 2009 according to the new classification of economic activities SK NACE.</t>
  </si>
  <si>
    <t>2) Monthly data are according to the classification of economic activities SK NACE, all other data are according to the Statistical Branch Classification of Economic Activities (OKEČ).</t>
  </si>
  <si>
    <t xml:space="preserve">2009 Q2 </t>
  </si>
  <si>
    <t>Retail trade</t>
  </si>
  <si>
    <t>Sale, maintenance and repair of motor vehicles</t>
  </si>
  <si>
    <t>Restaurants and catering</t>
  </si>
  <si>
    <t>Selected market services</t>
  </si>
  <si>
    <t>2009 Sept.</t>
  </si>
  <si>
    <t xml:space="preserve">        Q3</t>
  </si>
  <si>
    <t>current prices</t>
  </si>
  <si>
    <r>
      <t xml:space="preserve">Monetary aggregates and counterparts of M3 </t>
    </r>
    <r>
      <rPr>
        <b/>
        <vertAlign val="superscript"/>
        <sz val="12"/>
        <rFont val="Arial"/>
        <family val="2"/>
      </rPr>
      <t>1)</t>
    </r>
  </si>
  <si>
    <r>
      <t xml:space="preserve">Currency </t>
    </r>
    <r>
      <rPr>
        <vertAlign val="superscript"/>
        <sz val="10"/>
        <rFont val="Arial"/>
        <family val="2"/>
      </rPr>
      <t>2)</t>
    </r>
  </si>
  <si>
    <t xml:space="preserve">2009 Nov. </t>
  </si>
  <si>
    <t xml:space="preserve">2009 Mar. </t>
  </si>
  <si>
    <r>
      <t xml:space="preserve">2009 Apr. </t>
    </r>
    <r>
      <rPr>
        <vertAlign val="superscript"/>
        <sz val="10"/>
        <rFont val="Arial"/>
        <family val="2"/>
      </rPr>
      <t>2)</t>
    </r>
  </si>
  <si>
    <t>v mil. EUR</t>
  </si>
  <si>
    <t>1) Intermediate goods receipts + Capital goods + Consumer goods - Energy excluding supply of electricity, gas, heat, cold air, water = Receipts for industry - (Electricity, gas, steam and air conditioning supply + Water supply; sewerage, waste management and remediation activities)</t>
  </si>
  <si>
    <r>
      <t xml:space="preserve">Receipts (MIG) and Industry (NACE) </t>
    </r>
    <r>
      <rPr>
        <vertAlign val="superscript"/>
        <sz val="10"/>
        <rFont val="Arial"/>
        <family val="2"/>
      </rPr>
      <t>1)</t>
    </r>
    <r>
      <rPr>
        <sz val="10"/>
        <rFont val="Arial"/>
        <family val="0"/>
      </rPr>
      <t xml:space="preserve">
</t>
    </r>
  </si>
  <si>
    <t xml:space="preserve">        Q4</t>
  </si>
  <si>
    <t>2009 Okt.</t>
  </si>
  <si>
    <t>1) Seasonally adjusted (adjusted for the influence of the number of working days - except for construction production, which is only seasonally adjusted).</t>
  </si>
  <si>
    <t>3) Not adjusted for the number of working days.</t>
  </si>
  <si>
    <r>
      <t>Construction production</t>
    </r>
    <r>
      <rPr>
        <vertAlign val="superscript"/>
        <sz val="10"/>
        <rFont val="Arial"/>
        <family val="2"/>
      </rPr>
      <t>3)</t>
    </r>
  </si>
  <si>
    <t xml:space="preserve">2010 Feb. </t>
  </si>
  <si>
    <t>Január</t>
  </si>
  <si>
    <t>Február</t>
  </si>
  <si>
    <t>Marec</t>
  </si>
  <si>
    <t>Apríl</t>
  </si>
  <si>
    <t>Október</t>
  </si>
  <si>
    <t>2012 Jan.</t>
  </si>
  <si>
    <t>2013 Jan.</t>
  </si>
  <si>
    <t>2014 Jan.</t>
  </si>
  <si>
    <t>2015 Jan.</t>
  </si>
  <si>
    <t>2016 Jan.</t>
  </si>
  <si>
    <t>2017 Jan.</t>
  </si>
  <si>
    <t>2018 Jan.</t>
  </si>
  <si>
    <t>2019 Jan.</t>
  </si>
  <si>
    <t>2020 Jan.</t>
  </si>
  <si>
    <t>2021 Jan.</t>
  </si>
  <si>
    <t xml:space="preserve">Notes: </t>
  </si>
  <si>
    <t>2010 Febr.</t>
  </si>
</sst>
</file>

<file path=xl/styles.xml><?xml version="1.0" encoding="utf-8"?>
<styleSheet xmlns="http://schemas.openxmlformats.org/spreadsheetml/2006/main">
  <numFmts count="3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00000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41B]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00000000000000000000"/>
    <numFmt numFmtId="188" formatCode="#,##0.0000"/>
    <numFmt numFmtId="189" formatCode="[$-41B]mmm\-yy;@"/>
    <numFmt numFmtId="190" formatCode="0.0000000000"/>
    <numFmt numFmtId="191" formatCode="0.00000000000"/>
    <numFmt numFmtId="192" formatCode="0.000E+00"/>
    <numFmt numFmtId="193" formatCode="0.0E+00"/>
    <numFmt numFmtId="194" formatCode="0E+00"/>
  </numFmts>
  <fonts count="25">
    <font>
      <sz val="11"/>
      <name val="Arial"/>
      <family val="0"/>
    </font>
    <font>
      <sz val="8"/>
      <name val="Arial"/>
      <family val="0"/>
    </font>
    <font>
      <sz val="10"/>
      <name val="Arial"/>
      <family val="0"/>
    </font>
    <font>
      <sz val="10"/>
      <name val="Times New Roman"/>
      <family val="1"/>
    </font>
    <font>
      <sz val="10"/>
      <name val="Arial CE"/>
      <family val="2"/>
    </font>
    <font>
      <b/>
      <sz val="10"/>
      <name val="Arial"/>
      <family val="2"/>
    </font>
    <font>
      <sz val="10"/>
      <name val="MS Sans Serif"/>
      <family val="0"/>
    </font>
    <font>
      <u val="single"/>
      <sz val="11"/>
      <color indexed="12"/>
      <name val="Arial"/>
      <family val="0"/>
    </font>
    <font>
      <u val="single"/>
      <sz val="11"/>
      <color indexed="36"/>
      <name val="Arial"/>
      <family val="0"/>
    </font>
    <font>
      <sz val="10"/>
      <name val="ArialCE"/>
      <family val="0"/>
    </font>
    <font>
      <sz val="12"/>
      <name val="Arial CE"/>
      <family val="0"/>
    </font>
    <font>
      <sz val="11"/>
      <name val="Arial CE"/>
      <family val="2"/>
    </font>
    <font>
      <sz val="12"/>
      <name val="ArialCE"/>
      <family val="0"/>
    </font>
    <font>
      <b/>
      <sz val="11"/>
      <name val="Arial CE"/>
      <family val="2"/>
    </font>
    <font>
      <b/>
      <sz val="12"/>
      <name val="Arial"/>
      <family val="2"/>
    </font>
    <font>
      <i/>
      <sz val="10"/>
      <name val="Arial"/>
      <family val="0"/>
    </font>
    <font>
      <vertAlign val="superscript"/>
      <sz val="10"/>
      <name val="Arial"/>
      <family val="2"/>
    </font>
    <font>
      <sz val="12"/>
      <name val="Arial"/>
      <family val="0"/>
    </font>
    <font>
      <sz val="10"/>
      <name val="Helv"/>
      <family val="0"/>
    </font>
    <font>
      <sz val="11"/>
      <name val="Times New Roman"/>
      <family val="1"/>
    </font>
    <font>
      <b/>
      <vertAlign val="superscript"/>
      <sz val="12"/>
      <name val="Arial"/>
      <family val="2"/>
    </font>
    <font>
      <sz val="11"/>
      <color indexed="10"/>
      <name val="Arial"/>
      <family val="0"/>
    </font>
    <font>
      <b/>
      <vertAlign val="superscript"/>
      <sz val="10"/>
      <name val="Arial"/>
      <family val="2"/>
    </font>
    <font>
      <vertAlign val="subscript"/>
      <sz val="10"/>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
      <left>
        <color indexed="63"/>
      </left>
      <right style="thin">
        <color indexed="8"/>
      </right>
      <top>
        <color indexed="63"/>
      </top>
      <bottom>
        <color indexed="63"/>
      </bottom>
    </border>
    <border>
      <left>
        <color indexed="63"/>
      </left>
      <right style="thin">
        <color indexed="8"/>
      </right>
      <top>
        <color indexed="63"/>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10" fillId="0" borderId="0">
      <alignment/>
      <protection/>
    </xf>
    <xf numFmtId="0" fontId="10" fillId="0" borderId="0">
      <alignment/>
      <protection/>
    </xf>
    <xf numFmtId="0" fontId="11" fillId="0" borderId="0">
      <alignment/>
      <protection/>
    </xf>
    <xf numFmtId="0" fontId="2" fillId="0" borderId="0">
      <alignment/>
      <protection/>
    </xf>
    <xf numFmtId="0" fontId="18" fillId="0" borderId="0">
      <alignment/>
      <protection/>
    </xf>
    <xf numFmtId="0" fontId="2" fillId="0" borderId="0">
      <alignment/>
      <protection/>
    </xf>
    <xf numFmtId="0" fontId="18" fillId="0" borderId="0">
      <alignment/>
      <protection/>
    </xf>
    <xf numFmtId="0" fontId="0" fillId="0" borderId="0">
      <alignment/>
      <protection/>
    </xf>
    <xf numFmtId="9" fontId="0" fillId="0" borderId="0" applyFont="0" applyFill="0" applyBorder="0" applyAlignment="0" applyProtection="0"/>
  </cellStyleXfs>
  <cellXfs count="785">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wrapText="1"/>
    </xf>
    <xf numFmtId="164" fontId="2" fillId="0" borderId="0" xfId="0" applyNumberFormat="1" applyFont="1" applyBorder="1" applyAlignment="1">
      <alignment/>
    </xf>
    <xf numFmtId="164" fontId="2" fillId="0" borderId="3" xfId="0" applyNumberFormat="1"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4" fontId="2" fillId="0" borderId="6" xfId="0" applyNumberFormat="1" applyFont="1" applyBorder="1" applyAlignment="1">
      <alignment/>
    </xf>
    <xf numFmtId="0" fontId="2" fillId="0" borderId="8" xfId="0" applyFont="1" applyBorder="1" applyAlignment="1">
      <alignment/>
    </xf>
    <xf numFmtId="0" fontId="2" fillId="0" borderId="7" xfId="0" applyFont="1" applyBorder="1" applyAlignment="1">
      <alignment/>
    </xf>
    <xf numFmtId="164" fontId="2" fillId="0" borderId="7" xfId="0" applyNumberFormat="1" applyFont="1" applyBorder="1" applyAlignment="1">
      <alignment/>
    </xf>
    <xf numFmtId="0" fontId="2" fillId="0" borderId="9" xfId="0" applyFont="1" applyBorder="1" applyAlignment="1">
      <alignment/>
    </xf>
    <xf numFmtId="164" fontId="2" fillId="0" borderId="10" xfId="0" applyNumberFormat="1" applyFont="1" applyBorder="1" applyAlignment="1">
      <alignment/>
    </xf>
    <xf numFmtId="49" fontId="2" fillId="0" borderId="0" xfId="0" applyNumberFormat="1" applyFont="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xf>
    <xf numFmtId="2" fontId="2" fillId="0" borderId="2" xfId="0" applyNumberFormat="1" applyFont="1" applyBorder="1" applyAlignment="1">
      <alignment/>
    </xf>
    <xf numFmtId="0" fontId="2" fillId="0" borderId="0" xfId="28">
      <alignment/>
      <protection/>
    </xf>
    <xf numFmtId="0" fontId="2" fillId="0" borderId="1" xfId="28" applyBorder="1">
      <alignment/>
      <protection/>
    </xf>
    <xf numFmtId="0" fontId="2" fillId="0" borderId="3" xfId="28" applyBorder="1">
      <alignment/>
      <protection/>
    </xf>
    <xf numFmtId="0" fontId="2" fillId="0" borderId="1" xfId="28" applyFont="1" applyBorder="1">
      <alignment/>
      <protection/>
    </xf>
    <xf numFmtId="164" fontId="2" fillId="0" borderId="0" xfId="28" applyNumberFormat="1" applyFont="1" applyBorder="1" applyAlignment="1">
      <alignment horizontal="right"/>
      <protection/>
    </xf>
    <xf numFmtId="0" fontId="2" fillId="0" borderId="0" xfId="28" applyFont="1">
      <alignment/>
      <protection/>
    </xf>
    <xf numFmtId="172" fontId="2" fillId="0" borderId="0" xfId="28" applyNumberFormat="1">
      <alignment/>
      <protection/>
    </xf>
    <xf numFmtId="164" fontId="2" fillId="0" borderId="0" xfId="0" applyNumberFormat="1" applyFont="1" applyBorder="1" applyAlignment="1">
      <alignment/>
    </xf>
    <xf numFmtId="164" fontId="2" fillId="0" borderId="10" xfId="0" applyNumberFormat="1" applyFont="1" applyBorder="1" applyAlignment="1">
      <alignment/>
    </xf>
    <xf numFmtId="164" fontId="2" fillId="0" borderId="12" xfId="0" applyNumberFormat="1" applyFont="1" applyBorder="1" applyAlignment="1">
      <alignment/>
    </xf>
    <xf numFmtId="164" fontId="2" fillId="0" borderId="13" xfId="0" applyNumberFormat="1" applyFont="1" applyBorder="1" applyAlignment="1">
      <alignment/>
    </xf>
    <xf numFmtId="164" fontId="2" fillId="0" borderId="2" xfId="0" applyNumberFormat="1" applyFont="1" applyBorder="1" applyAlignment="1">
      <alignment/>
    </xf>
    <xf numFmtId="164" fontId="2" fillId="0" borderId="9" xfId="0" applyNumberFormat="1" applyFont="1" applyBorder="1" applyAlignment="1">
      <alignment/>
    </xf>
    <xf numFmtId="0" fontId="2" fillId="0" borderId="2" xfId="0" applyFont="1" applyBorder="1" applyAlignment="1">
      <alignment/>
    </xf>
    <xf numFmtId="0" fontId="2" fillId="0" borderId="0" xfId="0" applyFont="1" applyBorder="1" applyAlignment="1">
      <alignment/>
    </xf>
    <xf numFmtId="0" fontId="2" fillId="0" borderId="1" xfId="0" applyFont="1" applyBorder="1" applyAlignment="1">
      <alignment/>
    </xf>
    <xf numFmtId="164" fontId="2" fillId="0" borderId="0" xfId="0" applyNumberFormat="1" applyFont="1" applyFill="1" applyBorder="1" applyAlignment="1">
      <alignment/>
    </xf>
    <xf numFmtId="0" fontId="2" fillId="0" borderId="14" xfId="0" applyFont="1" applyBorder="1" applyAlignment="1">
      <alignment/>
    </xf>
    <xf numFmtId="0" fontId="2" fillId="0" borderId="4" xfId="28" applyFont="1" applyBorder="1" applyAlignment="1">
      <alignment horizontal="right" wrapText="1"/>
      <protection/>
    </xf>
    <xf numFmtId="0" fontId="2" fillId="0" borderId="4" xfId="28" applyFont="1" applyFill="1" applyBorder="1" applyAlignment="1">
      <alignment horizontal="right" wrapText="1"/>
      <protection/>
    </xf>
    <xf numFmtId="0" fontId="2" fillId="0" borderId="4" xfId="28" applyFont="1" applyBorder="1" applyAlignment="1">
      <alignment horizontal="right" wrapText="1"/>
      <protection/>
    </xf>
    <xf numFmtId="164" fontId="2" fillId="0" borderId="14" xfId="0" applyNumberFormat="1" applyFont="1" applyBorder="1" applyAlignment="1">
      <alignment/>
    </xf>
    <xf numFmtId="0" fontId="13" fillId="0" borderId="0" xfId="27" applyNumberFormat="1" applyFont="1" applyAlignment="1">
      <alignment horizontal="right"/>
      <protection/>
    </xf>
    <xf numFmtId="164" fontId="2" fillId="0" borderId="8" xfId="0" applyNumberFormat="1" applyFont="1" applyBorder="1" applyAlignment="1">
      <alignment/>
    </xf>
    <xf numFmtId="0" fontId="14" fillId="0" borderId="0" xfId="0" applyFont="1" applyAlignment="1">
      <alignment/>
    </xf>
    <xf numFmtId="0" fontId="2" fillId="0" borderId="7" xfId="0" applyFont="1" applyBorder="1" applyAlignment="1">
      <alignment horizontal="center"/>
    </xf>
    <xf numFmtId="0" fontId="2" fillId="0" borderId="6" xfId="0" applyFont="1" applyBorder="1" applyAlignment="1">
      <alignment horizontal="right" wrapText="1"/>
    </xf>
    <xf numFmtId="164" fontId="2" fillId="0" borderId="4" xfId="0" applyNumberFormat="1" applyFont="1" applyBorder="1" applyAlignment="1">
      <alignment/>
    </xf>
    <xf numFmtId="164" fontId="2" fillId="0" borderId="7" xfId="0" applyNumberFormat="1" applyFont="1" applyBorder="1" applyAlignment="1">
      <alignment horizontal="center" wrapText="1"/>
    </xf>
    <xf numFmtId="164" fontId="2" fillId="0" borderId="5" xfId="0" applyNumberFormat="1" applyFont="1" applyBorder="1" applyAlignment="1">
      <alignment/>
    </xf>
    <xf numFmtId="164" fontId="2" fillId="0" borderId="7" xfId="0" applyNumberFormat="1" applyFont="1" applyBorder="1" applyAlignment="1">
      <alignment horizontal="right" wrapText="1"/>
    </xf>
    <xf numFmtId="164" fontId="2" fillId="0" borderId="3" xfId="0" applyNumberFormat="1" applyFont="1" applyBorder="1" applyAlignment="1">
      <alignment horizontal="right"/>
    </xf>
    <xf numFmtId="164" fontId="2" fillId="0" borderId="0" xfId="0" applyNumberFormat="1" applyFont="1" applyBorder="1" applyAlignment="1">
      <alignment horizontal="right"/>
    </xf>
    <xf numFmtId="164" fontId="2" fillId="0" borderId="11" xfId="0" applyNumberFormat="1" applyFont="1" applyBorder="1" applyAlignment="1">
      <alignment horizontal="right"/>
    </xf>
    <xf numFmtId="164" fontId="2" fillId="0" borderId="1" xfId="0" applyNumberFormat="1" applyFont="1" applyBorder="1" applyAlignment="1">
      <alignment horizontal="right"/>
    </xf>
    <xf numFmtId="0" fontId="2" fillId="0" borderId="7" xfId="0" applyFont="1" applyBorder="1" applyAlignment="1">
      <alignment horizontal="left"/>
    </xf>
    <xf numFmtId="164" fontId="2" fillId="0" borderId="10" xfId="0" applyNumberFormat="1" applyFont="1" applyBorder="1" applyAlignment="1">
      <alignment horizontal="right"/>
    </xf>
    <xf numFmtId="164" fontId="2" fillId="0" borderId="7" xfId="0" applyNumberFormat="1" applyFont="1" applyBorder="1" applyAlignment="1">
      <alignment horizontal="right"/>
    </xf>
    <xf numFmtId="164" fontId="2" fillId="0" borderId="1"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 xfId="0" applyNumberFormat="1" applyFont="1" applyBorder="1" applyAlignment="1">
      <alignment wrapText="1"/>
    </xf>
    <xf numFmtId="164" fontId="2" fillId="0" borderId="14" xfId="0" applyNumberFormat="1" applyFont="1" applyBorder="1" applyAlignment="1">
      <alignment wrapText="1"/>
    </xf>
    <xf numFmtId="164" fontId="2" fillId="0" borderId="0" xfId="0" applyNumberFormat="1" applyFont="1" applyAlignment="1">
      <alignment wrapText="1"/>
    </xf>
    <xf numFmtId="164" fontId="2" fillId="0" borderId="4" xfId="0" applyNumberFormat="1" applyFont="1" applyBorder="1" applyAlignment="1">
      <alignment horizontal="right" wrapText="1"/>
    </xf>
    <xf numFmtId="0" fontId="17" fillId="0" borderId="0" xfId="0" applyFont="1" applyAlignment="1">
      <alignment/>
    </xf>
    <xf numFmtId="0" fontId="14" fillId="0" borderId="0" xfId="0" applyFont="1" applyAlignment="1">
      <alignment/>
    </xf>
    <xf numFmtId="49" fontId="2" fillId="0" borderId="0" xfId="24" applyNumberFormat="1" applyFont="1" applyFill="1" applyBorder="1" applyAlignment="1" applyProtection="1">
      <alignment horizontal="left" vertical="center"/>
      <protection locked="0"/>
    </xf>
    <xf numFmtId="0" fontId="17" fillId="0" borderId="0" xfId="28" applyFont="1">
      <alignment/>
      <protection/>
    </xf>
    <xf numFmtId="0" fontId="14" fillId="0" borderId="0" xfId="28" applyFont="1">
      <alignment/>
      <protection/>
    </xf>
    <xf numFmtId="0" fontId="2" fillId="0" borderId="10" xfId="28" applyBorder="1">
      <alignment/>
      <protection/>
    </xf>
    <xf numFmtId="0" fontId="2" fillId="0" borderId="7" xfId="28" applyBorder="1">
      <alignment/>
      <protection/>
    </xf>
    <xf numFmtId="0" fontId="2" fillId="0" borderId="0" xfId="0" applyFont="1" applyBorder="1" applyAlignment="1">
      <alignment horizontal="left"/>
    </xf>
    <xf numFmtId="164" fontId="2" fillId="0" borderId="0" xfId="0" applyNumberFormat="1" applyFont="1" applyAlignment="1">
      <alignment horizontal="right"/>
    </xf>
    <xf numFmtId="0" fontId="1" fillId="0" borderId="0" xfId="0" applyFont="1" applyAlignment="1">
      <alignment/>
    </xf>
    <xf numFmtId="0" fontId="1" fillId="0" borderId="0" xfId="0" applyFont="1" applyAlignment="1">
      <alignment wrapText="1"/>
    </xf>
    <xf numFmtId="169" fontId="1" fillId="0" borderId="0" xfId="0" applyNumberFormat="1" applyFont="1" applyAlignment="1">
      <alignment/>
    </xf>
    <xf numFmtId="164" fontId="2" fillId="0" borderId="0" xfId="0" applyNumberFormat="1" applyFont="1" applyFill="1" applyAlignment="1">
      <alignment horizontal="right"/>
    </xf>
    <xf numFmtId="0" fontId="2" fillId="0" borderId="8" xfId="0" applyFont="1" applyBorder="1" applyAlignment="1">
      <alignment horizontal="center" wrapText="1"/>
    </xf>
    <xf numFmtId="2" fontId="2" fillId="0" borderId="1" xfId="0" applyNumberFormat="1" applyFont="1" applyBorder="1" applyAlignment="1">
      <alignment/>
    </xf>
    <xf numFmtId="2" fontId="2" fillId="0" borderId="2" xfId="0" applyNumberFormat="1" applyFont="1" applyBorder="1" applyAlignment="1">
      <alignment/>
    </xf>
    <xf numFmtId="2" fontId="2" fillId="0" borderId="0" xfId="0" applyNumberFormat="1" applyFont="1" applyBorder="1" applyAlignment="1">
      <alignment/>
    </xf>
    <xf numFmtId="2" fontId="2" fillId="0" borderId="7" xfId="0" applyNumberFormat="1" applyFont="1" applyBorder="1" applyAlignment="1">
      <alignment/>
    </xf>
    <xf numFmtId="2" fontId="2" fillId="0" borderId="9" xfId="0" applyNumberFormat="1" applyFont="1" applyBorder="1" applyAlignment="1">
      <alignment/>
    </xf>
    <xf numFmtId="2" fontId="2" fillId="0" borderId="10" xfId="0" applyNumberFormat="1" applyFont="1" applyBorder="1" applyAlignment="1">
      <alignment/>
    </xf>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2" fontId="2" fillId="0" borderId="12" xfId="0" applyNumberFormat="1" applyFont="1" applyBorder="1" applyAlignment="1">
      <alignment/>
    </xf>
    <xf numFmtId="2" fontId="2" fillId="0" borderId="13" xfId="0" applyNumberFormat="1" applyFont="1" applyBorder="1" applyAlignment="1">
      <alignment/>
    </xf>
    <xf numFmtId="0" fontId="17" fillId="0" borderId="0" xfId="0" applyFont="1" applyAlignment="1">
      <alignment/>
    </xf>
    <xf numFmtId="0" fontId="2" fillId="0" borderId="7" xfId="0" applyFont="1" applyBorder="1" applyAlignment="1">
      <alignment/>
    </xf>
    <xf numFmtId="0" fontId="0" fillId="0" borderId="13" xfId="0" applyFont="1" applyBorder="1" applyAlignment="1">
      <alignment/>
    </xf>
    <xf numFmtId="0" fontId="2" fillId="0" borderId="8" xfId="0" applyFont="1" applyBorder="1" applyAlignment="1">
      <alignment wrapText="1"/>
    </xf>
    <xf numFmtId="0" fontId="2" fillId="0" borderId="8" xfId="0" applyFont="1" applyBorder="1" applyAlignment="1">
      <alignment horizontal="right" wrapText="1"/>
    </xf>
    <xf numFmtId="0" fontId="0" fillId="0" borderId="6" xfId="0" applyFont="1" applyBorder="1" applyAlignment="1">
      <alignment/>
    </xf>
    <xf numFmtId="0" fontId="0" fillId="0" borderId="3" xfId="0" applyFont="1" applyBorder="1" applyAlignment="1">
      <alignment/>
    </xf>
    <xf numFmtId="0" fontId="2" fillId="0" borderId="0" xfId="0" applyFont="1" applyAlignment="1">
      <alignment horizontal="right"/>
    </xf>
    <xf numFmtId="165" fontId="2" fillId="0" borderId="0" xfId="0" applyNumberFormat="1" applyFont="1" applyAlignment="1">
      <alignment/>
    </xf>
    <xf numFmtId="0" fontId="2" fillId="0" borderId="0" xfId="0" applyFont="1" applyBorder="1" applyAlignment="1">
      <alignment horizontal="right"/>
    </xf>
    <xf numFmtId="165" fontId="2" fillId="0" borderId="0" xfId="0" applyNumberFormat="1" applyFont="1" applyBorder="1" applyAlignment="1">
      <alignment/>
    </xf>
    <xf numFmtId="0" fontId="2" fillId="0" borderId="3" xfId="0" applyFont="1" applyBorder="1" applyAlignment="1">
      <alignment/>
    </xf>
    <xf numFmtId="164" fontId="2" fillId="0" borderId="0" xfId="0" applyNumberFormat="1" applyFont="1" applyAlignment="1">
      <alignment/>
    </xf>
    <xf numFmtId="0" fontId="2" fillId="0" borderId="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wrapText="1"/>
    </xf>
    <xf numFmtId="164" fontId="2" fillId="0" borderId="4" xfId="0" applyNumberFormat="1" applyFont="1" applyBorder="1" applyAlignment="1">
      <alignment horizontal="right"/>
    </xf>
    <xf numFmtId="164" fontId="2" fillId="0" borderId="5" xfId="0" applyNumberFormat="1" applyFont="1" applyBorder="1" applyAlignment="1">
      <alignment horizontal="right"/>
    </xf>
    <xf numFmtId="164" fontId="2" fillId="0" borderId="6" xfId="0" applyNumberFormat="1" applyFont="1" applyBorder="1" applyAlignment="1">
      <alignment horizontal="right"/>
    </xf>
    <xf numFmtId="0" fontId="2" fillId="0" borderId="14" xfId="0" applyFont="1" applyBorder="1" applyAlignment="1">
      <alignment horizontal="center" wrapText="1"/>
    </xf>
    <xf numFmtId="164" fontId="2" fillId="0" borderId="9" xfId="0" applyNumberFormat="1" applyFont="1" applyBorder="1" applyAlignment="1">
      <alignment/>
    </xf>
    <xf numFmtId="0" fontId="2" fillId="0" borderId="0" xfId="0" applyFont="1" applyBorder="1" applyAlignment="1">
      <alignment/>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Border="1" applyAlignment="1">
      <alignment/>
    </xf>
    <xf numFmtId="0" fontId="9" fillId="0" borderId="0" xfId="26" applyFont="1" applyBorder="1" applyAlignment="1">
      <alignment horizontal="right"/>
      <protection/>
    </xf>
    <xf numFmtId="164" fontId="4" fillId="0" borderId="0" xfId="27" applyNumberFormat="1" applyFont="1" applyBorder="1" applyAlignment="1">
      <alignment horizontal="right"/>
      <protection/>
    </xf>
    <xf numFmtId="0" fontId="9" fillId="0" borderId="0" xfId="25" applyFont="1" applyBorder="1" applyAlignment="1">
      <alignment horizontal="right"/>
      <protection/>
    </xf>
    <xf numFmtId="164" fontId="9" fillId="0" borderId="0" xfId="25" applyNumberFormat="1" applyFont="1" applyBorder="1" applyAlignment="1">
      <alignment horizontal="right"/>
      <protection/>
    </xf>
    <xf numFmtId="0" fontId="12" fillId="0" borderId="0" xfId="25" applyFont="1" applyBorder="1" applyAlignment="1">
      <alignment horizontal="right"/>
      <protection/>
    </xf>
    <xf numFmtId="164" fontId="4" fillId="0" borderId="0" xfId="27" applyNumberFormat="1" applyFont="1" applyBorder="1" applyAlignment="1">
      <alignment horizontal="right"/>
      <protection/>
    </xf>
    <xf numFmtId="0" fontId="2" fillId="0" borderId="14" xfId="0" applyFont="1" applyFill="1" applyBorder="1" applyAlignment="1">
      <alignment/>
    </xf>
    <xf numFmtId="0" fontId="2" fillId="0" borderId="1" xfId="0" applyFont="1" applyBorder="1" applyAlignment="1">
      <alignment horizontal="right"/>
    </xf>
    <xf numFmtId="0" fontId="2" fillId="0" borderId="15" xfId="0" applyFont="1" applyBorder="1" applyAlignment="1">
      <alignment horizontal="center" wrapText="1"/>
    </xf>
    <xf numFmtId="164" fontId="2" fillId="0" borderId="10" xfId="0" applyNumberFormat="1" applyFont="1" applyFill="1" applyBorder="1" applyAlignment="1">
      <alignment/>
    </xf>
    <xf numFmtId="0" fontId="2" fillId="0" borderId="12" xfId="0" applyFont="1" applyBorder="1" applyAlignment="1">
      <alignment horizontal="center" wrapText="1"/>
    </xf>
    <xf numFmtId="0" fontId="2" fillId="0" borderId="3" xfId="0" applyFont="1" applyFill="1" applyBorder="1" applyAlignment="1">
      <alignment horizontal="left"/>
    </xf>
    <xf numFmtId="0" fontId="2" fillId="0" borderId="6"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10" xfId="0" applyFont="1" applyBorder="1" applyAlignment="1">
      <alignment horizontal="left"/>
    </xf>
    <xf numFmtId="0" fontId="2" fillId="0" borderId="1" xfId="0" applyFont="1" applyFill="1" applyBorder="1" applyAlignment="1">
      <alignment/>
    </xf>
    <xf numFmtId="0" fontId="2" fillId="0" borderId="5" xfId="28" applyFont="1" applyBorder="1" applyAlignment="1">
      <alignment horizontal="right" wrapText="1"/>
      <protection/>
    </xf>
    <xf numFmtId="0" fontId="2" fillId="0" borderId="1" xfId="0" applyFont="1" applyFill="1" applyBorder="1" applyAlignment="1">
      <alignment horizontal="right"/>
    </xf>
    <xf numFmtId="0" fontId="2" fillId="0" borderId="1" xfId="0" applyFont="1" applyFill="1" applyBorder="1" applyAlignment="1">
      <alignment horizontal="left"/>
    </xf>
    <xf numFmtId="49" fontId="2" fillId="0" borderId="1" xfId="24" applyNumberFormat="1" applyFont="1" applyFill="1" applyBorder="1" applyAlignment="1" applyProtection="1">
      <alignment horizontal="left" vertical="center"/>
      <protection locked="0"/>
    </xf>
    <xf numFmtId="0" fontId="3" fillId="0" borderId="6" xfId="0" applyFont="1" applyBorder="1" applyAlignment="1">
      <alignment horizontal="left"/>
    </xf>
    <xf numFmtId="0" fontId="3" fillId="0" borderId="3" xfId="0" applyFont="1" applyBorder="1" applyAlignment="1">
      <alignment horizontal="left"/>
    </xf>
    <xf numFmtId="0" fontId="2" fillId="0" borderId="7" xfId="0" applyFont="1" applyFill="1" applyBorder="1" applyAlignment="1">
      <alignment horizontal="left"/>
    </xf>
    <xf numFmtId="0" fontId="2" fillId="0" borderId="4" xfId="0" applyFont="1" applyFill="1" applyBorder="1" applyAlignment="1">
      <alignment horizontal="center" vertical="top" wrapText="1"/>
    </xf>
    <xf numFmtId="14" fontId="2" fillId="0" borderId="11" xfId="0" applyNumberFormat="1" applyFont="1" applyBorder="1" applyAlignment="1">
      <alignment/>
    </xf>
    <xf numFmtId="14" fontId="2" fillId="0" borderId="1" xfId="0" applyNumberFormat="1" applyFont="1" applyBorder="1" applyAlignment="1">
      <alignment horizontal="right"/>
    </xf>
    <xf numFmtId="14" fontId="2" fillId="0" borderId="1" xfId="0" applyNumberFormat="1" applyFont="1" applyBorder="1" applyAlignment="1">
      <alignment/>
    </xf>
    <xf numFmtId="14" fontId="2" fillId="0" borderId="1" xfId="0" applyNumberFormat="1" applyFont="1" applyBorder="1" applyAlignment="1">
      <alignment horizontal="right" wrapText="1"/>
    </xf>
    <xf numFmtId="14" fontId="2" fillId="0" borderId="7" xfId="0" applyNumberFormat="1" applyFont="1" applyBorder="1" applyAlignment="1">
      <alignment/>
    </xf>
    <xf numFmtId="14" fontId="2" fillId="0" borderId="3" xfId="0" applyNumberFormat="1" applyFont="1" applyBorder="1" applyAlignment="1">
      <alignment/>
    </xf>
    <xf numFmtId="2" fontId="2" fillId="0" borderId="5" xfId="0" applyNumberFormat="1" applyFont="1" applyBorder="1" applyAlignment="1">
      <alignment/>
    </xf>
    <xf numFmtId="2" fontId="2" fillId="0" borderId="6" xfId="0" applyNumberFormat="1" applyFont="1" applyBorder="1" applyAlignment="1">
      <alignment/>
    </xf>
    <xf numFmtId="14" fontId="2" fillId="0" borderId="0" xfId="0" applyNumberFormat="1" applyFont="1" applyBorder="1" applyAlignment="1">
      <alignment horizontal="right" wrapText="1"/>
    </xf>
    <xf numFmtId="10" fontId="2" fillId="0" borderId="0" xfId="0" applyNumberFormat="1" applyFont="1" applyBorder="1" applyAlignment="1">
      <alignment horizontal="right" wrapText="1"/>
    </xf>
    <xf numFmtId="0" fontId="2" fillId="0" borderId="4" xfId="0" applyFont="1" applyBorder="1" applyAlignment="1">
      <alignment horizontal="center" wrapText="1"/>
    </xf>
    <xf numFmtId="0" fontId="2" fillId="0" borderId="5" xfId="0" applyFont="1" applyBorder="1" applyAlignment="1">
      <alignment horizontal="center" wrapText="1"/>
    </xf>
    <xf numFmtId="2" fontId="2" fillId="0" borderId="0" xfId="0" applyNumberFormat="1" applyFont="1" applyBorder="1" applyAlignment="1">
      <alignment horizontal="right"/>
    </xf>
    <xf numFmtId="2" fontId="2" fillId="0" borderId="10" xfId="0" applyNumberFormat="1" applyFont="1" applyBorder="1" applyAlignment="1">
      <alignment horizontal="right"/>
    </xf>
    <xf numFmtId="2" fontId="2" fillId="0" borderId="3" xfId="0" applyNumberFormat="1" applyFont="1" applyBorder="1" applyAlignment="1">
      <alignment/>
    </xf>
    <xf numFmtId="0" fontId="2" fillId="0" borderId="6" xfId="0" applyFont="1" applyBorder="1" applyAlignment="1">
      <alignment horizontal="right" vertical="center" wrapText="1"/>
    </xf>
    <xf numFmtId="0" fontId="0" fillId="0" borderId="3" xfId="0" applyFont="1" applyBorder="1" applyAlignment="1">
      <alignment horizontal="center"/>
    </xf>
    <xf numFmtId="0" fontId="2" fillId="0" borderId="6" xfId="0" applyFont="1" applyBorder="1" applyAlignment="1">
      <alignment/>
    </xf>
    <xf numFmtId="1" fontId="2" fillId="0" borderId="5" xfId="0" applyNumberFormat="1" applyFont="1" applyBorder="1" applyAlignment="1">
      <alignment/>
    </xf>
    <xf numFmtId="1" fontId="2" fillId="0" borderId="6" xfId="0" applyNumberFormat="1" applyFont="1" applyBorder="1" applyAlignment="1">
      <alignment/>
    </xf>
    <xf numFmtId="0" fontId="2" fillId="0" borderId="11" xfId="0"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xf>
    <xf numFmtId="165" fontId="2" fillId="0" borderId="2" xfId="0" applyNumberFormat="1" applyFont="1" applyBorder="1" applyAlignment="1">
      <alignment/>
    </xf>
    <xf numFmtId="165" fontId="2" fillId="0" borderId="12" xfId="0" applyNumberFormat="1" applyFont="1" applyBorder="1" applyAlignment="1">
      <alignment/>
    </xf>
    <xf numFmtId="0" fontId="2" fillId="0" borderId="8" xfId="28" applyFont="1" applyBorder="1" applyAlignment="1">
      <alignment horizontal="center" wrapText="1"/>
      <protection/>
    </xf>
    <xf numFmtId="0" fontId="2" fillId="0" borderId="0" xfId="28" applyFont="1" applyBorder="1">
      <alignment/>
      <protection/>
    </xf>
    <xf numFmtId="0" fontId="2" fillId="0" borderId="4" xfId="28" applyBorder="1" applyAlignment="1">
      <alignment horizontal="center"/>
      <protection/>
    </xf>
    <xf numFmtId="0" fontId="2" fillId="0" borderId="5" xfId="28" applyFont="1" applyBorder="1" applyAlignment="1">
      <alignment horizontal="center"/>
      <protection/>
    </xf>
    <xf numFmtId="0" fontId="2" fillId="0" borderId="8" xfId="28" applyFont="1" applyBorder="1">
      <alignment/>
      <protection/>
    </xf>
    <xf numFmtId="0" fontId="2" fillId="0" borderId="4" xfId="28" applyFont="1" applyBorder="1">
      <alignment/>
      <protection/>
    </xf>
    <xf numFmtId="0" fontId="2" fillId="0" borderId="3" xfId="28" applyFont="1" applyBorder="1">
      <alignment/>
      <protection/>
    </xf>
    <xf numFmtId="172" fontId="2" fillId="0" borderId="2" xfId="28" applyNumberFormat="1" applyFont="1" applyBorder="1" applyAlignment="1">
      <alignment horizontal="right"/>
      <protection/>
    </xf>
    <xf numFmtId="172" fontId="2" fillId="0" borderId="0" xfId="28" applyNumberFormat="1" applyFont="1" applyBorder="1" applyAlignment="1">
      <alignment horizontal="right"/>
      <protection/>
    </xf>
    <xf numFmtId="171" fontId="2" fillId="0" borderId="0" xfId="28" applyNumberFormat="1" applyFont="1" applyBorder="1" applyAlignment="1">
      <alignment horizontal="right"/>
      <protection/>
    </xf>
    <xf numFmtId="164" fontId="2" fillId="0" borderId="2" xfId="28" applyNumberFormat="1" applyFont="1" applyBorder="1">
      <alignment/>
      <protection/>
    </xf>
    <xf numFmtId="164" fontId="2" fillId="0" borderId="0" xfId="28" applyNumberFormat="1" applyFont="1" applyBorder="1">
      <alignment/>
      <protection/>
    </xf>
    <xf numFmtId="164" fontId="2" fillId="0" borderId="0" xfId="28" applyNumberFormat="1" applyFont="1" applyBorder="1" applyAlignment="1">
      <alignment horizontal="center"/>
      <protection/>
    </xf>
    <xf numFmtId="0" fontId="2" fillId="0" borderId="7" xfId="28" applyFont="1" applyBorder="1">
      <alignment/>
      <protection/>
    </xf>
    <xf numFmtId="164" fontId="2" fillId="0" borderId="10" xfId="28" applyNumberFormat="1" applyFont="1" applyBorder="1">
      <alignment/>
      <protection/>
    </xf>
    <xf numFmtId="4" fontId="2" fillId="0" borderId="2" xfId="28" applyNumberFormat="1" applyFont="1" applyBorder="1" applyAlignment="1">
      <alignment horizontal="right"/>
      <protection/>
    </xf>
    <xf numFmtId="4" fontId="2" fillId="0" borderId="0" xfId="28" applyNumberFormat="1" applyFont="1" applyBorder="1" applyAlignment="1">
      <alignment horizontal="right"/>
      <protection/>
    </xf>
    <xf numFmtId="4" fontId="2" fillId="0" borderId="9" xfId="28" applyNumberFormat="1" applyFont="1" applyBorder="1" applyAlignment="1">
      <alignment horizontal="right"/>
      <protection/>
    </xf>
    <xf numFmtId="4" fontId="2" fillId="0" borderId="10" xfId="28" applyNumberFormat="1" applyFont="1" applyBorder="1" applyAlignment="1">
      <alignment horizontal="right"/>
      <protection/>
    </xf>
    <xf numFmtId="0" fontId="2" fillId="0" borderId="10" xfId="28" applyFont="1" applyBorder="1" applyAlignment="1">
      <alignment horizontal="right" wrapText="1"/>
      <protection/>
    </xf>
    <xf numFmtId="0" fontId="2" fillId="0" borderId="5" xfId="28" applyFont="1" applyBorder="1">
      <alignment/>
      <protection/>
    </xf>
    <xf numFmtId="0" fontId="2" fillId="0" borderId="4" xfId="28" applyFont="1" applyBorder="1" applyAlignment="1">
      <alignment horizontal="center"/>
      <protection/>
    </xf>
    <xf numFmtId="0" fontId="2" fillId="0" borderId="8" xfId="0" applyFont="1" applyBorder="1" applyAlignment="1">
      <alignment horizontal="center"/>
    </xf>
    <xf numFmtId="0" fontId="5" fillId="0" borderId="0" xfId="0" applyFont="1" applyAlignment="1">
      <alignment/>
    </xf>
    <xf numFmtId="0" fontId="2" fillId="0" borderId="4" xfId="28" applyFont="1" applyBorder="1" applyAlignment="1">
      <alignment horizontal="center" wrapText="1"/>
      <protection/>
    </xf>
    <xf numFmtId="164" fontId="2" fillId="0" borderId="10" xfId="28" applyNumberFormat="1" applyFont="1" applyBorder="1" applyAlignment="1">
      <alignment horizontal="right"/>
      <protection/>
    </xf>
    <xf numFmtId="0" fontId="2" fillId="0" borderId="13" xfId="0" applyFont="1" applyBorder="1" applyAlignment="1">
      <alignment horizontal="center" wrapText="1"/>
    </xf>
    <xf numFmtId="0" fontId="0" fillId="0" borderId="3" xfId="0"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xf>
    <xf numFmtId="0" fontId="2" fillId="0" borderId="0" xfId="0" applyFont="1" applyAlignment="1">
      <alignment horizontal="justify" wrapText="1"/>
    </xf>
    <xf numFmtId="0" fontId="2" fillId="0" borderId="0" xfId="0" applyFont="1" applyAlignment="1">
      <alignment wrapText="1"/>
    </xf>
    <xf numFmtId="0" fontId="2" fillId="0" borderId="14"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xf>
    <xf numFmtId="0" fontId="2" fillId="0" borderId="5" xfId="0" applyFont="1" applyBorder="1" applyAlignment="1">
      <alignment/>
    </xf>
    <xf numFmtId="0" fontId="2" fillId="0" borderId="1" xfId="0" applyFont="1" applyBorder="1" applyAlignment="1">
      <alignment horizontal="left"/>
    </xf>
    <xf numFmtId="3" fontId="2" fillId="0" borderId="0" xfId="0" applyNumberFormat="1" applyFont="1" applyAlignment="1">
      <alignment/>
    </xf>
    <xf numFmtId="0" fontId="2" fillId="0" borderId="7" xfId="0" applyFont="1" applyBorder="1" applyAlignment="1">
      <alignment horizontal="left"/>
    </xf>
    <xf numFmtId="3" fontId="2" fillId="0" borderId="10" xfId="0" applyNumberFormat="1" applyFont="1" applyBorder="1" applyAlignment="1">
      <alignment horizontal="right"/>
    </xf>
    <xf numFmtId="3" fontId="2" fillId="0" borderId="10" xfId="0" applyNumberFormat="1" applyFont="1" applyBorder="1" applyAlignment="1">
      <alignment/>
    </xf>
    <xf numFmtId="164" fontId="2" fillId="0" borderId="0" xfId="0" applyNumberFormat="1" applyFont="1" applyAlignment="1">
      <alignment horizontal="right"/>
    </xf>
    <xf numFmtId="3" fontId="2" fillId="0" borderId="0" xfId="32" applyNumberFormat="1" applyFont="1">
      <alignment/>
      <protection/>
    </xf>
    <xf numFmtId="3" fontId="2" fillId="0" borderId="0" xfId="0" applyNumberFormat="1" applyFont="1" applyAlignment="1">
      <alignment horizontal="right"/>
    </xf>
    <xf numFmtId="0" fontId="2" fillId="0" borderId="0" xfId="0" applyFont="1" applyBorder="1" applyAlignment="1">
      <alignment horizontal="center" wrapText="1"/>
    </xf>
    <xf numFmtId="3" fontId="2" fillId="0" borderId="0" xfId="0" applyNumberFormat="1" applyFont="1" applyBorder="1" applyAlignment="1">
      <alignment/>
    </xf>
    <xf numFmtId="165" fontId="2" fillId="0" borderId="10" xfId="0" applyNumberFormat="1" applyFont="1" applyBorder="1" applyAlignment="1">
      <alignment horizontal="right"/>
    </xf>
    <xf numFmtId="165" fontId="2" fillId="0" borderId="0" xfId="32" applyNumberFormat="1" applyFont="1">
      <alignment/>
      <protection/>
    </xf>
    <xf numFmtId="165" fontId="2" fillId="0" borderId="0" xfId="32" applyNumberFormat="1" applyFont="1" applyBorder="1">
      <alignment/>
      <protection/>
    </xf>
    <xf numFmtId="3" fontId="2" fillId="0" borderId="0" xfId="32" applyNumberFormat="1" applyFont="1" applyBorder="1">
      <alignment/>
      <protection/>
    </xf>
    <xf numFmtId="165" fontId="2" fillId="0" borderId="0" xfId="0" applyNumberFormat="1" applyFont="1" applyAlignment="1">
      <alignment horizontal="right"/>
    </xf>
    <xf numFmtId="0" fontId="17" fillId="0" borderId="0" xfId="22" applyFont="1">
      <alignment/>
      <protection/>
    </xf>
    <xf numFmtId="0" fontId="2" fillId="0" borderId="0" xfId="22" applyFont="1">
      <alignment/>
      <protection/>
    </xf>
    <xf numFmtId="164" fontId="2" fillId="0" borderId="10" xfId="0" applyNumberFormat="1" applyFont="1" applyFill="1" applyBorder="1" applyAlignment="1">
      <alignment horizontal="right"/>
    </xf>
    <xf numFmtId="0" fontId="2" fillId="0" borderId="7" xfId="0" applyFont="1" applyBorder="1" applyAlignment="1">
      <alignment horizontal="right"/>
    </xf>
    <xf numFmtId="164" fontId="2" fillId="0" borderId="0" xfId="0" applyNumberFormat="1" applyFont="1" applyFill="1" applyBorder="1" applyAlignment="1">
      <alignment/>
    </xf>
    <xf numFmtId="164" fontId="2" fillId="0" borderId="2" xfId="0" applyNumberFormat="1" applyFont="1" applyFill="1" applyBorder="1" applyAlignment="1">
      <alignment/>
    </xf>
    <xf numFmtId="0" fontId="2" fillId="0" borderId="0" xfId="0" applyFont="1" applyBorder="1" applyAlignment="1">
      <alignment horizontal="right"/>
    </xf>
    <xf numFmtId="0" fontId="2" fillId="0" borderId="14" xfId="0" applyFont="1" applyBorder="1" applyAlignment="1">
      <alignment horizontal="right"/>
    </xf>
    <xf numFmtId="2" fontId="2" fillId="0" borderId="13" xfId="0" applyNumberFormat="1" applyFont="1" applyBorder="1" applyAlignment="1">
      <alignment horizontal="right"/>
    </xf>
    <xf numFmtId="2" fontId="2" fillId="0" borderId="6" xfId="0" applyNumberFormat="1" applyFont="1" applyBorder="1" applyAlignment="1">
      <alignment horizontal="right"/>
    </xf>
    <xf numFmtId="165" fontId="2" fillId="0" borderId="2" xfId="0" applyNumberFormat="1" applyFont="1" applyBorder="1" applyAlignment="1">
      <alignment/>
    </xf>
    <xf numFmtId="165" fontId="2" fillId="0" borderId="9" xfId="0" applyNumberFormat="1" applyFont="1" applyBorder="1" applyAlignment="1">
      <alignment/>
    </xf>
    <xf numFmtId="165" fontId="2" fillId="0" borderId="2" xfId="24" applyNumberFormat="1" applyFont="1" applyFill="1" applyBorder="1" applyAlignment="1" applyProtection="1">
      <alignment horizontal="right" vertical="center"/>
      <protection locked="0"/>
    </xf>
    <xf numFmtId="165" fontId="2" fillId="0" borderId="0" xfId="0" applyNumberFormat="1" applyFont="1" applyAlignment="1">
      <alignment/>
    </xf>
    <xf numFmtId="0" fontId="3" fillId="0" borderId="0" xfId="0" applyFont="1" applyAlignment="1">
      <alignment/>
    </xf>
    <xf numFmtId="0" fontId="2" fillId="0" borderId="15" xfId="0" applyFont="1" applyBorder="1" applyAlignment="1">
      <alignment horizontal="right"/>
    </xf>
    <xf numFmtId="0" fontId="19" fillId="0" borderId="0" xfId="0" applyFont="1" applyAlignment="1">
      <alignment/>
    </xf>
    <xf numFmtId="2" fontId="2" fillId="0" borderId="0" xfId="0" applyNumberFormat="1" applyFont="1" applyAlignment="1">
      <alignment/>
    </xf>
    <xf numFmtId="0" fontId="2" fillId="0" borderId="10" xfId="0" applyFont="1" applyBorder="1" applyAlignment="1">
      <alignment horizontal="right"/>
    </xf>
    <xf numFmtId="164" fontId="0" fillId="0" borderId="0" xfId="0" applyNumberFormat="1" applyAlignment="1">
      <alignment/>
    </xf>
    <xf numFmtId="165" fontId="2" fillId="0" borderId="13" xfId="0" applyNumberFormat="1" applyFont="1" applyBorder="1" applyAlignment="1">
      <alignment/>
    </xf>
    <xf numFmtId="1" fontId="2" fillId="0" borderId="2" xfId="0" applyNumberFormat="1" applyFont="1" applyBorder="1" applyAlignment="1">
      <alignment/>
    </xf>
    <xf numFmtId="165" fontId="2" fillId="0" borderId="9" xfId="0" applyNumberFormat="1" applyFont="1" applyBorder="1" applyAlignment="1">
      <alignment/>
    </xf>
    <xf numFmtId="0" fontId="0" fillId="0" borderId="2" xfId="0" applyBorder="1" applyAlignment="1">
      <alignment/>
    </xf>
    <xf numFmtId="3" fontId="2" fillId="0" borderId="2" xfId="0" applyNumberFormat="1" applyFont="1" applyBorder="1" applyAlignment="1">
      <alignment/>
    </xf>
    <xf numFmtId="0" fontId="2" fillId="0" borderId="1" xfId="28" applyFont="1" applyBorder="1">
      <alignment/>
      <protection/>
    </xf>
    <xf numFmtId="0" fontId="2" fillId="0" borderId="0" xfId="28" applyBorder="1">
      <alignment/>
      <protection/>
    </xf>
    <xf numFmtId="0" fontId="2" fillId="0" borderId="7" xfId="28" applyFill="1" applyBorder="1">
      <alignment/>
      <protection/>
    </xf>
    <xf numFmtId="4" fontId="2" fillId="0" borderId="9" xfId="28" applyNumberFormat="1" applyFont="1" applyFill="1" applyBorder="1" applyAlignment="1">
      <alignment horizontal="right"/>
      <protection/>
    </xf>
    <xf numFmtId="4" fontId="2" fillId="0" borderId="10" xfId="28" applyNumberFormat="1" applyFont="1" applyFill="1" applyBorder="1" applyAlignment="1">
      <alignment horizontal="right"/>
      <protection/>
    </xf>
    <xf numFmtId="0" fontId="2" fillId="0" borderId="3" xfId="0" applyFont="1" applyBorder="1" applyAlignment="1">
      <alignment horizontal="right"/>
    </xf>
    <xf numFmtId="165" fontId="2" fillId="0" borderId="0" xfId="0" applyNumberFormat="1" applyFont="1" applyBorder="1" applyAlignment="1">
      <alignment/>
    </xf>
    <xf numFmtId="165" fontId="2" fillId="0" borderId="10" xfId="0" applyNumberFormat="1" applyFont="1" applyBorder="1" applyAlignment="1">
      <alignment/>
    </xf>
    <xf numFmtId="0" fontId="2" fillId="0" borderId="0" xfId="0" applyFont="1" applyFill="1" applyBorder="1" applyAlignment="1">
      <alignment horizontal="right"/>
    </xf>
    <xf numFmtId="164" fontId="2" fillId="0" borderId="8" xfId="0" applyNumberFormat="1" applyFont="1" applyBorder="1" applyAlignment="1">
      <alignment horizontal="right" wrapText="1"/>
    </xf>
    <xf numFmtId="0" fontId="2" fillId="0" borderId="0" xfId="23" applyFont="1">
      <alignment/>
      <protection/>
    </xf>
    <xf numFmtId="0" fontId="2" fillId="0" borderId="0" xfId="23" applyFont="1" applyBorder="1">
      <alignment/>
      <protection/>
    </xf>
    <xf numFmtId="0" fontId="2" fillId="0" borderId="0" xfId="23">
      <alignment/>
      <protection/>
    </xf>
    <xf numFmtId="0" fontId="2" fillId="0" borderId="0" xfId="23" applyFont="1" applyBorder="1" applyAlignment="1">
      <alignment horizontal="left"/>
      <protection/>
    </xf>
    <xf numFmtId="0" fontId="2" fillId="0" borderId="0" xfId="23" applyBorder="1">
      <alignment/>
      <protection/>
    </xf>
    <xf numFmtId="0" fontId="2" fillId="0" borderId="12" xfId="23" applyFont="1" applyBorder="1" applyAlignment="1">
      <alignment horizontal="left" vertical="top"/>
      <protection/>
    </xf>
    <xf numFmtId="0" fontId="2" fillId="0" borderId="0" xfId="23" applyFont="1" applyBorder="1" applyAlignment="1">
      <alignment horizontal="center"/>
      <protection/>
    </xf>
    <xf numFmtId="0" fontId="2" fillId="0" borderId="0" xfId="23" applyFont="1" applyBorder="1" applyAlignment="1">
      <alignment horizontal="left" vertical="top"/>
      <protection/>
    </xf>
    <xf numFmtId="0" fontId="2" fillId="0" borderId="2" xfId="23" applyBorder="1" applyAlignment="1">
      <alignment horizontal="left"/>
      <protection/>
    </xf>
    <xf numFmtId="0" fontId="2" fillId="0" borderId="13" xfId="23" applyBorder="1" applyAlignment="1">
      <alignment horizontal="left"/>
      <protection/>
    </xf>
    <xf numFmtId="0" fontId="2" fillId="0" borderId="6" xfId="23" applyBorder="1" applyAlignment="1">
      <alignment horizontal="left"/>
      <protection/>
    </xf>
    <xf numFmtId="0" fontId="2" fillId="0" borderId="0" xfId="23" applyFont="1" applyBorder="1" applyAlignment="1">
      <alignment horizontal="center" wrapText="1"/>
      <protection/>
    </xf>
    <xf numFmtId="0" fontId="2" fillId="0" borderId="0" xfId="23" applyBorder="1" applyAlignment="1">
      <alignment horizontal="left"/>
      <protection/>
    </xf>
    <xf numFmtId="0" fontId="2" fillId="0" borderId="0" xfId="23" applyBorder="1" applyAlignment="1">
      <alignment horizontal="left" wrapText="1"/>
      <protection/>
    </xf>
    <xf numFmtId="0" fontId="2" fillId="0" borderId="2" xfId="23" applyFont="1" applyBorder="1" applyAlignment="1">
      <alignment horizontal="left" vertical="top"/>
      <protection/>
    </xf>
    <xf numFmtId="0" fontId="2" fillId="0" borderId="14" xfId="23" applyBorder="1" applyAlignment="1">
      <alignment horizontal="left" vertical="top"/>
      <protection/>
    </xf>
    <xf numFmtId="0" fontId="2" fillId="0" borderId="0" xfId="23" applyBorder="1" applyAlignment="1">
      <alignment horizontal="left" vertical="top" wrapText="1"/>
      <protection/>
    </xf>
    <xf numFmtId="0" fontId="2" fillId="0" borderId="0" xfId="23" applyBorder="1" applyAlignment="1">
      <alignment horizontal="left" vertical="top"/>
      <protection/>
    </xf>
    <xf numFmtId="0" fontId="2" fillId="0" borderId="0" xfId="23" applyFont="1" applyBorder="1" applyAlignment="1">
      <alignment horizontal="left" wrapText="1"/>
      <protection/>
    </xf>
    <xf numFmtId="0" fontId="2" fillId="0" borderId="9" xfId="23" applyBorder="1" applyAlignment="1">
      <alignment horizontal="left"/>
      <protection/>
    </xf>
    <xf numFmtId="0" fontId="2" fillId="0" borderId="9" xfId="23" applyFont="1" applyBorder="1" applyAlignment="1">
      <alignment horizontal="left" vertical="top"/>
      <protection/>
    </xf>
    <xf numFmtId="0" fontId="2" fillId="0" borderId="9" xfId="23" applyBorder="1" applyAlignment="1">
      <alignment horizontal="left" vertical="top"/>
      <protection/>
    </xf>
    <xf numFmtId="0" fontId="2" fillId="0" borderId="8" xfId="23" applyBorder="1" applyAlignment="1">
      <alignment horizontal="left" vertical="top"/>
      <protection/>
    </xf>
    <xf numFmtId="0" fontId="2" fillId="0" borderId="9" xfId="23" applyBorder="1" applyAlignment="1">
      <alignment horizontal="left" vertical="top" wrapText="1"/>
      <protection/>
    </xf>
    <xf numFmtId="0" fontId="2" fillId="0" borderId="0" xfId="23" applyBorder="1" applyAlignment="1">
      <alignment horizontal="center" wrapText="1"/>
      <protection/>
    </xf>
    <xf numFmtId="164" fontId="2" fillId="0" borderId="0" xfId="23" applyNumberFormat="1" applyFont="1" applyBorder="1" applyAlignment="1">
      <alignment horizontal="center" wrapText="1"/>
      <protection/>
    </xf>
    <xf numFmtId="164" fontId="2" fillId="0" borderId="0" xfId="23" applyNumberFormat="1" applyFont="1" applyBorder="1">
      <alignment/>
      <protection/>
    </xf>
    <xf numFmtId="164" fontId="2" fillId="0" borderId="0" xfId="23" applyNumberFormat="1" applyFont="1" applyBorder="1" applyAlignment="1">
      <alignment horizontal="right" wrapText="1"/>
      <protection/>
    </xf>
    <xf numFmtId="164" fontId="2" fillId="0" borderId="0" xfId="23" applyNumberFormat="1" applyFont="1" applyBorder="1" applyAlignment="1">
      <alignment horizontal="right"/>
      <protection/>
    </xf>
    <xf numFmtId="164" fontId="2" fillId="0" borderId="0" xfId="23" applyNumberFormat="1" applyBorder="1">
      <alignment/>
      <protection/>
    </xf>
    <xf numFmtId="164" fontId="2" fillId="0" borderId="0" xfId="23" applyNumberFormat="1">
      <alignment/>
      <protection/>
    </xf>
    <xf numFmtId="0" fontId="2" fillId="0" borderId="4" xfId="23" applyBorder="1" applyAlignment="1">
      <alignment horizontal="right"/>
      <protection/>
    </xf>
    <xf numFmtId="0" fontId="2" fillId="0" borderId="5" xfId="23" applyBorder="1" applyAlignment="1">
      <alignment horizontal="right"/>
      <protection/>
    </xf>
    <xf numFmtId="0" fontId="2" fillId="0" borderId="3" xfId="23" applyFont="1" applyBorder="1" applyAlignment="1">
      <alignment horizontal="right"/>
      <protection/>
    </xf>
    <xf numFmtId="0" fontId="2" fillId="0" borderId="4" xfId="23" applyFont="1" applyBorder="1" applyAlignment="1">
      <alignment horizontal="right"/>
      <protection/>
    </xf>
    <xf numFmtId="0" fontId="2" fillId="0" borderId="4" xfId="23" applyFont="1" applyBorder="1" applyAlignment="1">
      <alignment horizontal="center" wrapText="1"/>
      <protection/>
    </xf>
    <xf numFmtId="0" fontId="2" fillId="0" borderId="12" xfId="23" applyFont="1" applyBorder="1" applyAlignment="1">
      <alignment horizontal="center" vertical="top" wrapText="1"/>
      <protection/>
    </xf>
    <xf numFmtId="0" fontId="2" fillId="0" borderId="1" xfId="23" applyFont="1" applyBorder="1" applyAlignment="1">
      <alignment horizontal="center"/>
      <protection/>
    </xf>
    <xf numFmtId="0" fontId="2" fillId="0" borderId="10" xfId="23" applyFont="1" applyBorder="1" applyAlignment="1">
      <alignment horizontal="left"/>
      <protection/>
    </xf>
    <xf numFmtId="0" fontId="2" fillId="0" borderId="7" xfId="23" applyFont="1" applyBorder="1" applyAlignment="1">
      <alignment horizontal="center"/>
      <protection/>
    </xf>
    <xf numFmtId="165" fontId="2" fillId="0" borderId="13" xfId="23" applyNumberFormat="1" applyBorder="1" applyAlignment="1">
      <alignment horizontal="right"/>
      <protection/>
    </xf>
    <xf numFmtId="165" fontId="2" fillId="0" borderId="0" xfId="23" applyNumberFormat="1" applyBorder="1" applyAlignment="1">
      <alignment horizontal="right"/>
      <protection/>
    </xf>
    <xf numFmtId="165" fontId="2" fillId="0" borderId="10" xfId="23" applyNumberFormat="1" applyBorder="1" applyAlignment="1">
      <alignment horizontal="right"/>
      <protection/>
    </xf>
    <xf numFmtId="165" fontId="2" fillId="0" borderId="0" xfId="23" applyNumberFormat="1" applyFont="1" applyBorder="1" applyAlignment="1">
      <alignment horizontal="right"/>
      <protection/>
    </xf>
    <xf numFmtId="0" fontId="2" fillId="0" borderId="6" xfId="0" applyFont="1" applyFill="1" applyBorder="1" applyAlignment="1">
      <alignment/>
    </xf>
    <xf numFmtId="49" fontId="2" fillId="0" borderId="0" xfId="24" applyNumberFormat="1" applyFont="1" applyFill="1" applyBorder="1" applyAlignment="1" applyProtection="1">
      <alignment horizontal="center" vertical="center"/>
      <protection locked="0"/>
    </xf>
    <xf numFmtId="49" fontId="2" fillId="0" borderId="0" xfId="24" applyNumberFormat="1" applyFont="1" applyFill="1" applyBorder="1" applyAlignment="1" applyProtection="1">
      <alignment horizontal="left" vertical="center"/>
      <protection locked="0"/>
    </xf>
    <xf numFmtId="1" fontId="2" fillId="0" borderId="0" xfId="0" applyNumberFormat="1" applyFont="1" applyBorder="1" applyAlignment="1">
      <alignment/>
    </xf>
    <xf numFmtId="1" fontId="2" fillId="0" borderId="10" xfId="0" applyNumberFormat="1" applyFont="1" applyBorder="1" applyAlignment="1">
      <alignment/>
    </xf>
    <xf numFmtId="0" fontId="2" fillId="0" borderId="4" xfId="0" applyFont="1" applyBorder="1" applyAlignment="1">
      <alignment horizontal="right" wrapText="1"/>
    </xf>
    <xf numFmtId="164" fontId="2" fillId="0" borderId="2" xfId="0" applyNumberFormat="1" applyFont="1" applyFill="1" applyBorder="1" applyAlignment="1">
      <alignment/>
    </xf>
    <xf numFmtId="0" fontId="2" fillId="0" borderId="0" xfId="0" applyFont="1" applyFill="1" applyBorder="1" applyAlignment="1">
      <alignment/>
    </xf>
    <xf numFmtId="0" fontId="2" fillId="0" borderId="0" xfId="0" applyFont="1" applyAlignment="1">
      <alignment horizontal="right"/>
    </xf>
    <xf numFmtId="0" fontId="0" fillId="0" borderId="5" xfId="0" applyFont="1" applyBorder="1" applyAlignment="1">
      <alignment/>
    </xf>
    <xf numFmtId="0" fontId="2" fillId="0" borderId="5" xfId="0" applyFont="1" applyBorder="1" applyAlignment="1">
      <alignment horizontal="right" wrapText="1"/>
    </xf>
    <xf numFmtId="0" fontId="2" fillId="0" borderId="11" xfId="0" applyFont="1" applyBorder="1" applyAlignment="1">
      <alignment horizontal="right" wrapText="1"/>
    </xf>
    <xf numFmtId="0" fontId="2" fillId="0" borderId="15" xfId="0" applyFont="1" applyBorder="1" applyAlignment="1">
      <alignment horizontal="right" wrapText="1"/>
    </xf>
    <xf numFmtId="165" fontId="2" fillId="0" borderId="16" xfId="0" applyNumberFormat="1" applyFont="1" applyBorder="1" applyAlignment="1">
      <alignment/>
    </xf>
    <xf numFmtId="0" fontId="21" fillId="0" borderId="0" xfId="0" applyFont="1" applyAlignment="1">
      <alignment/>
    </xf>
    <xf numFmtId="3" fontId="2" fillId="0" borderId="13" xfId="0" applyNumberFormat="1" applyFont="1" applyBorder="1" applyAlignment="1">
      <alignment/>
    </xf>
    <xf numFmtId="0" fontId="0" fillId="0" borderId="0" xfId="0" applyBorder="1" applyAlignment="1">
      <alignment horizontal="center"/>
    </xf>
    <xf numFmtId="0" fontId="2" fillId="0" borderId="8" xfId="0" applyFont="1" applyBorder="1" applyAlignment="1">
      <alignment horizontal="center" wrapText="1"/>
    </xf>
    <xf numFmtId="0" fontId="2" fillId="0" borderId="3" xfId="0" applyFont="1" applyBorder="1" applyAlignment="1">
      <alignment horizontal="right" wrapText="1"/>
    </xf>
    <xf numFmtId="164" fontId="2" fillId="0" borderId="12" xfId="0" applyNumberFormat="1" applyFont="1" applyBorder="1" applyAlignment="1">
      <alignment/>
    </xf>
    <xf numFmtId="164" fontId="2" fillId="0" borderId="13" xfId="0" applyNumberFormat="1" applyFont="1" applyBorder="1" applyAlignment="1">
      <alignment/>
    </xf>
    <xf numFmtId="164" fontId="0" fillId="0" borderId="0" xfId="0" applyNumberFormat="1" applyBorder="1" applyAlignment="1">
      <alignment/>
    </xf>
    <xf numFmtId="0" fontId="0" fillId="0" borderId="6" xfId="0" applyFont="1" applyBorder="1" applyAlignment="1">
      <alignment horizontal="center"/>
    </xf>
    <xf numFmtId="0" fontId="2" fillId="0" borderId="0" xfId="28" applyAlignment="1">
      <alignment horizontal="right"/>
      <protection/>
    </xf>
    <xf numFmtId="0" fontId="2" fillId="0" borderId="4" xfId="28" applyFont="1" applyBorder="1" applyAlignment="1">
      <alignment horizontal="right"/>
      <protection/>
    </xf>
    <xf numFmtId="0" fontId="2" fillId="0" borderId="15" xfId="0" applyFont="1" applyBorder="1" applyAlignment="1">
      <alignment horizontal="center" wrapText="1"/>
    </xf>
    <xf numFmtId="0" fontId="2" fillId="0" borderId="10"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right" vertical="top" wrapText="1"/>
    </xf>
    <xf numFmtId="0" fontId="2" fillId="0" borderId="5" xfId="0" applyFont="1" applyBorder="1" applyAlignment="1">
      <alignment horizontal="right" vertical="top" wrapText="1"/>
    </xf>
    <xf numFmtId="0" fontId="2" fillId="0" borderId="7" xfId="0" applyFont="1" applyBorder="1" applyAlignment="1">
      <alignment horizontal="right" wrapText="1"/>
    </xf>
    <xf numFmtId="164" fontId="2" fillId="0" borderId="2" xfId="28" applyNumberFormat="1" applyFont="1" applyFill="1" applyBorder="1">
      <alignment/>
      <protection/>
    </xf>
    <xf numFmtId="0" fontId="0" fillId="0" borderId="10" xfId="0" applyBorder="1" applyAlignment="1">
      <alignment horizontal="center"/>
    </xf>
    <xf numFmtId="164" fontId="2" fillId="0" borderId="9" xfId="28" applyNumberFormat="1" applyFont="1" applyFill="1" applyBorder="1">
      <alignment/>
      <protection/>
    </xf>
    <xf numFmtId="164" fontId="2" fillId="0" borderId="2" xfId="28" applyNumberFormat="1" applyFont="1" applyFill="1" applyBorder="1" applyAlignment="1">
      <alignment horizontal="right"/>
      <protection/>
    </xf>
    <xf numFmtId="0" fontId="2" fillId="0" borderId="0" xfId="28" applyFont="1" applyFill="1" applyBorder="1">
      <alignment/>
      <protection/>
    </xf>
    <xf numFmtId="4" fontId="2" fillId="0" borderId="2" xfId="28" applyNumberFormat="1" applyFont="1" applyFill="1" applyBorder="1" applyAlignment="1">
      <alignment horizontal="right"/>
      <protection/>
    </xf>
    <xf numFmtId="4" fontId="2" fillId="0" borderId="0" xfId="28" applyNumberFormat="1" applyFont="1" applyFill="1" applyBorder="1" applyAlignment="1">
      <alignment horizontal="right"/>
      <protection/>
    </xf>
    <xf numFmtId="164" fontId="2" fillId="0" borderId="0" xfId="28" applyNumberFormat="1" applyFont="1" applyFill="1" applyBorder="1" applyAlignment="1">
      <alignment horizontal="right"/>
      <protection/>
    </xf>
    <xf numFmtId="164" fontId="2" fillId="0" borderId="0" xfId="28" applyNumberFormat="1" applyFont="1" applyFill="1" applyBorder="1">
      <alignment/>
      <protection/>
    </xf>
    <xf numFmtId="164" fontId="2" fillId="0" borderId="0" xfId="28" applyNumberFormat="1" applyFont="1" applyFill="1" applyBorder="1" applyAlignment="1">
      <alignment horizontal="center"/>
      <protection/>
    </xf>
    <xf numFmtId="164" fontId="2" fillId="0" borderId="10" xfId="28" applyNumberFormat="1" applyFont="1" applyFill="1" applyBorder="1" applyAlignment="1">
      <alignment horizontal="right"/>
      <protection/>
    </xf>
    <xf numFmtId="164" fontId="2" fillId="0" borderId="10" xfId="28" applyNumberFormat="1" applyFont="1" applyFill="1" applyBorder="1">
      <alignment/>
      <protection/>
    </xf>
    <xf numFmtId="164" fontId="2" fillId="0" borderId="10" xfId="28" applyNumberFormat="1" applyFont="1" applyFill="1" applyBorder="1" applyAlignment="1">
      <alignment horizontal="center"/>
      <protection/>
    </xf>
    <xf numFmtId="0" fontId="2" fillId="0" borderId="2" xfId="28" applyFont="1" applyFill="1" applyBorder="1" applyAlignment="1">
      <alignment horizontal="center"/>
      <protection/>
    </xf>
    <xf numFmtId="0" fontId="2" fillId="0" borderId="0" xfId="28" applyFont="1" applyFill="1" applyBorder="1" applyAlignment="1">
      <alignment horizontal="right"/>
      <protection/>
    </xf>
    <xf numFmtId="0" fontId="2" fillId="0" borderId="0" xfId="28" applyFont="1" applyFill="1" applyBorder="1" applyAlignment="1">
      <alignment horizontal="center"/>
      <protection/>
    </xf>
    <xf numFmtId="0" fontId="2" fillId="0" borderId="3" xfId="0" applyFont="1" applyBorder="1" applyAlignment="1">
      <alignment horizontal="right" wrapText="1"/>
    </xf>
    <xf numFmtId="0" fontId="2" fillId="0" borderId="4" xfId="0" applyFont="1" applyBorder="1" applyAlignment="1">
      <alignment horizontal="right" wrapText="1"/>
    </xf>
    <xf numFmtId="0" fontId="2" fillId="0" borderId="1" xfId="0" applyFont="1" applyBorder="1" applyAlignment="1">
      <alignment horizontal="center" wrapText="1"/>
    </xf>
    <xf numFmtId="0" fontId="0" fillId="0" borderId="0" xfId="0" applyFont="1" applyBorder="1" applyAlignment="1">
      <alignment/>
    </xf>
    <xf numFmtId="0" fontId="0" fillId="0" borderId="0" xfId="0" applyFont="1" applyAlignment="1">
      <alignment/>
    </xf>
    <xf numFmtId="0" fontId="0" fillId="0" borderId="0" xfId="0" applyAlignment="1">
      <alignment/>
    </xf>
    <xf numFmtId="0" fontId="2" fillId="0" borderId="2" xfId="22" applyFont="1" applyBorder="1" applyAlignment="1">
      <alignment horizontal="left" vertical="top"/>
      <protection/>
    </xf>
    <xf numFmtId="0" fontId="2" fillId="0" borderId="4" xfId="22" applyFont="1" applyBorder="1" applyAlignment="1">
      <alignment horizontal="left" wrapText="1"/>
      <protection/>
    </xf>
    <xf numFmtId="0" fontId="2" fillId="0" borderId="15" xfId="28" applyFont="1" applyBorder="1" applyAlignment="1">
      <alignment horizontal="center" wrapText="1"/>
      <protection/>
    </xf>
    <xf numFmtId="49" fontId="2" fillId="2" borderId="3" xfId="24" applyNumberFormat="1" applyFont="1" applyFill="1" applyBorder="1" applyAlignment="1" applyProtection="1">
      <alignment horizontal="center" vertical="center" wrapText="1"/>
      <protection/>
    </xf>
    <xf numFmtId="49" fontId="2" fillId="2" borderId="4" xfId="24" applyNumberFormat="1" applyFont="1" applyFill="1" applyBorder="1" applyAlignment="1" applyProtection="1">
      <alignment horizontal="center" vertical="center" wrapText="1"/>
      <protection/>
    </xf>
    <xf numFmtId="0" fontId="2" fillId="2" borderId="4" xfId="24" applyFont="1" applyFill="1" applyBorder="1" applyAlignment="1" applyProtection="1">
      <alignment horizontal="center" vertical="center" wrapText="1"/>
      <protection/>
    </xf>
    <xf numFmtId="14" fontId="2" fillId="0" borderId="0" xfId="0" applyNumberFormat="1" applyFont="1" applyBorder="1" applyAlignment="1">
      <alignment horizontal="left"/>
    </xf>
    <xf numFmtId="0" fontId="2" fillId="0" borderId="0" xfId="0" applyNumberFormat="1" applyFont="1" applyAlignment="1">
      <alignment/>
    </xf>
    <xf numFmtId="0" fontId="2" fillId="0" borderId="11" xfId="0" applyFont="1" applyBorder="1" applyAlignment="1">
      <alignment horizontal="center" vertical="top" wrapText="1"/>
    </xf>
    <xf numFmtId="0" fontId="2" fillId="0" borderId="8" xfId="0" applyFont="1" applyFill="1" applyBorder="1" applyAlignment="1">
      <alignment/>
    </xf>
    <xf numFmtId="0" fontId="2" fillId="0" borderId="8" xfId="28" applyFont="1" applyBorder="1" applyAlignment="1">
      <alignment horizontal="center"/>
      <protection/>
    </xf>
    <xf numFmtId="0" fontId="2" fillId="0" borderId="4" xfId="28" applyFont="1" applyBorder="1" applyAlignment="1">
      <alignment horizontal="center"/>
      <protection/>
    </xf>
    <xf numFmtId="0" fontId="2" fillId="0" borderId="5" xfId="28" applyFont="1" applyBorder="1" applyAlignment="1">
      <alignment horizontal="center" wrapText="1"/>
      <protection/>
    </xf>
    <xf numFmtId="0" fontId="2" fillId="0" borderId="10" xfId="28" applyFont="1" applyBorder="1" applyAlignment="1">
      <alignment horizontal="center" wrapText="1"/>
      <protection/>
    </xf>
    <xf numFmtId="49" fontId="2" fillId="2" borderId="15" xfId="24" applyNumberFormat="1" applyFont="1" applyFill="1" applyBorder="1" applyAlignment="1" applyProtection="1">
      <alignment horizontal="center" vertical="center" wrapText="1"/>
      <protection/>
    </xf>
    <xf numFmtId="0" fontId="2" fillId="2" borderId="15" xfId="24" applyFont="1" applyFill="1" applyBorder="1" applyAlignment="1" applyProtection="1">
      <alignment horizontal="center" vertical="center" wrapText="1"/>
      <protection/>
    </xf>
    <xf numFmtId="2" fontId="2" fillId="0" borderId="0" xfId="0" applyNumberFormat="1" applyFont="1" applyFill="1" applyBorder="1" applyAlignment="1">
      <alignment horizontal="right"/>
    </xf>
    <xf numFmtId="164" fontId="11" fillId="0" borderId="0" xfId="27" applyNumberFormat="1" applyFont="1" applyBorder="1" applyAlignment="1">
      <alignment horizontal="right"/>
      <protection/>
    </xf>
    <xf numFmtId="164" fontId="4" fillId="0" borderId="12" xfId="27" applyNumberFormat="1" applyFont="1" applyBorder="1" applyAlignment="1">
      <alignment horizontal="right"/>
      <protection/>
    </xf>
    <xf numFmtId="164" fontId="2" fillId="0" borderId="9" xfId="0" applyNumberFormat="1" applyFont="1" applyFill="1" applyBorder="1" applyAlignment="1">
      <alignment/>
    </xf>
    <xf numFmtId="164" fontId="4" fillId="0" borderId="2" xfId="27" applyNumberFormat="1" applyFont="1" applyBorder="1" applyAlignment="1">
      <alignment horizontal="right"/>
      <protection/>
    </xf>
    <xf numFmtId="0" fontId="2" fillId="0" borderId="0" xfId="0" applyFont="1" applyBorder="1" applyAlignment="1">
      <alignment horizontal="center"/>
    </xf>
    <xf numFmtId="0" fontId="2" fillId="0" borderId="5" xfId="0" applyFont="1" applyBorder="1" applyAlignment="1">
      <alignment horizont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wrapText="1"/>
    </xf>
    <xf numFmtId="0" fontId="2" fillId="0" borderId="0" xfId="0" applyFont="1" applyAlignment="1">
      <alignment horizontal="center"/>
    </xf>
    <xf numFmtId="164" fontId="2" fillId="0" borderId="2" xfId="0" applyNumberFormat="1" applyFont="1" applyBorder="1" applyAlignment="1">
      <alignment horizontal="right"/>
    </xf>
    <xf numFmtId="0" fontId="2" fillId="0" borderId="1" xfId="0" applyFont="1" applyFill="1" applyBorder="1" applyAlignment="1">
      <alignment/>
    </xf>
    <xf numFmtId="0" fontId="2" fillId="0" borderId="7" xfId="0" applyFont="1" applyFill="1" applyBorder="1" applyAlignment="1">
      <alignment/>
    </xf>
    <xf numFmtId="164" fontId="2" fillId="0" borderId="0" xfId="29" applyNumberFormat="1" applyFont="1" applyFill="1" applyBorder="1">
      <alignment/>
      <protection/>
    </xf>
    <xf numFmtId="164" fontId="2" fillId="0" borderId="2" xfId="29" applyNumberFormat="1" applyFont="1" applyFill="1" applyBorder="1">
      <alignment/>
      <protection/>
    </xf>
    <xf numFmtId="164" fontId="2" fillId="0" borderId="10" xfId="29" applyNumberFormat="1" applyFont="1" applyFill="1" applyBorder="1">
      <alignment/>
      <protection/>
    </xf>
    <xf numFmtId="164" fontId="2" fillId="0" borderId="0" xfId="29" applyNumberFormat="1" applyFont="1" applyFill="1" applyBorder="1" applyAlignment="1">
      <alignment horizontal="right"/>
      <protection/>
    </xf>
    <xf numFmtId="164" fontId="2" fillId="0" borderId="0" xfId="29" applyNumberFormat="1" applyFont="1" applyFill="1" applyBorder="1" applyAlignment="1">
      <alignment vertical="center"/>
      <protection/>
    </xf>
    <xf numFmtId="164" fontId="2" fillId="0" borderId="2" xfId="29" applyNumberFormat="1" applyFont="1" applyFill="1" applyBorder="1" applyAlignment="1">
      <alignment vertical="center"/>
      <protection/>
    </xf>
    <xf numFmtId="164" fontId="2" fillId="0" borderId="9" xfId="29" applyNumberFormat="1" applyFont="1" applyFill="1" applyBorder="1" applyAlignment="1">
      <alignment vertical="center"/>
      <protection/>
    </xf>
    <xf numFmtId="164" fontId="2" fillId="0" borderId="10" xfId="29" applyNumberFormat="1" applyFont="1" applyFill="1" applyBorder="1" applyAlignment="1">
      <alignment vertical="center"/>
      <protection/>
    </xf>
    <xf numFmtId="164" fontId="2" fillId="0" borderId="0" xfId="29" applyNumberFormat="1" applyFont="1" applyFill="1">
      <alignment/>
      <protection/>
    </xf>
    <xf numFmtId="164" fontId="2" fillId="0" borderId="10" xfId="29" applyNumberFormat="1" applyFont="1" applyFill="1" applyBorder="1" applyAlignment="1">
      <alignment horizontal="right"/>
      <protection/>
    </xf>
    <xf numFmtId="164" fontId="2" fillId="0" borderId="13" xfId="29" applyNumberFormat="1" applyFont="1" applyFill="1" applyBorder="1">
      <alignment/>
      <protection/>
    </xf>
    <xf numFmtId="0" fontId="2" fillId="0" borderId="1" xfId="29" applyFont="1" applyFill="1" applyBorder="1" applyAlignment="1">
      <alignment horizontal="left"/>
      <protection/>
    </xf>
    <xf numFmtId="164" fontId="4" fillId="0" borderId="2" xfId="27" applyNumberFormat="1" applyFont="1" applyBorder="1" applyAlignment="1">
      <alignment horizontal="right"/>
      <protection/>
    </xf>
    <xf numFmtId="0" fontId="2" fillId="0" borderId="0" xfId="0" applyFont="1" applyAlignment="1">
      <alignment horizontal="center" wrapText="1"/>
    </xf>
    <xf numFmtId="165" fontId="2" fillId="0" borderId="0" xfId="0" applyNumberFormat="1" applyFont="1" applyBorder="1" applyAlignment="1">
      <alignment horizontal="right"/>
    </xf>
    <xf numFmtId="14" fontId="2" fillId="0" borderId="7" xfId="0" applyNumberFormat="1" applyFont="1" applyBorder="1" applyAlignment="1">
      <alignment horizontal="right" wrapText="1"/>
    </xf>
    <xf numFmtId="0" fontId="2" fillId="0" borderId="0" xfId="0" applyFont="1" applyFill="1" applyAlignment="1">
      <alignment/>
    </xf>
    <xf numFmtId="0" fontId="17" fillId="0" borderId="0" xfId="0" applyFont="1" applyFill="1" applyAlignment="1">
      <alignment/>
    </xf>
    <xf numFmtId="0" fontId="14" fillId="0" borderId="0" xfId="0" applyFont="1" applyFill="1" applyAlignment="1">
      <alignment/>
    </xf>
    <xf numFmtId="0" fontId="2" fillId="0" borderId="1" xfId="0" applyFont="1" applyFill="1" applyBorder="1" applyAlignment="1">
      <alignment/>
    </xf>
    <xf numFmtId="0" fontId="2" fillId="0" borderId="14" xfId="0" applyFont="1" applyFill="1" applyBorder="1" applyAlignment="1">
      <alignment horizontal="center" wrapText="1"/>
    </xf>
    <xf numFmtId="0" fontId="2" fillId="0" borderId="0" xfId="0" applyFont="1" applyFill="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xf>
    <xf numFmtId="0" fontId="2" fillId="0" borderId="1" xfId="0" applyFont="1" applyFill="1" applyBorder="1" applyAlignment="1">
      <alignment horizontal="left"/>
    </xf>
    <xf numFmtId="164" fontId="2" fillId="0" borderId="0" xfId="0" applyNumberFormat="1" applyFont="1" applyFill="1" applyAlignment="1">
      <alignment/>
    </xf>
    <xf numFmtId="165" fontId="2" fillId="0" borderId="0" xfId="0" applyNumberFormat="1" applyFont="1" applyFill="1" applyAlignment="1">
      <alignment/>
    </xf>
    <xf numFmtId="4" fontId="2" fillId="0" borderId="0" xfId="0" applyNumberFormat="1" applyFont="1" applyFill="1" applyAlignment="1">
      <alignment/>
    </xf>
    <xf numFmtId="188" fontId="2" fillId="0" borderId="0" xfId="0" applyNumberFormat="1" applyFont="1" applyFill="1" applyAlignment="1">
      <alignment/>
    </xf>
    <xf numFmtId="0" fontId="2" fillId="0" borderId="7" xfId="0" applyFont="1" applyFill="1" applyBorder="1" applyAlignment="1">
      <alignment horizontal="left"/>
    </xf>
    <xf numFmtId="4" fontId="2" fillId="0" borderId="0" xfId="0" applyNumberFormat="1" applyFont="1" applyFill="1" applyAlignment="1">
      <alignment horizontal="right"/>
    </xf>
    <xf numFmtId="165" fontId="2" fillId="0" borderId="0" xfId="0" applyNumberFormat="1" applyFont="1" applyFill="1" applyBorder="1" applyAlignment="1">
      <alignment/>
    </xf>
    <xf numFmtId="188" fontId="2" fillId="0" borderId="0" xfId="0" applyNumberFormat="1" applyFont="1" applyFill="1" applyBorder="1" applyAlignment="1">
      <alignment/>
    </xf>
    <xf numFmtId="164"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0" xfId="0" applyNumberFormat="1" applyFont="1" applyFill="1" applyBorder="1" applyAlignment="1">
      <alignment/>
    </xf>
    <xf numFmtId="4" fontId="2" fillId="0" borderId="10" xfId="0" applyNumberFormat="1" applyFont="1" applyFill="1" applyBorder="1" applyAlignment="1">
      <alignment horizontal="right"/>
    </xf>
    <xf numFmtId="170" fontId="2" fillId="0" borderId="0" xfId="0" applyNumberFormat="1" applyFont="1" applyFill="1" applyAlignment="1">
      <alignment/>
    </xf>
    <xf numFmtId="0" fontId="2" fillId="0" borderId="0" xfId="0" applyFont="1" applyFill="1" applyBorder="1" applyAlignment="1">
      <alignment horizontal="left"/>
    </xf>
    <xf numFmtId="165" fontId="2" fillId="0" borderId="2" xfId="0" applyNumberFormat="1" applyFont="1" applyFill="1" applyBorder="1" applyAlignment="1">
      <alignment/>
    </xf>
    <xf numFmtId="165" fontId="2" fillId="0" borderId="0" xfId="0" applyNumberFormat="1" applyFont="1" applyFill="1" applyBorder="1" applyAlignment="1">
      <alignment/>
    </xf>
    <xf numFmtId="0" fontId="2" fillId="0" borderId="1" xfId="23" applyFont="1" applyFill="1" applyBorder="1" applyAlignment="1">
      <alignment horizontal="center"/>
      <protection/>
    </xf>
    <xf numFmtId="0" fontId="2" fillId="0" borderId="2" xfId="22" applyFont="1" applyFill="1" applyBorder="1" applyAlignment="1">
      <alignment horizontal="left" vertical="top"/>
      <protection/>
    </xf>
    <xf numFmtId="0" fontId="2" fillId="0" borderId="0" xfId="23" applyFont="1" applyFill="1" applyBorder="1" applyAlignment="1">
      <alignment horizontal="left"/>
      <protection/>
    </xf>
    <xf numFmtId="0" fontId="2" fillId="0" borderId="10" xfId="23" applyFont="1" applyFill="1" applyBorder="1" applyAlignment="1">
      <alignment horizontal="left"/>
      <protection/>
    </xf>
    <xf numFmtId="0" fontId="2" fillId="0" borderId="2" xfId="23" applyFill="1" applyBorder="1" applyAlignment="1">
      <alignment horizontal="left"/>
      <protection/>
    </xf>
    <xf numFmtId="0" fontId="2" fillId="0" borderId="12" xfId="23" applyFont="1" applyFill="1" applyBorder="1" applyAlignment="1">
      <alignment horizontal="left" vertical="top"/>
      <protection/>
    </xf>
    <xf numFmtId="0" fontId="2" fillId="0" borderId="13" xfId="23" applyFill="1" applyBorder="1" applyAlignment="1">
      <alignment horizontal="left"/>
      <protection/>
    </xf>
    <xf numFmtId="0" fontId="2" fillId="0" borderId="6" xfId="23" applyFill="1" applyBorder="1" applyAlignment="1">
      <alignment horizontal="left"/>
      <protection/>
    </xf>
    <xf numFmtId="0" fontId="2" fillId="0" borderId="2" xfId="23" applyFont="1" applyFill="1" applyBorder="1" applyAlignment="1">
      <alignment horizontal="left" vertical="top"/>
      <protection/>
    </xf>
    <xf numFmtId="0" fontId="2" fillId="0" borderId="14" xfId="23" applyFill="1" applyBorder="1" applyAlignment="1">
      <alignment horizontal="left" vertical="top"/>
      <protection/>
    </xf>
    <xf numFmtId="0" fontId="2" fillId="0" borderId="12" xfId="23" applyFont="1" applyFill="1" applyBorder="1" applyAlignment="1">
      <alignment horizontal="center" vertical="top" wrapText="1"/>
      <protection/>
    </xf>
    <xf numFmtId="0" fontId="2" fillId="0" borderId="7" xfId="23" applyFont="1" applyFill="1" applyBorder="1" applyAlignment="1">
      <alignment horizontal="center"/>
      <protection/>
    </xf>
    <xf numFmtId="0" fontId="2" fillId="0" borderId="9" xfId="23" applyFill="1" applyBorder="1" applyAlignment="1">
      <alignment horizontal="left"/>
      <protection/>
    </xf>
    <xf numFmtId="0" fontId="2" fillId="0" borderId="9" xfId="23" applyFont="1" applyFill="1" applyBorder="1" applyAlignment="1">
      <alignment horizontal="left" vertical="top"/>
      <protection/>
    </xf>
    <xf numFmtId="0" fontId="2" fillId="0" borderId="9" xfId="23" applyFill="1" applyBorder="1" applyAlignment="1">
      <alignment horizontal="left" vertical="top"/>
      <protection/>
    </xf>
    <xf numFmtId="0" fontId="2" fillId="0" borderId="4" xfId="22" applyFont="1" applyFill="1" applyBorder="1" applyAlignment="1">
      <alignment horizontal="left" wrapText="1"/>
      <protection/>
    </xf>
    <xf numFmtId="0" fontId="2" fillId="0" borderId="4" xfId="23" applyFont="1" applyFill="1" applyBorder="1" applyAlignment="1">
      <alignment horizontal="center" wrapText="1"/>
      <protection/>
    </xf>
    <xf numFmtId="0" fontId="2" fillId="0" borderId="8" xfId="23" applyFill="1" applyBorder="1" applyAlignment="1">
      <alignment horizontal="left" vertical="top"/>
      <protection/>
    </xf>
    <xf numFmtId="0" fontId="2" fillId="0" borderId="9" xfId="23" applyFill="1" applyBorder="1" applyAlignment="1">
      <alignment horizontal="left" vertical="top" wrapText="1"/>
      <protection/>
    </xf>
    <xf numFmtId="0" fontId="2" fillId="0" borderId="3" xfId="23" applyFont="1" applyFill="1" applyBorder="1" applyAlignment="1">
      <alignment horizontal="right"/>
      <protection/>
    </xf>
    <xf numFmtId="0" fontId="2" fillId="0" borderId="4" xfId="23" applyFill="1" applyBorder="1" applyAlignment="1">
      <alignment horizontal="right"/>
      <protection/>
    </xf>
    <xf numFmtId="0" fontId="2" fillId="0" borderId="4" xfId="23" applyFont="1" applyFill="1" applyBorder="1" applyAlignment="1">
      <alignment horizontal="right"/>
      <protection/>
    </xf>
    <xf numFmtId="0" fontId="2" fillId="0" borderId="5" xfId="23" applyFill="1" applyBorder="1" applyAlignment="1">
      <alignment horizontal="right"/>
      <protection/>
    </xf>
    <xf numFmtId="0" fontId="2" fillId="0" borderId="1" xfId="23" applyFont="1" applyFill="1" applyBorder="1" applyAlignment="1">
      <alignment horizontal="left"/>
      <protection/>
    </xf>
    <xf numFmtId="164" fontId="2" fillId="0" borderId="12" xfId="23" applyNumberFormat="1" applyFont="1" applyFill="1" applyBorder="1" applyAlignment="1">
      <alignment horizontal="right"/>
      <protection/>
    </xf>
    <xf numFmtId="164" fontId="2" fillId="0" borderId="13" xfId="23" applyNumberFormat="1" applyFont="1" applyFill="1" applyBorder="1" applyAlignment="1">
      <alignment horizontal="right"/>
      <protection/>
    </xf>
    <xf numFmtId="164" fontId="2" fillId="0" borderId="13" xfId="23" applyNumberFormat="1" applyFont="1" applyFill="1" applyBorder="1" applyAlignment="1">
      <alignment horizontal="right" wrapText="1"/>
      <protection/>
    </xf>
    <xf numFmtId="164" fontId="2" fillId="0" borderId="2" xfId="23" applyNumberFormat="1" applyFont="1" applyFill="1" applyBorder="1" applyAlignment="1">
      <alignment horizontal="right"/>
      <protection/>
    </xf>
    <xf numFmtId="164" fontId="2" fillId="0" borderId="0" xfId="23" applyNumberFormat="1" applyFont="1" applyFill="1" applyBorder="1" applyAlignment="1">
      <alignment horizontal="right"/>
      <protection/>
    </xf>
    <xf numFmtId="164" fontId="2" fillId="0" borderId="0" xfId="23" applyNumberFormat="1" applyFont="1" applyFill="1" applyBorder="1" applyAlignment="1">
      <alignment horizontal="right" wrapText="1"/>
      <protection/>
    </xf>
    <xf numFmtId="0" fontId="2" fillId="0" borderId="7" xfId="23" applyFont="1" applyFill="1" applyBorder="1" applyAlignment="1">
      <alignment horizontal="left"/>
      <protection/>
    </xf>
    <xf numFmtId="164" fontId="2" fillId="0" borderId="9" xfId="23" applyNumberFormat="1" applyFont="1" applyFill="1" applyBorder="1" applyAlignment="1">
      <alignment horizontal="right"/>
      <protection/>
    </xf>
    <xf numFmtId="164" fontId="2" fillId="0" borderId="10" xfId="23" applyNumberFormat="1" applyFont="1" applyFill="1" applyBorder="1" applyAlignment="1">
      <alignment horizontal="right"/>
      <protection/>
    </xf>
    <xf numFmtId="164" fontId="2" fillId="0" borderId="10" xfId="23" applyNumberFormat="1" applyFont="1" applyFill="1" applyBorder="1" applyAlignment="1">
      <alignment horizontal="right" wrapText="1"/>
      <protection/>
    </xf>
    <xf numFmtId="164" fontId="2" fillId="0" borderId="2" xfId="23" applyNumberFormat="1" applyFill="1" applyBorder="1">
      <alignment/>
      <protection/>
    </xf>
    <xf numFmtId="164" fontId="2" fillId="0" borderId="0" xfId="23" applyNumberFormat="1" applyFill="1" applyBorder="1">
      <alignment/>
      <protection/>
    </xf>
    <xf numFmtId="164" fontId="2" fillId="0" borderId="9" xfId="23" applyNumberFormat="1" applyFill="1" applyBorder="1">
      <alignment/>
      <protection/>
    </xf>
    <xf numFmtId="164" fontId="2" fillId="0" borderId="10" xfId="23" applyNumberFormat="1" applyFill="1" applyBorder="1">
      <alignment/>
      <protection/>
    </xf>
    <xf numFmtId="0" fontId="2" fillId="0" borderId="2" xfId="23" applyFill="1" applyBorder="1">
      <alignment/>
      <protection/>
    </xf>
    <xf numFmtId="0" fontId="2" fillId="0" borderId="0" xfId="23" applyFill="1" applyBorder="1">
      <alignment/>
      <protection/>
    </xf>
    <xf numFmtId="165" fontId="2" fillId="0" borderId="12" xfId="23" applyNumberFormat="1" applyFill="1" applyBorder="1" applyAlignment="1">
      <alignment horizontal="right"/>
      <protection/>
    </xf>
    <xf numFmtId="165" fontId="2" fillId="0" borderId="13" xfId="23" applyNumberFormat="1" applyFill="1" applyBorder="1" applyAlignment="1">
      <alignment horizontal="right"/>
      <protection/>
    </xf>
    <xf numFmtId="165" fontId="2" fillId="0" borderId="2" xfId="23" applyNumberFormat="1" applyFill="1" applyBorder="1" applyAlignment="1">
      <alignment horizontal="right"/>
      <protection/>
    </xf>
    <xf numFmtId="165" fontId="2" fillId="0" borderId="0" xfId="23" applyNumberFormat="1" applyFill="1" applyBorder="1" applyAlignment="1">
      <alignment horizontal="right"/>
      <protection/>
    </xf>
    <xf numFmtId="165" fontId="2" fillId="0" borderId="9" xfId="23" applyNumberFormat="1" applyFill="1" applyBorder="1" applyAlignment="1">
      <alignment horizontal="right"/>
      <protection/>
    </xf>
    <xf numFmtId="165" fontId="2" fillId="0" borderId="10" xfId="23" applyNumberFormat="1" applyFill="1" applyBorder="1" applyAlignment="1">
      <alignment horizontal="right"/>
      <protection/>
    </xf>
    <xf numFmtId="165" fontId="2" fillId="0" borderId="2" xfId="23" applyNumberFormat="1" applyFont="1" applyFill="1" applyBorder="1" applyAlignment="1">
      <alignment horizontal="right"/>
      <protection/>
    </xf>
    <xf numFmtId="165" fontId="2" fillId="0" borderId="0" xfId="23" applyNumberFormat="1" applyFont="1" applyFill="1" applyBorder="1" applyAlignment="1">
      <alignment horizontal="right"/>
      <protection/>
    </xf>
    <xf numFmtId="0" fontId="2" fillId="0" borderId="0" xfId="23" applyFont="1" applyFill="1" applyBorder="1">
      <alignment/>
      <protection/>
    </xf>
    <xf numFmtId="164" fontId="11" fillId="0" borderId="0" xfId="27" applyNumberFormat="1" applyFont="1" applyBorder="1" applyAlignment="1">
      <alignment horizontal="right"/>
      <protection/>
    </xf>
    <xf numFmtId="165" fontId="2" fillId="0" borderId="12" xfId="0" applyNumberFormat="1" applyFont="1" applyBorder="1" applyAlignment="1">
      <alignment horizontal="right"/>
    </xf>
    <xf numFmtId="165" fontId="2" fillId="0" borderId="13" xfId="0" applyNumberFormat="1" applyFont="1" applyBorder="1" applyAlignment="1">
      <alignment horizontal="right"/>
    </xf>
    <xf numFmtId="0" fontId="0" fillId="0" borderId="0" xfId="0" applyFont="1" applyFill="1" applyAlignment="1">
      <alignment/>
    </xf>
    <xf numFmtId="0" fontId="2" fillId="0" borderId="13" xfId="0" applyFont="1" applyBorder="1" applyAlignment="1">
      <alignment horizontal="right"/>
    </xf>
    <xf numFmtId="0" fontId="2" fillId="0" borderId="11" xfId="0" applyFont="1" applyBorder="1" applyAlignment="1">
      <alignment/>
    </xf>
    <xf numFmtId="0" fontId="2" fillId="0" borderId="13" xfId="0" applyFont="1" applyBorder="1" applyAlignment="1">
      <alignment/>
    </xf>
    <xf numFmtId="49" fontId="2" fillId="0" borderId="1" xfId="24" applyNumberFormat="1" applyFont="1" applyFill="1" applyBorder="1" applyAlignment="1" applyProtection="1">
      <alignment horizontal="left" vertical="center"/>
      <protection locked="0"/>
    </xf>
    <xf numFmtId="170" fontId="2" fillId="0" borderId="0" xfId="0" applyNumberFormat="1" applyFont="1" applyAlignment="1">
      <alignment/>
    </xf>
    <xf numFmtId="1" fontId="2" fillId="0" borderId="1" xfId="0" applyNumberFormat="1" applyFont="1" applyBorder="1" applyAlignment="1">
      <alignment horizontal="right"/>
    </xf>
    <xf numFmtId="0" fontId="3" fillId="0" borderId="13" xfId="0" applyFont="1" applyBorder="1" applyAlignment="1">
      <alignment/>
    </xf>
    <xf numFmtId="0" fontId="5" fillId="0" borderId="13" xfId="0" applyFont="1" applyFill="1" applyBorder="1" applyAlignment="1">
      <alignment/>
    </xf>
    <xf numFmtId="0" fontId="0" fillId="0" borderId="13" xfId="0" applyFont="1" applyBorder="1" applyAlignment="1">
      <alignment/>
    </xf>
    <xf numFmtId="3" fontId="2" fillId="0" borderId="0" xfId="0" applyNumberFormat="1" applyFont="1" applyBorder="1" applyAlignment="1">
      <alignment horizontal="right"/>
    </xf>
    <xf numFmtId="0" fontId="2" fillId="0" borderId="11" xfId="0" applyFont="1" applyBorder="1" applyAlignment="1">
      <alignment horizontal="left"/>
    </xf>
    <xf numFmtId="0" fontId="2" fillId="0" borderId="9" xfId="0" applyFont="1" applyBorder="1" applyAlignment="1">
      <alignment horizontal="center" wrapText="1"/>
    </xf>
    <xf numFmtId="0" fontId="2" fillId="0" borderId="7" xfId="0" applyFont="1" applyFill="1" applyBorder="1" applyAlignment="1">
      <alignment/>
    </xf>
    <xf numFmtId="49" fontId="2" fillId="0" borderId="3" xfId="24" applyNumberFormat="1" applyFont="1" applyFill="1" applyBorder="1" applyAlignment="1" applyProtection="1">
      <alignment horizontal="left" vertical="center"/>
      <protection locked="0"/>
    </xf>
    <xf numFmtId="164" fontId="2" fillId="0" borderId="2" xfId="0" applyNumberFormat="1" applyFont="1" applyFill="1" applyBorder="1" applyAlignment="1">
      <alignment horizontal="right"/>
    </xf>
    <xf numFmtId="0" fontId="0" fillId="0" borderId="13" xfId="0" applyBorder="1" applyAlignment="1">
      <alignment/>
    </xf>
    <xf numFmtId="165" fontId="0" fillId="0" borderId="2" xfId="0" applyNumberFormat="1" applyFont="1" applyBorder="1" applyAlignment="1">
      <alignment/>
    </xf>
    <xf numFmtId="165" fontId="0" fillId="0" borderId="0" xfId="0" applyNumberFormat="1" applyFont="1" applyBorder="1" applyAlignment="1">
      <alignment/>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Border="1" applyAlignment="1">
      <alignment/>
    </xf>
    <xf numFmtId="0" fontId="2" fillId="0" borderId="15" xfId="0" applyFont="1" applyBorder="1" applyAlignment="1">
      <alignment horizontal="center"/>
    </xf>
    <xf numFmtId="0" fontId="2" fillId="0" borderId="8" xfId="28" applyFont="1" applyFill="1" applyBorder="1" applyAlignment="1">
      <alignment horizontal="center" wrapText="1"/>
      <protection/>
    </xf>
    <xf numFmtId="0" fontId="2" fillId="0" borderId="5" xfId="28" applyFont="1" applyFill="1" applyBorder="1" applyAlignment="1">
      <alignment horizontal="right" wrapText="1"/>
      <protection/>
    </xf>
    <xf numFmtId="164" fontId="2" fillId="0" borderId="12" xfId="0" applyNumberFormat="1" applyFont="1" applyFill="1" applyBorder="1" applyAlignment="1">
      <alignment/>
    </xf>
    <xf numFmtId="0" fontId="2" fillId="0" borderId="10" xfId="0" applyFont="1" applyFill="1" applyBorder="1" applyAlignment="1">
      <alignment horizontal="left"/>
    </xf>
    <xf numFmtId="0" fontId="2" fillId="0" borderId="4" xfId="28" applyFont="1" applyFill="1" applyBorder="1" applyAlignment="1">
      <alignment horizontal="center" wrapText="1"/>
      <protection/>
    </xf>
    <xf numFmtId="165" fontId="2" fillId="0" borderId="9" xfId="0" applyNumberFormat="1" applyFont="1" applyFill="1" applyBorder="1" applyAlignment="1">
      <alignment/>
    </xf>
    <xf numFmtId="165" fontId="2" fillId="0" borderId="2" xfId="0" applyNumberFormat="1" applyFont="1" applyFill="1" applyBorder="1" applyAlignment="1">
      <alignment/>
    </xf>
    <xf numFmtId="2" fontId="2" fillId="0" borderId="0" xfId="28" applyNumberFormat="1">
      <alignment/>
      <protection/>
    </xf>
    <xf numFmtId="164" fontId="2" fillId="0" borderId="0" xfId="28" applyNumberFormat="1">
      <alignment/>
      <protection/>
    </xf>
    <xf numFmtId="164" fontId="2" fillId="0" borderId="13" xfId="0" applyNumberFormat="1" applyFont="1" applyFill="1" applyBorder="1" applyAlignment="1">
      <alignment/>
    </xf>
    <xf numFmtId="0" fontId="0" fillId="0" borderId="13" xfId="0" applyFill="1" applyBorder="1" applyAlignment="1">
      <alignment horizontal="center"/>
    </xf>
    <xf numFmtId="165" fontId="2" fillId="0" borderId="0" xfId="0" applyNumberFormat="1" applyFont="1" applyFill="1" applyBorder="1" applyAlignment="1">
      <alignment horizontal="right"/>
    </xf>
    <xf numFmtId="0" fontId="24" fillId="0" borderId="4" xfId="0" applyFont="1" applyFill="1" applyBorder="1" applyAlignment="1">
      <alignment horizontal="center" wrapText="1"/>
    </xf>
    <xf numFmtId="2" fontId="2" fillId="0" borderId="0" xfId="0" applyNumberFormat="1" applyFont="1" applyAlignment="1">
      <alignment horizontal="right"/>
    </xf>
    <xf numFmtId="188" fontId="2" fillId="0" borderId="0" xfId="0" applyNumberFormat="1" applyFont="1" applyBorder="1" applyAlignment="1">
      <alignment/>
    </xf>
    <xf numFmtId="0" fontId="2" fillId="0" borderId="0" xfId="31" applyFill="1">
      <alignment/>
      <protection/>
    </xf>
    <xf numFmtId="164" fontId="0" fillId="0" borderId="0" xfId="0" applyNumberFormat="1" applyAlignment="1">
      <alignment horizontal="right"/>
    </xf>
    <xf numFmtId="0" fontId="0" fillId="0" borderId="0" xfId="0" applyFill="1" applyBorder="1" applyAlignment="1">
      <alignment horizontal="center"/>
    </xf>
    <xf numFmtId="0" fontId="2" fillId="0" borderId="2" xfId="0" applyFont="1" applyBorder="1" applyAlignment="1">
      <alignment horizontal="right"/>
    </xf>
    <xf numFmtId="0" fontId="2" fillId="0" borderId="10" xfId="0" applyFont="1" applyFill="1" applyBorder="1" applyAlignment="1">
      <alignment/>
    </xf>
    <xf numFmtId="188" fontId="2" fillId="0" borderId="10" xfId="0" applyNumberFormat="1" applyFont="1" applyFill="1" applyBorder="1" applyAlignment="1">
      <alignment horizontal="right"/>
    </xf>
    <xf numFmtId="0" fontId="2" fillId="0" borderId="6" xfId="0" applyFont="1" applyBorder="1" applyAlignment="1">
      <alignment horizontal="right"/>
    </xf>
    <xf numFmtId="3" fontId="2" fillId="0" borderId="6" xfId="0" applyNumberFormat="1" applyFont="1" applyBorder="1" applyAlignment="1">
      <alignment/>
    </xf>
    <xf numFmtId="164" fontId="2" fillId="0" borderId="5" xfId="0" applyNumberFormat="1" applyFont="1" applyBorder="1" applyAlignment="1">
      <alignment/>
    </xf>
    <xf numFmtId="164" fontId="2" fillId="0" borderId="6" xfId="0" applyNumberFormat="1" applyFont="1" applyBorder="1" applyAlignment="1">
      <alignment/>
    </xf>
    <xf numFmtId="165" fontId="2" fillId="0" borderId="5" xfId="0" applyNumberFormat="1" applyFont="1" applyBorder="1" applyAlignment="1">
      <alignment/>
    </xf>
    <xf numFmtId="165" fontId="2" fillId="0" borderId="6" xfId="0" applyNumberFormat="1" applyFont="1" applyBorder="1" applyAlignment="1">
      <alignment/>
    </xf>
    <xf numFmtId="0" fontId="5" fillId="0" borderId="7" xfId="31" applyFont="1" applyFill="1" applyBorder="1">
      <alignment/>
      <protection/>
    </xf>
    <xf numFmtId="0" fontId="2" fillId="0" borderId="15" xfId="31" applyFont="1" applyFill="1" applyBorder="1" applyAlignment="1">
      <alignment horizontal="right" vertical="top" wrapText="1"/>
      <protection/>
    </xf>
    <xf numFmtId="0" fontId="15" fillId="0" borderId="3" xfId="31" applyFont="1" applyFill="1" applyBorder="1">
      <alignment/>
      <protection/>
    </xf>
    <xf numFmtId="0" fontId="2" fillId="0" borderId="3" xfId="31" applyFont="1" applyFill="1" applyBorder="1">
      <alignment/>
      <protection/>
    </xf>
    <xf numFmtId="0" fontId="2" fillId="0" borderId="4" xfId="31" applyFont="1" applyFill="1" applyBorder="1">
      <alignment/>
      <protection/>
    </xf>
    <xf numFmtId="0" fontId="2" fillId="0" borderId="5" xfId="31" applyFont="1" applyFill="1" applyBorder="1">
      <alignment/>
      <protection/>
    </xf>
    <xf numFmtId="0" fontId="2" fillId="0" borderId="11" xfId="31" applyFont="1" applyFill="1" applyBorder="1" applyAlignment="1">
      <alignment horizontal="left"/>
      <protection/>
    </xf>
    <xf numFmtId="0" fontId="2" fillId="0" borderId="1" xfId="31" applyFont="1" applyFill="1" applyBorder="1" applyAlignment="1">
      <alignment horizontal="center"/>
      <protection/>
    </xf>
    <xf numFmtId="0" fontId="2" fillId="0" borderId="1" xfId="15" applyFont="1" applyFill="1" applyBorder="1" applyAlignment="1">
      <alignment horizontal="center"/>
      <protection/>
    </xf>
    <xf numFmtId="0" fontId="2" fillId="0" borderId="7" xfId="31" applyFont="1" applyFill="1" applyBorder="1" applyAlignment="1">
      <alignment horizontal="center"/>
      <protection/>
    </xf>
    <xf numFmtId="0" fontId="2" fillId="0" borderId="1" xfId="31" applyFont="1" applyFill="1" applyBorder="1" applyAlignment="1">
      <alignment horizontal="left"/>
      <protection/>
    </xf>
    <xf numFmtId="0" fontId="2" fillId="0" borderId="7" xfId="15" applyFont="1" applyFill="1" applyBorder="1" applyAlignment="1">
      <alignment horizontal="center"/>
      <protection/>
    </xf>
    <xf numFmtId="0" fontId="2" fillId="0" borderId="1" xfId="31" applyFont="1" applyFill="1" applyBorder="1" applyAlignment="1">
      <alignment horizontal="center"/>
      <protection/>
    </xf>
    <xf numFmtId="0" fontId="2" fillId="0" borderId="1" xfId="31" applyFont="1" applyFill="1" applyBorder="1">
      <alignment/>
      <protection/>
    </xf>
    <xf numFmtId="0" fontId="2" fillId="0" borderId="7" xfId="31" applyFont="1" applyFill="1" applyBorder="1">
      <alignment/>
      <protection/>
    </xf>
    <xf numFmtId="164" fontId="2" fillId="0" borderId="0" xfId="31" applyNumberFormat="1" applyFill="1" applyAlignment="1">
      <alignment horizontal="right"/>
      <protection/>
    </xf>
    <xf numFmtId="164" fontId="2" fillId="0" borderId="0" xfId="29" applyNumberFormat="1" applyFont="1" applyFill="1" applyAlignment="1">
      <alignment horizontal="right"/>
      <protection/>
    </xf>
    <xf numFmtId="0" fontId="2" fillId="0" borderId="0" xfId="0" applyFont="1" applyBorder="1" applyAlignment="1">
      <alignment horizontal="center" wrapText="1"/>
    </xf>
    <xf numFmtId="164" fontId="2" fillId="0" borderId="9" xfId="0" applyNumberFormat="1" applyFont="1" applyFill="1" applyBorder="1" applyAlignment="1">
      <alignment horizontal="right"/>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0" fontId="2" fillId="0" borderId="2" xfId="0" applyFont="1" applyFill="1" applyBorder="1" applyAlignment="1">
      <alignment/>
    </xf>
    <xf numFmtId="164" fontId="2" fillId="0" borderId="12" xfId="0" applyNumberFormat="1" applyFont="1" applyFill="1" applyBorder="1" applyAlignment="1">
      <alignment horizontal="right"/>
    </xf>
    <xf numFmtId="164" fontId="2" fillId="0" borderId="13" xfId="0" applyNumberFormat="1" applyFont="1" applyFill="1" applyBorder="1" applyAlignment="1">
      <alignment horizontal="right"/>
    </xf>
    <xf numFmtId="164" fontId="4" fillId="0" borderId="10" xfId="27" applyNumberFormat="1" applyFont="1" applyBorder="1" applyAlignment="1">
      <alignment horizontal="right"/>
      <protection/>
    </xf>
    <xf numFmtId="2" fontId="2" fillId="0" borderId="10" xfId="0" applyNumberFormat="1" applyFont="1" applyFill="1" applyBorder="1" applyAlignment="1">
      <alignment horizontal="right"/>
    </xf>
    <xf numFmtId="164" fontId="2" fillId="0" borderId="0" xfId="0" applyNumberFormat="1" applyFont="1" applyFill="1" applyAlignment="1">
      <alignment/>
    </xf>
    <xf numFmtId="164" fontId="2" fillId="0" borderId="17" xfId="0" applyNumberFormat="1" applyFont="1" applyFill="1" applyBorder="1" applyAlignment="1">
      <alignment horizontal="right"/>
    </xf>
    <xf numFmtId="164" fontId="2" fillId="0" borderId="17" xfId="0" applyNumberFormat="1" applyFont="1" applyFill="1" applyBorder="1" applyAlignment="1">
      <alignment/>
    </xf>
    <xf numFmtId="164" fontId="2" fillId="0" borderId="1" xfId="0" applyNumberFormat="1" applyFont="1" applyFill="1" applyBorder="1" applyAlignment="1">
      <alignment horizontal="right"/>
    </xf>
    <xf numFmtId="0" fontId="17" fillId="0" borderId="0" xfId="31" applyFont="1" applyFill="1">
      <alignment/>
      <protection/>
    </xf>
    <xf numFmtId="0" fontId="2" fillId="0" borderId="0" xfId="30" applyFont="1" applyFill="1">
      <alignment/>
      <protection/>
    </xf>
    <xf numFmtId="0" fontId="2" fillId="0" borderId="0" xfId="31" applyFont="1" applyFill="1">
      <alignment/>
      <protection/>
    </xf>
    <xf numFmtId="0" fontId="5" fillId="0" borderId="0" xfId="30" applyFont="1" applyFill="1" applyBorder="1">
      <alignment/>
      <protection/>
    </xf>
    <xf numFmtId="0" fontId="2" fillId="0" borderId="0" xfId="30" applyFont="1" applyFill="1" applyBorder="1">
      <alignment/>
      <protection/>
    </xf>
    <xf numFmtId="0" fontId="15" fillId="0" borderId="0" xfId="31" applyFont="1" applyFill="1">
      <alignment/>
      <protection/>
    </xf>
    <xf numFmtId="0" fontId="15" fillId="0" borderId="0" xfId="31" applyFont="1" applyFill="1">
      <alignment/>
      <protection/>
    </xf>
    <xf numFmtId="0" fontId="15" fillId="0" borderId="0" xfId="15" applyFont="1" applyFill="1">
      <alignment/>
      <protection/>
    </xf>
    <xf numFmtId="0" fontId="15" fillId="0" borderId="0" xfId="15" applyFont="1" applyFill="1">
      <alignment/>
      <protection/>
    </xf>
    <xf numFmtId="0" fontId="2" fillId="0" borderId="0" xfId="31" applyFont="1" applyFill="1" applyBorder="1">
      <alignment/>
      <protection/>
    </xf>
    <xf numFmtId="0" fontId="2" fillId="0" borderId="11" xfId="29" applyFont="1" applyFill="1" applyBorder="1" applyAlignment="1">
      <alignment horizontal="left"/>
      <protection/>
    </xf>
    <xf numFmtId="0" fontId="2" fillId="0" borderId="1" xfId="29" applyFont="1" applyFill="1" applyBorder="1" applyAlignment="1">
      <alignment horizontal="left"/>
      <protection/>
    </xf>
    <xf numFmtId="0" fontId="2" fillId="0" borderId="7" xfId="29" applyFont="1" applyFill="1" applyBorder="1" applyAlignment="1">
      <alignment horizontal="left"/>
      <protection/>
    </xf>
    <xf numFmtId="0" fontId="18" fillId="0" borderId="0" xfId="31" applyFill="1">
      <alignment/>
      <protection/>
    </xf>
    <xf numFmtId="0" fontId="2" fillId="0" borderId="0" xfId="31" applyFont="1" applyFill="1">
      <alignment/>
      <protection/>
    </xf>
    <xf numFmtId="0" fontId="2" fillId="0" borderId="0" xfId="31" applyFill="1" applyBorder="1">
      <alignment/>
      <protection/>
    </xf>
    <xf numFmtId="0" fontId="2" fillId="0" borderId="0" xfId="15" applyFont="1" applyFill="1">
      <alignment/>
      <protection/>
    </xf>
    <xf numFmtId="0" fontId="0" fillId="0" borderId="0" xfId="0" applyFont="1" applyAlignment="1">
      <alignment horizontal="right"/>
    </xf>
    <xf numFmtId="0" fontId="2" fillId="0" borderId="3" xfId="0" applyFont="1" applyFill="1" applyBorder="1" applyAlignment="1">
      <alignment/>
    </xf>
    <xf numFmtId="164" fontId="2" fillId="0" borderId="13" xfId="29" applyNumberFormat="1" applyFont="1" applyFill="1" applyBorder="1" applyAlignment="1">
      <alignment horizontal="right"/>
      <protection/>
    </xf>
    <xf numFmtId="164" fontId="2" fillId="0" borderId="18" xfId="0" applyNumberFormat="1" applyFont="1" applyFill="1" applyBorder="1" applyAlignment="1">
      <alignment horizontal="right"/>
    </xf>
    <xf numFmtId="164" fontId="1" fillId="0" borderId="0" xfId="0" applyNumberFormat="1" applyFont="1" applyAlignment="1">
      <alignment/>
    </xf>
    <xf numFmtId="1" fontId="2" fillId="0" borderId="1" xfId="0" applyNumberFormat="1" applyFont="1" applyBorder="1" applyAlignment="1">
      <alignment horizontal="left"/>
    </xf>
    <xf numFmtId="1" fontId="2" fillId="0" borderId="7" xfId="0" applyNumberFormat="1" applyFont="1" applyBorder="1" applyAlignment="1">
      <alignment horizontal="left"/>
    </xf>
    <xf numFmtId="165" fontId="2" fillId="0" borderId="5" xfId="0" applyNumberFormat="1" applyFont="1" applyBorder="1" applyAlignment="1">
      <alignment/>
    </xf>
    <xf numFmtId="165" fontId="2" fillId="0" borderId="6" xfId="0" applyNumberFormat="1" applyFont="1" applyBorder="1" applyAlignment="1">
      <alignment/>
    </xf>
    <xf numFmtId="0" fontId="0" fillId="0" borderId="7" xfId="0" applyBorder="1" applyAlignment="1">
      <alignment/>
    </xf>
    <xf numFmtId="164" fontId="2" fillId="0" borderId="0" xfId="0" applyNumberFormat="1" applyFont="1" applyFill="1" applyBorder="1" applyAlignment="1">
      <alignment horizontal="center"/>
    </xf>
    <xf numFmtId="164" fontId="2" fillId="0" borderId="10" xfId="0" applyNumberFormat="1" applyFont="1" applyFill="1" applyBorder="1" applyAlignment="1">
      <alignment horizontal="center"/>
    </xf>
    <xf numFmtId="4" fontId="2" fillId="0" borderId="10" xfId="0" applyNumberFormat="1" applyFont="1" applyFill="1" applyBorder="1" applyAlignment="1">
      <alignment/>
    </xf>
    <xf numFmtId="0" fontId="2" fillId="0" borderId="5" xfId="0" applyFont="1" applyBorder="1" applyAlignment="1">
      <alignment horizontal="center" vertical="top" wrapText="1"/>
    </xf>
    <xf numFmtId="0" fontId="2" fillId="0" borderId="8" xfId="0" applyFont="1" applyBorder="1" applyAlignment="1">
      <alignment horizontal="center"/>
    </xf>
    <xf numFmtId="0" fontId="2" fillId="0" borderId="6" xfId="0" applyFont="1" applyFill="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2" fillId="0" borderId="15"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165" fontId="2" fillId="0" borderId="6" xfId="0" applyNumberFormat="1" applyFont="1" applyFill="1" applyBorder="1" applyAlignment="1">
      <alignment horizontal="center"/>
    </xf>
    <xf numFmtId="0" fontId="2" fillId="0" borderId="15" xfId="0" applyFont="1" applyBorder="1" applyAlignment="1">
      <alignment horizontal="center" vertical="top" wrapText="1"/>
    </xf>
    <xf numFmtId="0" fontId="0" fillId="0" borderId="8" xfId="0"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2" fillId="0" borderId="7"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top"/>
    </xf>
    <xf numFmtId="0" fontId="2" fillId="0" borderId="15"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left" wrapText="1"/>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0"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2" fillId="0" borderId="7" xfId="0" applyFont="1" applyBorder="1" applyAlignment="1">
      <alignment horizontal="center" wrapText="1"/>
    </xf>
    <xf numFmtId="0" fontId="2" fillId="0" borderId="3"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wrapText="1"/>
    </xf>
    <xf numFmtId="0" fontId="2" fillId="0" borderId="2"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2" fillId="0" borderId="11"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5"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 xfId="0" applyFont="1" applyBorder="1" applyAlignment="1">
      <alignment horizontal="center"/>
    </xf>
    <xf numFmtId="0" fontId="0" fillId="0" borderId="6" xfId="0" applyBorder="1" applyAlignment="1">
      <alignment horizont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2" fillId="0" borderId="5" xfId="0" applyFont="1"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2" fillId="0" borderId="13" xfId="0" applyFont="1" applyBorder="1" applyAlignment="1">
      <alignment horizontal="center" wrapText="1"/>
    </xf>
    <xf numFmtId="0" fontId="0" fillId="0" borderId="13" xfId="0" applyBorder="1" applyAlignment="1">
      <alignment horizontal="center"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0" fillId="0" borderId="10" xfId="0" applyBorder="1" applyAlignment="1">
      <alignment horizontal="center"/>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0" fillId="0" borderId="1"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49" fontId="2" fillId="0" borderId="5" xfId="24" applyNumberFormat="1" applyFont="1" applyFill="1" applyBorder="1" applyAlignment="1" applyProtection="1">
      <alignment horizontal="center" vertical="center" wrapText="1"/>
      <protection/>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4" fillId="0" borderId="0" xfId="30" applyFont="1" applyFill="1" applyBorder="1" applyAlignment="1">
      <alignment/>
      <protection/>
    </xf>
    <xf numFmtId="0" fontId="2" fillId="0" borderId="0" xfId="31" applyFont="1" applyFill="1" applyAlignment="1">
      <alignment/>
      <protection/>
    </xf>
    <xf numFmtId="0" fontId="2" fillId="0" borderId="2" xfId="31" applyFont="1" applyFill="1" applyBorder="1" applyAlignment="1">
      <alignment horizontal="center" vertical="top" wrapText="1"/>
      <protection/>
    </xf>
    <xf numFmtId="0" fontId="0" fillId="0" borderId="2" xfId="0" applyFont="1" applyFill="1" applyBorder="1" applyAlignment="1">
      <alignment wrapText="1"/>
    </xf>
    <xf numFmtId="0" fontId="0" fillId="0" borderId="9" xfId="0" applyFont="1" applyFill="1" applyBorder="1" applyAlignment="1">
      <alignment wrapText="1"/>
    </xf>
    <xf numFmtId="0" fontId="2" fillId="0" borderId="4" xfId="31" applyFont="1" applyFill="1" applyBorder="1" applyAlignment="1">
      <alignment horizontal="center" vertical="top" wrapText="1"/>
      <protection/>
    </xf>
    <xf numFmtId="0" fontId="2" fillId="0" borderId="15" xfId="31" applyFont="1" applyFill="1" applyBorder="1" applyAlignment="1">
      <alignment horizontal="center" vertical="top" wrapText="1"/>
      <protection/>
    </xf>
    <xf numFmtId="0" fontId="2" fillId="0" borderId="6" xfId="31" applyFont="1" applyFill="1" applyBorder="1" applyAlignment="1">
      <alignment horizontal="center"/>
      <protection/>
    </xf>
    <xf numFmtId="0" fontId="2" fillId="0" borderId="8" xfId="31" applyFont="1" applyFill="1" applyBorder="1" applyAlignment="1">
      <alignment horizontal="center"/>
      <protection/>
    </xf>
    <xf numFmtId="0" fontId="2" fillId="0" borderId="4" xfId="31" applyFont="1" applyFill="1" applyBorder="1" applyAlignment="1">
      <alignment horizontal="center" vertical="top"/>
      <protection/>
    </xf>
    <xf numFmtId="164" fontId="5" fillId="0" borderId="3" xfId="31" applyNumberFormat="1" applyFont="1" applyFill="1" applyBorder="1" applyAlignment="1">
      <alignment horizontal="center"/>
      <protection/>
    </xf>
    <xf numFmtId="0" fontId="5" fillId="0" borderId="11" xfId="31" applyFont="1" applyFill="1" applyBorder="1" applyAlignment="1">
      <alignment horizontal="center"/>
      <protection/>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xf>
    <xf numFmtId="0" fontId="0" fillId="0" borderId="1" xfId="0" applyBorder="1" applyAlignment="1">
      <alignment/>
    </xf>
    <xf numFmtId="0" fontId="2" fillId="0" borderId="2" xfId="0" applyFont="1" applyBorder="1" applyAlignment="1">
      <alignment horizontal="center" wrapText="1"/>
    </xf>
    <xf numFmtId="0" fontId="2" fillId="0" borderId="9" xfId="0" applyFont="1" applyBorder="1" applyAlignment="1">
      <alignment horizontal="center"/>
    </xf>
    <xf numFmtId="0" fontId="2" fillId="0" borderId="9" xfId="0" applyFont="1" applyBorder="1" applyAlignment="1">
      <alignment horizontal="center" vertical="top" wrapText="1"/>
    </xf>
    <xf numFmtId="0" fontId="0" fillId="0" borderId="7" xfId="0" applyBorder="1" applyAlignment="1">
      <alignment wrapText="1"/>
    </xf>
    <xf numFmtId="0" fontId="2" fillId="0" borderId="2" xfId="0" applyFon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2" fillId="0" borderId="8" xfId="0" applyFont="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vertical="top" wrapText="1"/>
    </xf>
    <xf numFmtId="0" fontId="0" fillId="0" borderId="3" xfId="0" applyBorder="1" applyAlignment="1">
      <alignment/>
    </xf>
    <xf numFmtId="0" fontId="0" fillId="0" borderId="10" xfId="0" applyBorder="1" applyAlignment="1">
      <alignment horizontal="center" vertical="top" wrapText="1"/>
    </xf>
    <xf numFmtId="0" fontId="2"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2" fillId="0" borderId="2" xfId="0" applyFont="1" applyBorder="1" applyAlignment="1">
      <alignment horizontal="center" vertical="top" wrapText="1"/>
    </xf>
    <xf numFmtId="0" fontId="0" fillId="0" borderId="0" xfId="0" applyAlignment="1">
      <alignment/>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4" xfId="0" applyFont="1" applyFill="1" applyBorder="1" applyAlignment="1">
      <alignment horizontal="center" wrapText="1"/>
    </xf>
    <xf numFmtId="0" fontId="0" fillId="0" borderId="4" xfId="0" applyFill="1" applyBorder="1" applyAlignment="1">
      <alignment/>
    </xf>
    <xf numFmtId="0" fontId="2" fillId="0" borderId="5" xfId="0" applyFont="1" applyFill="1" applyBorder="1" applyAlignment="1">
      <alignment horizontal="center" wrapText="1"/>
    </xf>
    <xf numFmtId="0" fontId="0" fillId="0" borderId="5" xfId="0" applyFill="1" applyBorder="1" applyAlignment="1">
      <alignment/>
    </xf>
    <xf numFmtId="0" fontId="2" fillId="0" borderId="9" xfId="0" applyFont="1" applyFill="1" applyBorder="1" applyAlignment="1">
      <alignment horizontal="center"/>
    </xf>
    <xf numFmtId="0" fontId="0" fillId="0" borderId="10" xfId="0" applyFill="1" applyBorder="1" applyAlignment="1">
      <alignment/>
    </xf>
    <xf numFmtId="0" fontId="0" fillId="0" borderId="3" xfId="0" applyFill="1" applyBorder="1" applyAlignment="1">
      <alignment horizontal="center" wrapText="1"/>
    </xf>
    <xf numFmtId="0" fontId="2" fillId="0" borderId="15" xfId="28" applyFont="1" applyFill="1" applyBorder="1" applyAlignment="1">
      <alignment horizontal="center" wrapText="1"/>
      <protection/>
    </xf>
    <xf numFmtId="0" fontId="0" fillId="0" borderId="8" xfId="0" applyFill="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15" xfId="28" applyFont="1" applyBorder="1" applyAlignment="1">
      <alignment horizontal="center" wrapText="1"/>
      <protection/>
    </xf>
    <xf numFmtId="0" fontId="0" fillId="0" borderId="8" xfId="0" applyBorder="1" applyAlignment="1">
      <alignment horizontal="center"/>
    </xf>
    <xf numFmtId="49" fontId="2" fillId="2" borderId="12" xfId="24"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3" xfId="0" applyBorder="1" applyAlignment="1">
      <alignment horizontal="center" wrapText="1"/>
    </xf>
    <xf numFmtId="0" fontId="2" fillId="0" borderId="5" xfId="28" applyFont="1" applyBorder="1" applyAlignment="1">
      <alignment horizontal="center"/>
      <protection/>
    </xf>
    <xf numFmtId="0" fontId="2" fillId="0" borderId="6" xfId="28" applyFont="1" applyBorder="1" applyAlignment="1">
      <alignment horizontal="center"/>
      <protection/>
    </xf>
    <xf numFmtId="0" fontId="2" fillId="0" borderId="6" xfId="28" applyFont="1" applyBorder="1" applyAlignment="1">
      <alignment/>
      <protection/>
    </xf>
    <xf numFmtId="0" fontId="2" fillId="0" borderId="9" xfId="28" applyFont="1" applyBorder="1" applyAlignment="1">
      <alignment horizontal="center"/>
      <protection/>
    </xf>
    <xf numFmtId="0" fontId="2" fillId="0" borderId="10" xfId="28" applyBorder="1" applyAlignment="1">
      <alignment horizontal="center"/>
      <protection/>
    </xf>
    <xf numFmtId="0" fontId="2" fillId="0" borderId="7" xfId="28" applyBorder="1" applyAlignment="1">
      <alignment horizontal="center"/>
      <protection/>
    </xf>
    <xf numFmtId="0" fontId="2" fillId="0" borderId="9" xfId="28" applyFont="1" applyBorder="1" applyAlignment="1">
      <alignment horizontal="center" wrapText="1"/>
      <protection/>
    </xf>
    <xf numFmtId="0" fontId="2" fillId="0" borderId="10" xfId="28" applyBorder="1" applyAlignment="1">
      <alignment horizontal="center" wrapText="1"/>
      <protection/>
    </xf>
    <xf numFmtId="1" fontId="2" fillId="0" borderId="5" xfId="28" applyNumberFormat="1" applyFont="1" applyBorder="1" applyAlignment="1">
      <alignment horizontal="center"/>
      <protection/>
    </xf>
    <xf numFmtId="1" fontId="2" fillId="0" borderId="6" xfId="28" applyNumberFormat="1" applyFont="1" applyBorder="1" applyAlignment="1">
      <alignment horizontal="center"/>
      <protection/>
    </xf>
    <xf numFmtId="0" fontId="2" fillId="0" borderId="10" xfId="28" applyBorder="1" applyAlignment="1">
      <alignment/>
      <protection/>
    </xf>
    <xf numFmtId="0" fontId="2" fillId="0" borderId="7" xfId="28" applyBorder="1" applyAlignment="1">
      <alignment/>
      <protection/>
    </xf>
    <xf numFmtId="0" fontId="2" fillId="0" borderId="0" xfId="23" applyBorder="1" applyAlignment="1">
      <alignment horizontal="left" wrapText="1"/>
      <protection/>
    </xf>
    <xf numFmtId="0" fontId="2" fillId="0" borderId="0" xfId="23" applyFont="1" applyBorder="1" applyAlignment="1">
      <alignment horizontal="left"/>
      <protection/>
    </xf>
    <xf numFmtId="0" fontId="2" fillId="0" borderId="0" xfId="23" applyBorder="1" applyAlignment="1">
      <alignment horizontal="left" vertical="top" wrapText="1"/>
      <protection/>
    </xf>
    <xf numFmtId="0" fontId="2" fillId="0" borderId="12" xfId="22" applyFont="1" applyBorder="1" applyAlignment="1">
      <alignment horizontal="left" vertical="top" wrapText="1"/>
      <protection/>
    </xf>
    <xf numFmtId="0" fontId="2" fillId="0" borderId="13" xfId="22" applyBorder="1" applyAlignment="1">
      <alignment horizontal="left" wrapText="1"/>
      <protection/>
    </xf>
    <xf numFmtId="0" fontId="2" fillId="0" borderId="11" xfId="22" applyBorder="1" applyAlignment="1">
      <alignment horizontal="left" wrapText="1"/>
      <protection/>
    </xf>
    <xf numFmtId="0" fontId="2" fillId="0" borderId="0" xfId="23" applyFont="1" applyBorder="1" applyAlignment="1">
      <alignment horizontal="left" vertical="top" wrapText="1"/>
      <protection/>
    </xf>
    <xf numFmtId="0" fontId="2" fillId="0" borderId="0" xfId="23" applyFill="1" applyBorder="1" applyAlignment="1">
      <alignment horizontal="left" vertical="top" wrapText="1"/>
      <protection/>
    </xf>
    <xf numFmtId="0" fontId="2" fillId="0" borderId="0" xfId="23" applyFont="1" applyBorder="1" applyAlignment="1">
      <alignment horizontal="left" wrapText="1"/>
      <protection/>
    </xf>
    <xf numFmtId="0" fontId="2" fillId="0" borderId="0" xfId="22" applyFont="1" applyFill="1" applyBorder="1" applyAlignment="1">
      <alignment horizontal="left"/>
      <protection/>
    </xf>
    <xf numFmtId="0" fontId="2" fillId="0" borderId="12" xfId="22" applyFont="1" applyFill="1" applyBorder="1" applyAlignment="1">
      <alignment horizontal="left" vertical="top" wrapText="1"/>
      <protection/>
    </xf>
    <xf numFmtId="0" fontId="2" fillId="0" borderId="13" xfId="22" applyFill="1" applyBorder="1" applyAlignment="1">
      <alignment horizontal="left" wrapText="1"/>
      <protection/>
    </xf>
    <xf numFmtId="0" fontId="2" fillId="0" borderId="11" xfId="22" applyFill="1" applyBorder="1" applyAlignment="1">
      <alignment horizontal="left" wrapText="1"/>
      <protection/>
    </xf>
    <xf numFmtId="0" fontId="2" fillId="0" borderId="15" xfId="23" applyFont="1" applyBorder="1" applyAlignment="1">
      <alignment horizontal="center" vertical="top" wrapText="1"/>
      <protection/>
    </xf>
    <xf numFmtId="0" fontId="2" fillId="0" borderId="8" xfId="23" applyBorder="1" applyAlignment="1">
      <alignment horizontal="center" vertical="top" wrapText="1"/>
      <protection/>
    </xf>
    <xf numFmtId="0" fontId="2" fillId="0" borderId="15" xfId="23" applyFont="1" applyFill="1" applyBorder="1" applyAlignment="1">
      <alignment horizontal="center" vertical="top" wrapText="1"/>
      <protection/>
    </xf>
    <xf numFmtId="0" fontId="2" fillId="0" borderId="8" xfId="23" applyFill="1" applyBorder="1" applyAlignment="1">
      <alignment horizontal="center" vertical="top" wrapText="1"/>
      <protection/>
    </xf>
    <xf numFmtId="0" fontId="2" fillId="0" borderId="0" xfId="0" applyFont="1" applyAlignment="1">
      <alignment horizontal="justify" wrapText="1"/>
    </xf>
    <xf numFmtId="0" fontId="2" fillId="0" borderId="0" xfId="0" applyFont="1" applyAlignment="1">
      <alignment wrapText="1"/>
    </xf>
  </cellXfs>
  <cellStyles count="19">
    <cellStyle name="Normal" xfId="0"/>
    <cellStyle name="Comma" xfId="16"/>
    <cellStyle name="Comma [0]" xfId="17"/>
    <cellStyle name="Currency" xfId="18"/>
    <cellStyle name="Currency [0]" xfId="19"/>
    <cellStyle name="Followed Hyperlink" xfId="20"/>
    <cellStyle name="Hyperlink" xfId="21"/>
    <cellStyle name="Normal_~3711954" xfId="22"/>
    <cellStyle name="Normal_~9421994" xfId="23"/>
    <cellStyle name="Normal_1.1" xfId="24"/>
    <cellStyle name="Normal_NCP!H14" xfId="25"/>
    <cellStyle name="Normal_NCP!H7a" xfId="26"/>
    <cellStyle name="Normal_PRI!H2" xfId="27"/>
    <cellStyle name="Normal_tabulka_HDP" xfId="28"/>
    <cellStyle name="Normal_tabuľková príloha_3_2009_Mar_vsetky stvrtroky_čísla" xfId="29"/>
    <cellStyle name="Normal_tabuľková príloha_Jan2009" xfId="30"/>
    <cellStyle name="Normal_tabuľková príloha_Jan2009_1" xfId="31"/>
    <cellStyle name="Normal_tabuľkové prílohy"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Desktop\V33-12_EA_januar_in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My%20Documents\Rocna_sprava\Penaz_zasoba\Vklady_e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86"/>
  <sheetViews>
    <sheetView tabSelected="1" workbookViewId="0" topLeftCell="J1">
      <selection activeCell="P21" sqref="P21:Q21"/>
    </sheetView>
  </sheetViews>
  <sheetFormatPr defaultColWidth="9.00390625" defaultRowHeight="14.25"/>
  <cols>
    <col min="1" max="1" width="8.00390625" style="414" customWidth="1"/>
    <col min="2" max="2" width="10.875" style="414" customWidth="1"/>
    <col min="3" max="3" width="7.25390625" style="414" customWidth="1"/>
    <col min="4" max="5" width="11.25390625" style="414" customWidth="1"/>
    <col min="6" max="6" width="13.375" style="414" customWidth="1"/>
    <col min="7" max="7" width="9.75390625" style="414" customWidth="1"/>
    <col min="8" max="8" width="10.00390625" style="414" customWidth="1"/>
    <col min="9" max="9" width="14.375" style="414" customWidth="1"/>
    <col min="10" max="10" width="11.375" style="414" customWidth="1"/>
    <col min="11" max="11" width="11.125" style="414" customWidth="1"/>
    <col min="12" max="12" width="12.125" style="414" customWidth="1"/>
    <col min="13" max="13" width="10.00390625" style="414" customWidth="1"/>
    <col min="14" max="14" width="11.375" style="414" customWidth="1"/>
    <col min="15" max="16" width="9.00390625" style="414" customWidth="1"/>
    <col min="17" max="17" width="8.375" style="414" customWidth="1"/>
    <col min="18" max="16384" width="9.00390625" style="414" customWidth="1"/>
  </cols>
  <sheetData>
    <row r="1" ht="15">
      <c r="A1" s="415" t="s">
        <v>246</v>
      </c>
    </row>
    <row r="2" spans="1:2" ht="15.75">
      <c r="A2" s="416" t="s">
        <v>543</v>
      </c>
      <c r="B2" s="415"/>
    </row>
    <row r="3" spans="1:2" ht="15.75">
      <c r="A3" s="416"/>
      <c r="B3" s="415"/>
    </row>
    <row r="4" ht="12.75">
      <c r="A4" s="414" t="s">
        <v>231</v>
      </c>
    </row>
    <row r="5" spans="1:18" ht="65.25" customHeight="1">
      <c r="A5" s="417"/>
      <c r="B5" s="418" t="s">
        <v>232</v>
      </c>
      <c r="C5" s="418" t="s">
        <v>171</v>
      </c>
      <c r="D5" s="418" t="s">
        <v>233</v>
      </c>
      <c r="E5" s="418" t="s">
        <v>234</v>
      </c>
      <c r="F5" s="418" t="s">
        <v>235</v>
      </c>
      <c r="G5" s="418" t="s">
        <v>236</v>
      </c>
      <c r="H5" s="418" t="s">
        <v>237</v>
      </c>
      <c r="I5" s="418" t="s">
        <v>593</v>
      </c>
      <c r="J5" s="418" t="s">
        <v>644</v>
      </c>
      <c r="K5" s="418" t="s">
        <v>238</v>
      </c>
      <c r="L5" s="418" t="s">
        <v>239</v>
      </c>
      <c r="M5" s="418" t="s">
        <v>240</v>
      </c>
      <c r="N5" s="419" t="s">
        <v>241</v>
      </c>
      <c r="O5" s="420" t="s">
        <v>242</v>
      </c>
      <c r="P5" s="420" t="s">
        <v>243</v>
      </c>
      <c r="Q5" s="420" t="s">
        <v>244</v>
      </c>
      <c r="R5" s="420" t="s">
        <v>245</v>
      </c>
    </row>
    <row r="6" spans="1:18" ht="12.75">
      <c r="A6" s="421"/>
      <c r="B6" s="144">
        <v>1</v>
      </c>
      <c r="C6" s="144">
        <v>2</v>
      </c>
      <c r="D6" s="144">
        <v>3</v>
      </c>
      <c r="E6" s="144">
        <v>4</v>
      </c>
      <c r="F6" s="144">
        <v>5</v>
      </c>
      <c r="G6" s="144">
        <v>6</v>
      </c>
      <c r="H6" s="144">
        <v>7</v>
      </c>
      <c r="I6" s="144">
        <v>8</v>
      </c>
      <c r="J6" s="144">
        <v>9</v>
      </c>
      <c r="K6" s="144">
        <v>10</v>
      </c>
      <c r="L6" s="144">
        <v>11</v>
      </c>
      <c r="M6" s="144">
        <v>12</v>
      </c>
      <c r="N6" s="143">
        <v>13</v>
      </c>
      <c r="O6" s="145">
        <v>14</v>
      </c>
      <c r="P6" s="145">
        <v>15</v>
      </c>
      <c r="Q6" s="145">
        <v>16</v>
      </c>
      <c r="R6" s="145">
        <v>17</v>
      </c>
    </row>
    <row r="7" spans="1:21" ht="12.75">
      <c r="A7" s="422">
        <v>2005</v>
      </c>
      <c r="B7" s="423">
        <f>+'GDP_exp.'!B108</f>
        <v>6.665372500641695</v>
      </c>
      <c r="C7" s="423">
        <f>+HICP!C23</f>
        <v>2.8</v>
      </c>
      <c r="D7" s="423">
        <f>+PPI!D11</f>
        <v>3.8</v>
      </c>
      <c r="E7" s="423">
        <f>+'Employment, Unemploymenet'!C18</f>
        <v>1.3741547510219192</v>
      </c>
      <c r="F7" s="423">
        <f>+'Employment, Unemploymenet'!L18</f>
        <v>16.2</v>
      </c>
      <c r="G7" s="86">
        <f>+Output!D9</f>
        <v>-1.1694943172459449</v>
      </c>
      <c r="H7" s="86" t="s">
        <v>43</v>
      </c>
      <c r="I7" s="423">
        <f>+'Business and consumer surveys'!B9</f>
        <v>104.49166666666667</v>
      </c>
      <c r="J7" s="423">
        <v>7.76700603379647</v>
      </c>
      <c r="K7" s="86" t="s">
        <v>43</v>
      </c>
      <c r="L7" s="86" t="s">
        <v>43</v>
      </c>
      <c r="M7" s="424">
        <v>-1125.2738498307108</v>
      </c>
      <c r="N7" s="425">
        <v>-2.8134762003162206</v>
      </c>
      <c r="O7" s="425">
        <v>34.16133181572501</v>
      </c>
      <c r="P7" s="425">
        <f>+(BOP!J8/1000)/'GDP_exp.'!B18*100</f>
        <v>-8.494006785305647</v>
      </c>
      <c r="Q7" s="425">
        <f>+(BOP!D8/1000)/'GDP_exp.'!B18*100</f>
        <v>-4.983938531963646</v>
      </c>
      <c r="R7" s="426">
        <v>1.2441</v>
      </c>
      <c r="T7" s="423"/>
      <c r="U7" s="423"/>
    </row>
    <row r="8" spans="1:21" ht="12.75">
      <c r="A8" s="422">
        <v>2006</v>
      </c>
      <c r="B8" s="423">
        <f>+'GDP_exp.'!B109</f>
        <v>8.50332747652726</v>
      </c>
      <c r="C8" s="423">
        <f>+HICP!C24</f>
        <v>4.26</v>
      </c>
      <c r="D8" s="423">
        <f>+PPI!D12</f>
        <v>6.4</v>
      </c>
      <c r="E8" s="423">
        <f>+'Employment, Unemploymenet'!C19</f>
        <v>2.294482110321354</v>
      </c>
      <c r="F8" s="423">
        <f>+'Employment, Unemploymenet'!L19</f>
        <v>13.3</v>
      </c>
      <c r="G8" s="86">
        <f>+Output!D26</f>
        <v>15.15</v>
      </c>
      <c r="H8" s="86" t="s">
        <v>43</v>
      </c>
      <c r="I8" s="423">
        <f>+'Business and consumer surveys'!B10</f>
        <v>110.56666666666665</v>
      </c>
      <c r="J8" s="423">
        <v>15.271918912199434</v>
      </c>
      <c r="K8" s="86" t="s">
        <v>43</v>
      </c>
      <c r="L8" s="86" t="s">
        <v>43</v>
      </c>
      <c r="M8" s="424">
        <v>-1052.2472283077739</v>
      </c>
      <c r="N8" s="425">
        <v>-3.4537223740175658</v>
      </c>
      <c r="O8" s="425">
        <v>30.44447444193617</v>
      </c>
      <c r="P8" s="425">
        <f>+(BOP!J9/1000)/'GDP_exp.'!B19*100</f>
        <v>-7.724885577489826</v>
      </c>
      <c r="Q8" s="425">
        <f>+(BOP!D9/1000)/'GDP_exp.'!B19*100</f>
        <v>-4.538075694294521</v>
      </c>
      <c r="R8" s="426">
        <v>1.2556</v>
      </c>
      <c r="T8" s="423"/>
      <c r="U8" s="423"/>
    </row>
    <row r="9" spans="1:21" ht="12.75">
      <c r="A9" s="422">
        <v>2007</v>
      </c>
      <c r="B9" s="423">
        <f>+'GDP_exp.'!B110</f>
        <v>10.579377213553983</v>
      </c>
      <c r="C9" s="46">
        <f>+HICP!C25</f>
        <v>1.89</v>
      </c>
      <c r="D9" s="423">
        <f>+PPI!D13</f>
        <v>1.8</v>
      </c>
      <c r="E9" s="423">
        <f>+'Employment, Unemploymenet'!C20</f>
        <v>2.119528333849118</v>
      </c>
      <c r="F9" s="423">
        <f>+'Employment, Unemploymenet'!L20</f>
        <v>11.031018485596476</v>
      </c>
      <c r="G9" s="86">
        <f>+Output!D43</f>
        <v>16.905485598494717</v>
      </c>
      <c r="H9" s="86" t="s">
        <v>43</v>
      </c>
      <c r="I9" s="423">
        <f>+'Business and consumer surveys'!B11</f>
        <v>112.525</v>
      </c>
      <c r="J9" s="423">
        <v>12.915674430246204</v>
      </c>
      <c r="K9" s="423">
        <f>+Loans!C164</f>
        <v>25.6</v>
      </c>
      <c r="L9" s="423">
        <f>+Loans!G164</f>
        <v>28.6</v>
      </c>
      <c r="M9" s="424">
        <v>-780.0570935404634</v>
      </c>
      <c r="N9" s="425">
        <v>-1.8585035144466615</v>
      </c>
      <c r="O9" s="425">
        <v>29.353226312230102</v>
      </c>
      <c r="P9" s="425">
        <f>+(BOP!J10/1000)/'GDP_exp.'!B20*100</f>
        <v>-5.324032520118744</v>
      </c>
      <c r="Q9" s="425">
        <f>+(BOP!D10/1000)/'GDP_exp.'!B20*100</f>
        <v>-1.1532941746886949</v>
      </c>
      <c r="R9" s="426">
        <v>1.3705</v>
      </c>
      <c r="T9" s="423"/>
      <c r="U9" s="423"/>
    </row>
    <row r="10" spans="1:21" ht="12.75">
      <c r="A10" s="422">
        <v>2008</v>
      </c>
      <c r="B10" s="321">
        <f>+'GDP_exp.'!B111</f>
        <v>6.170474967548984</v>
      </c>
      <c r="C10" s="46">
        <f>+HICP!C26</f>
        <v>3.93</v>
      </c>
      <c r="D10" s="46">
        <f>+PPI!D14</f>
        <v>6.1</v>
      </c>
      <c r="E10" s="423">
        <f>+'Employment, Unemploymenet'!C21</f>
        <v>2.8</v>
      </c>
      <c r="F10" s="423">
        <f>+'Employment, Unemploymenet'!L21</f>
        <v>9.6</v>
      </c>
      <c r="G10" s="431">
        <f>+Output!D60</f>
        <v>2.4514052247121443</v>
      </c>
      <c r="H10" s="431" t="s">
        <v>43</v>
      </c>
      <c r="I10" s="46">
        <f>+'Business and consumer surveys'!B12</f>
        <v>97.74166666666667</v>
      </c>
      <c r="J10" s="46">
        <v>4.862494617576734</v>
      </c>
      <c r="K10" s="431">
        <f>+Loans!C181</f>
        <v>15.5</v>
      </c>
      <c r="L10" s="431">
        <f>+Loans!G181</f>
        <v>25.3</v>
      </c>
      <c r="M10" s="429">
        <v>-703.8</v>
      </c>
      <c r="N10" s="433">
        <v>-2.1930917465594773</v>
      </c>
      <c r="O10" s="433">
        <v>27.643801913904515</v>
      </c>
      <c r="P10" s="433">
        <f>+(BOP!J11/1000)/'GDP_exp.'!B21*100</f>
        <v>-6.595307802164586</v>
      </c>
      <c r="Q10" s="433">
        <f>+(BOP!D11/1000)/'GDP_exp.'!B21*100</f>
        <v>-1.1273126396645783</v>
      </c>
      <c r="R10" s="430">
        <v>1.4708</v>
      </c>
      <c r="T10" s="423"/>
      <c r="U10" s="423"/>
    </row>
    <row r="11" spans="1:21" ht="12.75" customHeight="1">
      <c r="A11" s="427">
        <v>2009</v>
      </c>
      <c r="B11" s="387">
        <f>+'GDP_exp.'!B112</f>
        <v>-4.6599603324296766</v>
      </c>
      <c r="C11" s="140">
        <f>+HICP!C27</f>
        <v>0.9</v>
      </c>
      <c r="D11" s="140">
        <f>+PPI!D15</f>
        <v>-2.5</v>
      </c>
      <c r="E11" s="140">
        <f>+'Employment, Unemploymenet'!C22</f>
        <v>-2.4</v>
      </c>
      <c r="F11" s="140">
        <f>+'Employment, Unemploymenet'!L22</f>
        <v>12.1</v>
      </c>
      <c r="G11" s="238">
        <f>+Output!D77</f>
        <v>-14.531722054380658</v>
      </c>
      <c r="H11" s="238">
        <v>-18.784801987907684</v>
      </c>
      <c r="I11" s="140">
        <f>+'Business and consumer surveys'!B13</f>
        <v>77.15</v>
      </c>
      <c r="J11" s="238">
        <v>-2.8145220433368365</v>
      </c>
      <c r="K11" s="238">
        <f>+Loans!C199</f>
        <v>-3.3</v>
      </c>
      <c r="L11" s="238">
        <f>+Loans!G199</f>
        <v>11</v>
      </c>
      <c r="M11" s="533">
        <v>-2791.3</v>
      </c>
      <c r="N11" s="238" t="s">
        <v>169</v>
      </c>
      <c r="O11" s="238" t="s">
        <v>169</v>
      </c>
      <c r="P11" s="600">
        <f>+(BOP!J12/1000)/'GDP_exp.'!B22*100</f>
        <v>-3.0599816655275816</v>
      </c>
      <c r="Q11" s="600">
        <f>+(BOP!D12/1000)/'GDP_exp.'!B22*100</f>
        <v>1.9843837580658816</v>
      </c>
      <c r="R11" s="534">
        <v>1.3948</v>
      </c>
      <c r="T11" s="423"/>
      <c r="U11" s="423"/>
    </row>
    <row r="12" spans="1:21" ht="12.75" customHeight="1" hidden="1">
      <c r="A12" s="422">
        <v>2010</v>
      </c>
      <c r="B12" s="423"/>
      <c r="C12" s="423"/>
      <c r="D12" s="423"/>
      <c r="E12" s="423"/>
      <c r="F12" s="423"/>
      <c r="G12" s="423"/>
      <c r="H12" s="86"/>
      <c r="I12" s="423"/>
      <c r="J12" s="423"/>
      <c r="K12" s="423"/>
      <c r="L12" s="423"/>
      <c r="M12" s="424"/>
      <c r="N12" s="425"/>
      <c r="O12" s="425"/>
      <c r="P12" s="425"/>
      <c r="Q12" s="425"/>
      <c r="R12" s="426"/>
      <c r="T12" s="423"/>
      <c r="U12" s="423"/>
    </row>
    <row r="13" spans="1:21" ht="12.75" customHeight="1" hidden="1">
      <c r="A13" s="422" t="s">
        <v>14</v>
      </c>
      <c r="B13" s="423">
        <f>+'GDP_exp.'!B153</f>
        <v>13.475997686524238</v>
      </c>
      <c r="C13" s="423">
        <f>+HICP!C41</f>
        <v>2.4</v>
      </c>
      <c r="D13" s="86">
        <f>+PPI!D17</f>
        <v>1.9</v>
      </c>
      <c r="E13" s="423">
        <f>+'Employment, Unemploymenet'!C70</f>
        <v>2.3082284525282546</v>
      </c>
      <c r="F13" s="423">
        <f>+'Employment, Unemploymenet'!L70</f>
        <v>10.3</v>
      </c>
      <c r="G13" s="86">
        <f>+Output!D59</f>
        <v>17.17547119723919</v>
      </c>
      <c r="H13" s="86" t="s">
        <v>43</v>
      </c>
      <c r="I13" s="423">
        <f>+'Business and consumer surveys'!B25</f>
        <v>107.13333333333333</v>
      </c>
      <c r="J13" s="423">
        <v>11.6923634691921</v>
      </c>
      <c r="K13" s="423">
        <f>+Loans!C163</f>
        <v>25.6</v>
      </c>
      <c r="L13" s="423">
        <f>+Loans!G163</f>
        <v>28.6</v>
      </c>
      <c r="M13" s="424">
        <v>-780.0570935404634</v>
      </c>
      <c r="N13" s="428" t="s">
        <v>206</v>
      </c>
      <c r="O13" s="428" t="s">
        <v>206</v>
      </c>
      <c r="P13" s="425">
        <f>+(BOP!J14/1000)/'GDP_exp.'!B74*100</f>
        <v>-7.922305044259217</v>
      </c>
      <c r="Q13" s="425">
        <f>+(BOP!D14/1000)/'GDP_exp.'!B74*100</f>
        <v>-3.100391134289428</v>
      </c>
      <c r="R13" s="426">
        <v>1.4486</v>
      </c>
      <c r="T13" s="423"/>
      <c r="U13" s="423"/>
    </row>
    <row r="14" spans="1:21" ht="12.75" customHeight="1" hidden="1">
      <c r="A14" s="422" t="s">
        <v>15</v>
      </c>
      <c r="B14" s="423">
        <f>+'GDP_exp.'!B154</f>
        <v>9.679513570004332</v>
      </c>
      <c r="C14" s="423">
        <f>+HICP!C42</f>
        <v>3.4</v>
      </c>
      <c r="D14" s="86">
        <f>+PPI!D18</f>
        <v>4.9</v>
      </c>
      <c r="E14" s="423">
        <f>+'Employment, Unemploymenet'!C71</f>
        <v>2.789859829575562</v>
      </c>
      <c r="F14" s="423">
        <f>+'Employment, Unemploymenet'!L71</f>
        <v>10.5</v>
      </c>
      <c r="G14" s="423">
        <f>+Output!D64</f>
        <v>11.781684597218579</v>
      </c>
      <c r="H14" s="86" t="s">
        <v>43</v>
      </c>
      <c r="I14" s="423">
        <f>+'Business and consumer surveys'!B26</f>
        <v>105.56666666666666</v>
      </c>
      <c r="J14" s="423">
        <v>10.487866688344846</v>
      </c>
      <c r="K14" s="423">
        <f>+Loans!C168</f>
        <v>30.4</v>
      </c>
      <c r="L14" s="423">
        <f>+Loans!G168</f>
        <v>28.6</v>
      </c>
      <c r="M14" s="424">
        <v>112.85932417181172</v>
      </c>
      <c r="N14" s="428" t="s">
        <v>206</v>
      </c>
      <c r="O14" s="428" t="s">
        <v>206</v>
      </c>
      <c r="P14" s="425">
        <f>+(BOP!J15/1000)/'GDP_exp.'!B75*100</f>
        <v>-2.675534313644699</v>
      </c>
      <c r="Q14" s="425">
        <f>+(BOP!D15/1000)/'GDP_exp.'!B75*100</f>
        <v>0.015565493182185412</v>
      </c>
      <c r="R14" s="426">
        <v>1.4976</v>
      </c>
      <c r="T14" s="423"/>
      <c r="U14" s="423"/>
    </row>
    <row r="15" spans="1:21" ht="12.75" hidden="1">
      <c r="A15" s="422" t="s">
        <v>16</v>
      </c>
      <c r="B15" s="423">
        <f>+'GDP_exp.'!B155</f>
        <v>7.34101858518153</v>
      </c>
      <c r="C15" s="423">
        <f>+HICP!C43</f>
        <v>4</v>
      </c>
      <c r="D15" s="86">
        <f>+PPI!D19</f>
        <v>6.1</v>
      </c>
      <c r="E15" s="423">
        <f>+'Employment, Unemploymenet'!C72</f>
        <v>2.9173348615161245</v>
      </c>
      <c r="F15" s="423">
        <f>+'Employment, Unemploymenet'!L72</f>
        <v>10.1</v>
      </c>
      <c r="G15" s="86">
        <f>+Output!D68</f>
        <v>8.563535911602216</v>
      </c>
      <c r="H15" s="86" t="s">
        <v>43</v>
      </c>
      <c r="I15" s="423">
        <f>+'Business and consumer surveys'!B27</f>
        <v>100.03333333333335</v>
      </c>
      <c r="J15" s="423">
        <v>6.630776291851378</v>
      </c>
      <c r="K15" s="423">
        <f>+Loans!C172</f>
        <v>25.9</v>
      </c>
      <c r="L15" s="423">
        <f>+Loans!G172</f>
        <v>28.8</v>
      </c>
      <c r="M15" s="429">
        <v>-136.09506738365528</v>
      </c>
      <c r="N15" s="428" t="s">
        <v>206</v>
      </c>
      <c r="O15" s="428" t="s">
        <v>206</v>
      </c>
      <c r="P15" s="425">
        <f>+(BOP!J16/1000)/'GDP_exp.'!B76*100</f>
        <v>-10.274904915507106</v>
      </c>
      <c r="Q15" s="425">
        <f>+(BOP!D16/1000)/'GDP_exp.'!B76*100</f>
        <v>-1.1817883494671748</v>
      </c>
      <c r="R15" s="430">
        <v>1.5622</v>
      </c>
      <c r="T15" s="423"/>
      <c r="U15" s="423"/>
    </row>
    <row r="16" spans="1:21" ht="13.5" customHeight="1" hidden="1">
      <c r="A16" s="422" t="s">
        <v>17</v>
      </c>
      <c r="B16" s="423">
        <f>+'GDP_exp.'!B156</f>
        <v>6.764289786524458</v>
      </c>
      <c r="C16" s="423">
        <f>+HICP!C44</f>
        <v>4.5</v>
      </c>
      <c r="D16" s="86">
        <f>+PPI!D20</f>
        <v>6.6</v>
      </c>
      <c r="E16" s="423">
        <f>+'Employment, Unemploymenet'!C73</f>
        <v>3.2430678756817173</v>
      </c>
      <c r="F16" s="423">
        <f>+'Employment, Unemploymenet'!L73</f>
        <v>9</v>
      </c>
      <c r="G16" s="86">
        <f>+Output!D72</f>
        <v>3.7243476057765124</v>
      </c>
      <c r="H16" s="431" t="s">
        <v>43</v>
      </c>
      <c r="I16" s="423">
        <f>+'Business and consumer surveys'!B28</f>
        <v>100.6</v>
      </c>
      <c r="J16" s="423">
        <v>6.390837357405634</v>
      </c>
      <c r="K16" s="423">
        <f>+Loans!C176</f>
        <v>22.6</v>
      </c>
      <c r="L16" s="423">
        <f>+Loans!G176</f>
        <v>28.5</v>
      </c>
      <c r="M16" s="429">
        <v>142.73385115846776</v>
      </c>
      <c r="N16" s="428" t="s">
        <v>206</v>
      </c>
      <c r="O16" s="428" t="s">
        <v>206</v>
      </c>
      <c r="P16" s="425">
        <f>+(BOP!J17/1000)/'GDP_exp.'!B77*100</f>
        <v>-5.3913468275565295</v>
      </c>
      <c r="Q16" s="425">
        <f>+(BOP!D17/1000)/'GDP_exp.'!B77*100</f>
        <v>-0.32564264672251114</v>
      </c>
      <c r="R16" s="430">
        <v>1.505</v>
      </c>
      <c r="T16" s="423"/>
      <c r="U16" s="423"/>
    </row>
    <row r="17" spans="1:18" ht="12.75" hidden="1">
      <c r="A17" s="422" t="s">
        <v>18</v>
      </c>
      <c r="B17" s="321">
        <f>+'GDP_exp.'!B157</f>
        <v>1.6343693440680482</v>
      </c>
      <c r="C17" s="46">
        <f>+HICP!C45</f>
        <v>3.9</v>
      </c>
      <c r="D17" s="431">
        <f>+PPI!D21</f>
        <v>6.7</v>
      </c>
      <c r="E17" s="423">
        <f>+'Employment, Unemploymenet'!C74</f>
        <v>2.1</v>
      </c>
      <c r="F17" s="423">
        <f>+'Employment, Unemploymenet'!L74</f>
        <v>8.7</v>
      </c>
      <c r="G17" s="86">
        <f>+Output!D92</f>
        <v>-22.488262910798127</v>
      </c>
      <c r="H17" s="431" t="s">
        <v>43</v>
      </c>
      <c r="I17" s="423">
        <f>+'Business and consumer surveys'!B29</f>
        <v>84.76666666666667</v>
      </c>
      <c r="J17" s="431">
        <v>4.862494617576734</v>
      </c>
      <c r="K17" s="46">
        <f>+Loans!C180</f>
        <v>15.5</v>
      </c>
      <c r="L17" s="46">
        <f>+Loans!G180</f>
        <v>25.3</v>
      </c>
      <c r="M17" s="429">
        <v>-703.8</v>
      </c>
      <c r="N17" s="432" t="s">
        <v>206</v>
      </c>
      <c r="O17" s="432" t="s">
        <v>206</v>
      </c>
      <c r="P17" s="433">
        <f>+(BOP!J18/1000)/'GDP_exp.'!B78*100</f>
        <v>-7.829020397895695</v>
      </c>
      <c r="Q17" s="433">
        <f>+(BOP!D18/1000)/'GDP_exp.'!B78*100</f>
        <v>-2.961254653009977</v>
      </c>
      <c r="R17" s="430">
        <v>1.318</v>
      </c>
    </row>
    <row r="18" spans="1:18" s="322" customFormat="1" ht="12.75">
      <c r="A18" s="422" t="s">
        <v>19</v>
      </c>
      <c r="B18" s="321">
        <f>+'GDP_exp.'!B158</f>
        <v>-5.734077190004243</v>
      </c>
      <c r="C18" s="46">
        <f>+HICP!C46</f>
        <v>2.3</v>
      </c>
      <c r="D18" s="431">
        <f>+PPI!D22</f>
        <v>2</v>
      </c>
      <c r="E18" s="423">
        <f>+'Employment, Unemploymenet'!C75</f>
        <v>-0.4</v>
      </c>
      <c r="F18" s="423">
        <f>+'Employment, Unemploymenet'!L75</f>
        <v>10.5</v>
      </c>
      <c r="G18" s="86">
        <f>+Output!D92</f>
        <v>-22.488262910798127</v>
      </c>
      <c r="H18" s="431">
        <v>-20.82529222562168</v>
      </c>
      <c r="I18" s="46">
        <f>+'Business and consumer surveys'!B30</f>
        <v>73.7</v>
      </c>
      <c r="J18" s="431">
        <v>0</v>
      </c>
      <c r="K18" s="431">
        <f>+Loans!C186</f>
        <v>9.6</v>
      </c>
      <c r="L18" s="431">
        <f>+Loans!G185</f>
        <v>21.9</v>
      </c>
      <c r="M18" s="429">
        <v>-204.6</v>
      </c>
      <c r="N18" s="432" t="s">
        <v>206</v>
      </c>
      <c r="O18" s="432" t="s">
        <v>206</v>
      </c>
      <c r="P18" s="433">
        <f>+(BOP!J19/1000)/'GDP_exp.'!B79*100</f>
        <v>-5.093244125281827</v>
      </c>
      <c r="Q18" s="433">
        <f>+(BOP!D19/1000)/'GDP_exp.'!B79*100</f>
        <v>-1.4789881952956356</v>
      </c>
      <c r="R18" s="430">
        <v>1.3029</v>
      </c>
    </row>
    <row r="19" spans="1:18" ht="12.75">
      <c r="A19" s="422" t="s">
        <v>20</v>
      </c>
      <c r="B19" s="321">
        <f>+'GDP_exp.'!B159</f>
        <v>-5.533786329485494</v>
      </c>
      <c r="C19" s="46">
        <f>+HICP!C47</f>
        <v>1.1</v>
      </c>
      <c r="D19" s="431">
        <f>+PPI!D23</f>
        <v>-2.2</v>
      </c>
      <c r="E19" s="46">
        <f>+'Employment, Unemploymenet'!C76</f>
        <v>-1.3</v>
      </c>
      <c r="F19" s="46">
        <f>+'Employment, Unemploymenet'!L76</f>
        <v>11.3</v>
      </c>
      <c r="G19" s="86">
        <f>+Output!D93</f>
        <v>-21.62849872773537</v>
      </c>
      <c r="H19" s="431">
        <v>-22.532638032314395</v>
      </c>
      <c r="I19" s="46">
        <f>+'Business and consumer surveys'!B31</f>
        <v>69.1</v>
      </c>
      <c r="J19" s="431">
        <v>-1.1</v>
      </c>
      <c r="K19" s="431">
        <f>+Loans!C190</f>
        <v>3.1</v>
      </c>
      <c r="L19" s="431">
        <f>+Loans!G190</f>
        <v>17.2</v>
      </c>
      <c r="M19" s="46">
        <v>-1108.4</v>
      </c>
      <c r="N19" s="432" t="s">
        <v>206</v>
      </c>
      <c r="O19" s="432" t="s">
        <v>206</v>
      </c>
      <c r="P19" s="433">
        <f>+(BOP!J20/1000)/'GDP_exp.'!B80*100</f>
        <v>-0.8167792394733135</v>
      </c>
      <c r="Q19" s="433">
        <f>+(BOP!D20/1000)/'GDP_exp.'!B80*100</f>
        <v>3.126322181285234</v>
      </c>
      <c r="R19" s="528">
        <v>1.3632</v>
      </c>
    </row>
    <row r="20" spans="1:18" ht="12.75" customHeight="1">
      <c r="A20" s="422" t="s">
        <v>21</v>
      </c>
      <c r="B20" s="321">
        <f>+'GDP_exp.'!B160</f>
        <v>-4.928451124845552</v>
      </c>
      <c r="C20" s="46">
        <f>+HICP!C48</f>
        <v>0.4</v>
      </c>
      <c r="D20" s="431">
        <f>+PPI!D24</f>
        <v>-4.6</v>
      </c>
      <c r="E20" s="46">
        <f>+'Employment, Unemploymenet'!C77</f>
        <v>-3.7</v>
      </c>
      <c r="F20" s="46">
        <f>+'Employment, Unemploymenet'!L77</f>
        <v>12.5</v>
      </c>
      <c r="G20" s="86">
        <f>+Output!D94</f>
        <v>-13.62970200293111</v>
      </c>
      <c r="H20" s="431">
        <v>-19.07161357097226</v>
      </c>
      <c r="I20" s="46">
        <f>+'Business and consumer surveys'!B32</f>
        <v>78.5</v>
      </c>
      <c r="J20" s="46">
        <v>-4.1</v>
      </c>
      <c r="K20" s="46">
        <f>+Loans!C194</f>
        <v>-0.5</v>
      </c>
      <c r="L20" s="46">
        <f>+Loans!G194</f>
        <v>13.5</v>
      </c>
      <c r="M20" s="429">
        <v>-1360.2</v>
      </c>
      <c r="N20" s="432" t="s">
        <v>206</v>
      </c>
      <c r="O20" s="432" t="s">
        <v>206</v>
      </c>
      <c r="P20" s="433">
        <f>+(BOP!J21/1000)/'GDP_exp.'!B81*100</f>
        <v>-2.4590568892000575</v>
      </c>
      <c r="Q20" s="433">
        <f>+(BOP!D21/1000)/'GDP_exp.'!B81*100</f>
        <v>2.987393311601265</v>
      </c>
      <c r="R20" s="430">
        <v>1.4303</v>
      </c>
    </row>
    <row r="21" spans="1:18" s="322" customFormat="1" ht="12.75" customHeight="1">
      <c r="A21" s="427" t="s">
        <v>22</v>
      </c>
      <c r="B21" s="387">
        <f>+'GDP_exp.'!B161</f>
        <v>-2.5869191504388738</v>
      </c>
      <c r="C21" s="140">
        <f>+HICP!C49</f>
        <v>0</v>
      </c>
      <c r="D21" s="238">
        <f>+PPI!D25</f>
        <v>-5.4</v>
      </c>
      <c r="E21" s="140">
        <f>+'Employment, Unemploymenet'!C78</f>
        <v>-4</v>
      </c>
      <c r="F21" s="140">
        <f>+'Employment, Unemploymenet'!L78</f>
        <v>13.9</v>
      </c>
      <c r="G21" s="238">
        <f>+Output!D95</f>
        <v>1.187709785695823</v>
      </c>
      <c r="H21" s="238">
        <v>-12.121881045686777</v>
      </c>
      <c r="I21" s="140">
        <f>+'Business and consumer surveys'!B33</f>
        <v>87.3</v>
      </c>
      <c r="J21" s="238">
        <v>-2.8145220433368365</v>
      </c>
      <c r="K21" s="238">
        <f>+Loans!C198</f>
        <v>-3.3</v>
      </c>
      <c r="L21" s="238">
        <f>+Loans!G198</f>
        <v>11</v>
      </c>
      <c r="M21" s="533">
        <v>-2791.3</v>
      </c>
      <c r="N21" s="434" t="s">
        <v>206</v>
      </c>
      <c r="O21" s="434" t="s">
        <v>206</v>
      </c>
      <c r="P21" s="600">
        <f>+(BOP!J22/1000)/'GDP_exp.'!B82*100</f>
        <v>-3.9751686831511384</v>
      </c>
      <c r="Q21" s="600">
        <f>+(BOP!D22/1000)/'GDP_exp.'!B82*100</f>
        <v>2.973531783157057</v>
      </c>
      <c r="R21" s="534">
        <v>1.4779</v>
      </c>
    </row>
    <row r="22" spans="1:18" ht="12.75" customHeight="1" hidden="1">
      <c r="A22" s="422" t="s">
        <v>23</v>
      </c>
      <c r="B22" s="86" t="s">
        <v>206</v>
      </c>
      <c r="C22" s="423"/>
      <c r="D22" s="86"/>
      <c r="E22" s="86" t="s">
        <v>206</v>
      </c>
      <c r="F22" s="423"/>
      <c r="G22" s="423"/>
      <c r="H22" s="86" t="s">
        <v>43</v>
      </c>
      <c r="I22" s="423"/>
      <c r="J22" s="423"/>
      <c r="K22" s="423"/>
      <c r="L22" s="423"/>
      <c r="M22" s="424"/>
      <c r="N22" s="428" t="s">
        <v>206</v>
      </c>
      <c r="O22" s="428" t="s">
        <v>206</v>
      </c>
      <c r="P22" s="428" t="s">
        <v>206</v>
      </c>
      <c r="Q22" s="428" t="s">
        <v>206</v>
      </c>
      <c r="R22" s="426"/>
    </row>
    <row r="23" spans="1:18" ht="12.75" customHeight="1" hidden="1">
      <c r="A23" s="422" t="s">
        <v>24</v>
      </c>
      <c r="B23" s="86" t="s">
        <v>206</v>
      </c>
      <c r="C23" s="423"/>
      <c r="D23" s="86"/>
      <c r="E23" s="86" t="s">
        <v>206</v>
      </c>
      <c r="F23" s="423"/>
      <c r="G23" s="423"/>
      <c r="H23" s="86" t="s">
        <v>43</v>
      </c>
      <c r="I23" s="423"/>
      <c r="J23" s="423"/>
      <c r="K23" s="423"/>
      <c r="L23" s="423"/>
      <c r="M23" s="424"/>
      <c r="N23" s="428" t="s">
        <v>206</v>
      </c>
      <c r="O23" s="428" t="s">
        <v>206</v>
      </c>
      <c r="P23" s="428" t="s">
        <v>206</v>
      </c>
      <c r="Q23" s="428" t="s">
        <v>206</v>
      </c>
      <c r="R23" s="426"/>
    </row>
    <row r="24" spans="1:18" ht="12.75" customHeight="1" hidden="1">
      <c r="A24" s="422" t="s">
        <v>25</v>
      </c>
      <c r="B24" s="86" t="s">
        <v>206</v>
      </c>
      <c r="C24" s="423"/>
      <c r="D24" s="86"/>
      <c r="E24" s="86" t="s">
        <v>206</v>
      </c>
      <c r="F24" s="423"/>
      <c r="G24" s="423"/>
      <c r="H24" s="86" t="s">
        <v>43</v>
      </c>
      <c r="I24" s="423"/>
      <c r="J24" s="423"/>
      <c r="K24" s="423"/>
      <c r="L24" s="423"/>
      <c r="M24" s="424"/>
      <c r="N24" s="428" t="s">
        <v>206</v>
      </c>
      <c r="O24" s="428" t="s">
        <v>206</v>
      </c>
      <c r="P24" s="428" t="s">
        <v>206</v>
      </c>
      <c r="Q24" s="428" t="s">
        <v>206</v>
      </c>
      <c r="R24" s="426"/>
    </row>
    <row r="25" spans="1:18" ht="12.75" customHeight="1" hidden="1">
      <c r="A25" s="422" t="s">
        <v>26</v>
      </c>
      <c r="B25" s="86" t="s">
        <v>206</v>
      </c>
      <c r="C25" s="423"/>
      <c r="D25" s="86"/>
      <c r="E25" s="86" t="s">
        <v>206</v>
      </c>
      <c r="F25" s="423"/>
      <c r="G25" s="423"/>
      <c r="H25" s="86" t="s">
        <v>43</v>
      </c>
      <c r="I25" s="423"/>
      <c r="J25" s="423"/>
      <c r="K25" s="423"/>
      <c r="L25" s="423"/>
      <c r="M25" s="424"/>
      <c r="N25" s="428" t="s">
        <v>206</v>
      </c>
      <c r="O25" s="428" t="s">
        <v>206</v>
      </c>
      <c r="P25" s="428" t="s">
        <v>206</v>
      </c>
      <c r="Q25" s="428" t="s">
        <v>206</v>
      </c>
      <c r="R25" s="426"/>
    </row>
    <row r="26" spans="1:18" ht="12.75" customHeight="1" hidden="1">
      <c r="A26" s="422" t="s">
        <v>177</v>
      </c>
      <c r="B26" s="86" t="s">
        <v>206</v>
      </c>
      <c r="C26" s="423">
        <f>+HICP!C100</f>
        <v>4.4</v>
      </c>
      <c r="D26" s="86">
        <f>+PPI!D30</f>
        <v>6.7</v>
      </c>
      <c r="E26" s="86" t="s">
        <v>206</v>
      </c>
      <c r="F26" s="423">
        <f>+'Employment, Unemploymenet'!L146</f>
        <v>7.36</v>
      </c>
      <c r="G26" s="423">
        <f>+Output!D70</f>
        <v>0.20000000000000284</v>
      </c>
      <c r="H26" s="86" t="s">
        <v>43</v>
      </c>
      <c r="I26" s="423">
        <v>93.4</v>
      </c>
      <c r="J26" s="423">
        <v>8.183034993731972</v>
      </c>
      <c r="K26" s="423">
        <f>+Loans!C174</f>
        <v>24.9</v>
      </c>
      <c r="L26" s="423">
        <f>+Loans!G174</f>
        <v>29</v>
      </c>
      <c r="M26" s="424">
        <v>169.28898625771757</v>
      </c>
      <c r="N26" s="428" t="s">
        <v>206</v>
      </c>
      <c r="O26" s="428" t="s">
        <v>206</v>
      </c>
      <c r="P26" s="428" t="s">
        <v>206</v>
      </c>
      <c r="Q26" s="428" t="s">
        <v>206</v>
      </c>
      <c r="R26" s="426">
        <v>1.4975</v>
      </c>
    </row>
    <row r="27" spans="1:18" ht="12.75" customHeight="1" hidden="1">
      <c r="A27" s="422" t="s">
        <v>178</v>
      </c>
      <c r="B27" s="86" t="s">
        <v>206</v>
      </c>
      <c r="C27" s="423">
        <f>+HICP!C101</f>
        <v>4.5</v>
      </c>
      <c r="D27" s="86">
        <f>+PPI!D31</f>
        <v>6.8</v>
      </c>
      <c r="E27" s="86" t="s">
        <v>206</v>
      </c>
      <c r="F27" s="423">
        <f>+'Employment, Unemploymenet'!L147</f>
        <v>7.54</v>
      </c>
      <c r="G27" s="423">
        <f>+Output!D71</f>
        <v>1</v>
      </c>
      <c r="H27" s="86" t="s">
        <v>43</v>
      </c>
      <c r="I27" s="423">
        <f>+'Business and consumer surveys'!B78</f>
        <v>101.7</v>
      </c>
      <c r="J27" s="423">
        <v>6.390837357405634</v>
      </c>
      <c r="K27" s="423">
        <f>+Loans!C175</f>
        <v>25.9</v>
      </c>
      <c r="L27" s="423">
        <f>+Loans!G175</f>
        <v>28.7</v>
      </c>
      <c r="M27" s="424">
        <v>142.73385115846776</v>
      </c>
      <c r="N27" s="428" t="s">
        <v>206</v>
      </c>
      <c r="O27" s="428" t="s">
        <v>206</v>
      </c>
      <c r="P27" s="428" t="s">
        <v>206</v>
      </c>
      <c r="Q27" s="428" t="s">
        <v>206</v>
      </c>
      <c r="R27" s="426">
        <v>1.437</v>
      </c>
    </row>
    <row r="28" spans="1:18" ht="12.75" customHeight="1" hidden="1">
      <c r="A28" s="422" t="s">
        <v>265</v>
      </c>
      <c r="B28" s="86" t="s">
        <v>206</v>
      </c>
      <c r="C28" s="423">
        <f>+HICP!C102</f>
        <v>4.2</v>
      </c>
      <c r="D28" s="86">
        <f>+PPI!D32</f>
        <v>7.5</v>
      </c>
      <c r="E28" s="86" t="s">
        <v>206</v>
      </c>
      <c r="F28" s="423">
        <f>+'Employment, Unemploymenet'!L148</f>
        <v>7.51</v>
      </c>
      <c r="G28" s="423">
        <f>+Output!D96</f>
        <v>-9.099999999999994</v>
      </c>
      <c r="H28" s="86" t="s">
        <v>43</v>
      </c>
      <c r="I28" s="423">
        <f>+'Business and consumer surveys'!B79</f>
        <v>90.6</v>
      </c>
      <c r="J28" s="423">
        <v>5.147247903544855</v>
      </c>
      <c r="K28" s="423">
        <f>+Loans!C177</f>
        <v>22.6</v>
      </c>
      <c r="L28" s="423">
        <f>+Loans!G177</f>
        <v>28.5</v>
      </c>
      <c r="M28" s="424">
        <v>262.23195910509196</v>
      </c>
      <c r="N28" s="428" t="s">
        <v>206</v>
      </c>
      <c r="O28" s="428" t="s">
        <v>206</v>
      </c>
      <c r="P28" s="428" t="s">
        <v>206</v>
      </c>
      <c r="Q28" s="428" t="s">
        <v>206</v>
      </c>
      <c r="R28" s="426">
        <v>1.3322</v>
      </c>
    </row>
    <row r="29" spans="1:18" ht="12.75" customHeight="1" hidden="1">
      <c r="A29" s="422" t="s">
        <v>180</v>
      </c>
      <c r="B29" s="86" t="s">
        <v>206</v>
      </c>
      <c r="C29" s="423">
        <f>+HICP!C103</f>
        <v>3.9</v>
      </c>
      <c r="D29" s="86">
        <f>+PPI!D33</f>
        <v>6.7</v>
      </c>
      <c r="E29" s="86" t="s">
        <v>206</v>
      </c>
      <c r="F29" s="423">
        <f>+'Employment, Unemploymenet'!L149</f>
        <v>7.8</v>
      </c>
      <c r="G29" s="423">
        <f>+Output!D96</f>
        <v>-9.099999999999994</v>
      </c>
      <c r="H29" s="86" t="s">
        <v>43</v>
      </c>
      <c r="I29" s="423">
        <f>+'Business and consumer surveys'!B80</f>
        <v>84</v>
      </c>
      <c r="J29" s="423">
        <v>6.141307241054889</v>
      </c>
      <c r="K29" s="423">
        <f>+Loans!C178</f>
        <v>20.2</v>
      </c>
      <c r="L29" s="423">
        <f>+Loans!G178</f>
        <v>27.8</v>
      </c>
      <c r="M29" s="424">
        <v>318.6616211909978</v>
      </c>
      <c r="N29" s="428" t="s">
        <v>206</v>
      </c>
      <c r="O29" s="428" t="s">
        <v>206</v>
      </c>
      <c r="P29" s="428" t="s">
        <v>206</v>
      </c>
      <c r="Q29" s="428" t="s">
        <v>206</v>
      </c>
      <c r="R29" s="426">
        <v>1.2732</v>
      </c>
    </row>
    <row r="30" spans="1:18" ht="12.75" hidden="1">
      <c r="A30" s="422" t="s">
        <v>181</v>
      </c>
      <c r="B30" s="86" t="s">
        <v>206</v>
      </c>
      <c r="C30" s="423">
        <f>+HICP!C104</f>
        <v>3.5</v>
      </c>
      <c r="D30" s="86">
        <f>+PPI!D34</f>
        <v>6</v>
      </c>
      <c r="E30" s="86" t="s">
        <v>206</v>
      </c>
      <c r="F30" s="423">
        <f>+'Employment, Unemploymenet'!L150</f>
        <v>8.39</v>
      </c>
      <c r="G30" s="423">
        <f>+Output!D96</f>
        <v>-9.099999999999994</v>
      </c>
      <c r="H30" s="86" t="s">
        <v>43</v>
      </c>
      <c r="I30" s="423">
        <f>+'Business and consumer surveys'!B81</f>
        <v>79.7</v>
      </c>
      <c r="J30" s="423">
        <v>4.862494617576734</v>
      </c>
      <c r="K30" s="423">
        <f>+Loans!C179</f>
        <v>19.9</v>
      </c>
      <c r="L30" s="46">
        <f>+Loans!G179</f>
        <v>26.4</v>
      </c>
      <c r="M30" s="424">
        <v>-703.8</v>
      </c>
      <c r="N30" s="428" t="s">
        <v>206</v>
      </c>
      <c r="O30" s="428" t="s">
        <v>206</v>
      </c>
      <c r="P30" s="428" t="s">
        <v>206</v>
      </c>
      <c r="Q30" s="428" t="s">
        <v>206</v>
      </c>
      <c r="R30" s="426">
        <v>1.3449</v>
      </c>
    </row>
    <row r="31" spans="1:18" ht="12.75">
      <c r="A31" s="422" t="s">
        <v>182</v>
      </c>
      <c r="B31" s="86" t="s">
        <v>206</v>
      </c>
      <c r="C31" s="423">
        <f>+HICP!C105</f>
        <v>2.7</v>
      </c>
      <c r="D31" s="86">
        <f>+PPI!D35</f>
        <v>3.7</v>
      </c>
      <c r="E31" s="86" t="s">
        <v>206</v>
      </c>
      <c r="F31" s="423">
        <f>+'Employment, Unemploymenet'!L151</f>
        <v>9.03</v>
      </c>
      <c r="G31" s="423">
        <f>+Output!D78</f>
        <v>-28.2</v>
      </c>
      <c r="H31" s="14">
        <v>-21.659629723395014</v>
      </c>
      <c r="I31" s="423">
        <f>+'Business and consumer surveys'!B82</f>
        <v>78.2</v>
      </c>
      <c r="J31" s="82">
        <v>2.567688259787019</v>
      </c>
      <c r="K31" s="86">
        <f>+Loans!C183</f>
        <v>11.6</v>
      </c>
      <c r="L31" s="431">
        <f>+Loans!G183</f>
        <v>23.4</v>
      </c>
      <c r="M31" s="482">
        <v>100.3</v>
      </c>
      <c r="N31" s="428" t="s">
        <v>206</v>
      </c>
      <c r="O31" s="428" t="s">
        <v>206</v>
      </c>
      <c r="P31" s="428" t="s">
        <v>206</v>
      </c>
      <c r="Q31" s="428" t="s">
        <v>206</v>
      </c>
      <c r="R31" s="426">
        <v>1.3239</v>
      </c>
    </row>
    <row r="32" spans="1:18" ht="12.75">
      <c r="A32" s="422" t="s">
        <v>191</v>
      </c>
      <c r="B32" s="86" t="s">
        <v>206</v>
      </c>
      <c r="C32" s="423">
        <f>+HICP!C106</f>
        <v>2.4</v>
      </c>
      <c r="D32" s="86">
        <f>+PPI!D36</f>
        <v>1.8</v>
      </c>
      <c r="E32" s="86" t="s">
        <v>206</v>
      </c>
      <c r="F32" s="423">
        <f>+'Employment, Unemploymenet'!L152</f>
        <v>9.72</v>
      </c>
      <c r="G32" s="423">
        <f>+Output!D79</f>
        <v>-24.6</v>
      </c>
      <c r="H32" s="82">
        <v>-23.897811124201624</v>
      </c>
      <c r="I32" s="423">
        <f>+'Business and consumer surveys'!B83</f>
        <v>74.3</v>
      </c>
      <c r="J32" s="82">
        <v>-0.2582083600422749</v>
      </c>
      <c r="K32" s="86">
        <f>+Loans!C184</f>
        <v>10.9</v>
      </c>
      <c r="L32" s="431">
        <f>+Loans!G184</f>
        <v>22.7</v>
      </c>
      <c r="M32" s="482">
        <v>-185.1</v>
      </c>
      <c r="N32" s="428" t="s">
        <v>206</v>
      </c>
      <c r="O32" s="428" t="s">
        <v>206</v>
      </c>
      <c r="P32" s="428" t="s">
        <v>206</v>
      </c>
      <c r="Q32" s="428" t="s">
        <v>206</v>
      </c>
      <c r="R32" s="426">
        <v>1.2785</v>
      </c>
    </row>
    <row r="33" spans="1:18" ht="12.75">
      <c r="A33" s="422" t="s">
        <v>192</v>
      </c>
      <c r="B33" s="86" t="s">
        <v>206</v>
      </c>
      <c r="C33" s="423">
        <f>+HICP!C107</f>
        <v>1.8</v>
      </c>
      <c r="D33" s="86">
        <f>+PPI!D37</f>
        <v>0.5</v>
      </c>
      <c r="E33" s="86" t="s">
        <v>206</v>
      </c>
      <c r="F33" s="423">
        <f>+'Employment, Unemploymenet'!L153</f>
        <v>10.3</v>
      </c>
      <c r="G33" s="423">
        <f>+Output!D80</f>
        <v>-14.9</v>
      </c>
      <c r="H33" s="82">
        <v>-17.017831914162414</v>
      </c>
      <c r="I33" s="423">
        <f>+'Business and consumer surveys'!B84</f>
        <v>68.6</v>
      </c>
      <c r="J33" s="82">
        <v>-0.04997520528272048</v>
      </c>
      <c r="K33" s="86">
        <f>+Loans!C185</f>
        <v>9.6</v>
      </c>
      <c r="L33" s="431">
        <f>+Loans!G185</f>
        <v>21.9</v>
      </c>
      <c r="M33" s="482">
        <v>-204.6</v>
      </c>
      <c r="N33" s="428" t="s">
        <v>206</v>
      </c>
      <c r="O33" s="428" t="s">
        <v>206</v>
      </c>
      <c r="P33" s="428" t="s">
        <v>206</v>
      </c>
      <c r="Q33" s="428" t="s">
        <v>206</v>
      </c>
      <c r="R33" s="435">
        <v>1.305</v>
      </c>
    </row>
    <row r="34" spans="1:18" ht="12.75">
      <c r="A34" s="422" t="s">
        <v>193</v>
      </c>
      <c r="B34" s="86" t="s">
        <v>43</v>
      </c>
      <c r="C34" s="423">
        <f>+HICP!C108</f>
        <v>1.3835791006735718</v>
      </c>
      <c r="D34" s="86">
        <f>+PPI!D38</f>
        <v>-0.8</v>
      </c>
      <c r="E34" s="86" t="s">
        <v>206</v>
      </c>
      <c r="F34" s="423">
        <f>+'Employment, Unemploymenet'!L154</f>
        <v>10.9</v>
      </c>
      <c r="G34" s="423">
        <f>+Output!D81</f>
        <v>-20.6</v>
      </c>
      <c r="H34" s="82">
        <v>-23.640022456672483</v>
      </c>
      <c r="I34" s="423">
        <f>+'Business and consumer surveys'!B85</f>
        <v>66.1</v>
      </c>
      <c r="J34" s="82">
        <v>0.18562935958482285</v>
      </c>
      <c r="K34" s="86">
        <f>+Loans!C187</f>
        <v>7.3</v>
      </c>
      <c r="L34" s="431">
        <f>+Loans!G187</f>
        <v>20.1</v>
      </c>
      <c r="M34" s="482">
        <v>-347.4</v>
      </c>
      <c r="N34" s="428" t="s">
        <v>206</v>
      </c>
      <c r="O34" s="428" t="s">
        <v>206</v>
      </c>
      <c r="P34" s="428" t="s">
        <v>206</v>
      </c>
      <c r="Q34" s="428" t="s">
        <v>206</v>
      </c>
      <c r="R34" s="435">
        <v>1.319</v>
      </c>
    </row>
    <row r="35" spans="1:18" ht="12.75">
      <c r="A35" s="422" t="s">
        <v>305</v>
      </c>
      <c r="B35" s="86" t="s">
        <v>43</v>
      </c>
      <c r="C35" s="423">
        <f>+HICP!C109</f>
        <v>1.1</v>
      </c>
      <c r="D35" s="86">
        <f>+PPI!D39</f>
        <v>-2.4</v>
      </c>
      <c r="E35" s="86" t="s">
        <v>206</v>
      </c>
      <c r="F35" s="423">
        <f>+'Employment, Unemploymenet'!L155</f>
        <v>11.4</v>
      </c>
      <c r="G35" s="423">
        <f>+Output!D82</f>
        <v>-24.7</v>
      </c>
      <c r="H35" s="82">
        <v>-23.274481899848794</v>
      </c>
      <c r="I35" s="423">
        <f>+'Business and consumer surveys'!B86</f>
        <v>67.5</v>
      </c>
      <c r="J35" s="82">
        <v>-0.23597141909381492</v>
      </c>
      <c r="K35" s="86">
        <f>+Loans!C188</f>
        <v>6.4</v>
      </c>
      <c r="L35" s="431">
        <f>+Loans!G188</f>
        <v>18.6</v>
      </c>
      <c r="M35" s="482">
        <v>-831.6</v>
      </c>
      <c r="N35" s="428" t="s">
        <v>206</v>
      </c>
      <c r="O35" s="428" t="s">
        <v>206</v>
      </c>
      <c r="P35" s="428" t="s">
        <v>206</v>
      </c>
      <c r="Q35" s="428" t="s">
        <v>206</v>
      </c>
      <c r="R35" s="496">
        <v>1.365</v>
      </c>
    </row>
    <row r="36" spans="1:18" ht="12.75">
      <c r="A36" s="422" t="s">
        <v>306</v>
      </c>
      <c r="B36" s="86" t="s">
        <v>43</v>
      </c>
      <c r="C36" s="423">
        <f>+HICP!C110</f>
        <v>0.7</v>
      </c>
      <c r="D36" s="86">
        <f>+PPI!D40</f>
        <v>-3.2</v>
      </c>
      <c r="E36" s="86" t="s">
        <v>206</v>
      </c>
      <c r="F36" s="423">
        <f>+'Employment, Unemploymenet'!L156</f>
        <v>11.8</v>
      </c>
      <c r="G36" s="423">
        <f>+Output!D83</f>
        <v>-19.6</v>
      </c>
      <c r="H36" s="19">
        <v>-20.698090952776198</v>
      </c>
      <c r="I36" s="423">
        <f>+'Business and consumer surveys'!B87</f>
        <v>73.7</v>
      </c>
      <c r="J36" s="82">
        <v>-1.1</v>
      </c>
      <c r="K36" s="86">
        <f>+Loans!C189</f>
        <v>3.1</v>
      </c>
      <c r="L36" s="431">
        <f>+Loans!G189</f>
        <v>17.2</v>
      </c>
      <c r="M36" s="423">
        <v>-1108.4</v>
      </c>
      <c r="N36" s="428" t="s">
        <v>206</v>
      </c>
      <c r="O36" s="428" t="s">
        <v>206</v>
      </c>
      <c r="P36" s="428" t="s">
        <v>206</v>
      </c>
      <c r="Q36" s="428" t="s">
        <v>206</v>
      </c>
      <c r="R36" s="496">
        <v>1.4016</v>
      </c>
    </row>
    <row r="37" spans="1:18" ht="12.75" customHeight="1">
      <c r="A37" s="422" t="s">
        <v>307</v>
      </c>
      <c r="B37" s="86" t="s">
        <v>43</v>
      </c>
      <c r="C37" s="423">
        <f>+HICP!C111</f>
        <v>0.6</v>
      </c>
      <c r="D37" s="86">
        <f>+PPI!D41</f>
        <v>-4.2</v>
      </c>
      <c r="E37" s="86" t="s">
        <v>206</v>
      </c>
      <c r="F37" s="423">
        <f>+'Employment, Unemploymenet'!L157</f>
        <v>12.1</v>
      </c>
      <c r="G37" s="423">
        <f>+Output!D84</f>
        <v>-23.3</v>
      </c>
      <c r="H37" s="423">
        <v>-21.36126970978907</v>
      </c>
      <c r="I37" s="423">
        <f>+'Business and consumer surveys'!B88</f>
        <v>76.4</v>
      </c>
      <c r="J37" s="82">
        <v>-3.1</v>
      </c>
      <c r="K37" s="86">
        <f>+Loans!C191</f>
        <v>0.1</v>
      </c>
      <c r="L37" s="431">
        <f>+Loans!G191</f>
        <v>15.7</v>
      </c>
      <c r="M37" s="423">
        <v>-914.4</v>
      </c>
      <c r="N37" s="428" t="s">
        <v>206</v>
      </c>
      <c r="O37" s="428" t="s">
        <v>206</v>
      </c>
      <c r="P37" s="428" t="s">
        <v>206</v>
      </c>
      <c r="Q37" s="428" t="s">
        <v>206</v>
      </c>
      <c r="R37" s="414">
        <v>1.4088</v>
      </c>
    </row>
    <row r="38" spans="1:18" ht="12.75" customHeight="1">
      <c r="A38" s="422" t="s">
        <v>194</v>
      </c>
      <c r="B38" s="86" t="s">
        <v>43</v>
      </c>
      <c r="C38" s="423">
        <f>+HICP!C112</f>
        <v>0.5</v>
      </c>
      <c r="D38" s="86">
        <f>+PPI!D42</f>
        <v>-4.6</v>
      </c>
      <c r="E38" s="86" t="s">
        <v>206</v>
      </c>
      <c r="F38" s="423">
        <f>+'Employment, Unemploymenet'!L158</f>
        <v>12.05</v>
      </c>
      <c r="G38" s="423">
        <f>+Output!D85</f>
        <v>-9.099999999999994</v>
      </c>
      <c r="H38" s="423">
        <v>-17.347177948621777</v>
      </c>
      <c r="I38" s="423">
        <f>+'Business and consumer surveys'!B89</f>
        <v>77.9</v>
      </c>
      <c r="J38" s="86">
        <v>-3</v>
      </c>
      <c r="K38" s="86">
        <f>+Loans!C192</f>
        <v>-0.1</v>
      </c>
      <c r="L38" s="431">
        <f>+Loans!G192</f>
        <v>14.6</v>
      </c>
      <c r="M38" s="423">
        <v>-1206.3</v>
      </c>
      <c r="N38" s="428" t="s">
        <v>206</v>
      </c>
      <c r="O38" s="428" t="s">
        <v>206</v>
      </c>
      <c r="P38" s="428" t="s">
        <v>206</v>
      </c>
      <c r="Q38" s="428" t="s">
        <v>206</v>
      </c>
      <c r="R38" s="414">
        <v>1.4268</v>
      </c>
    </row>
    <row r="39" spans="1:18" ht="12.75" customHeight="1">
      <c r="A39" s="422" t="s">
        <v>195</v>
      </c>
      <c r="B39" s="86" t="s">
        <v>43</v>
      </c>
      <c r="C39" s="423">
        <f>+HICP!C113</f>
        <v>0</v>
      </c>
      <c r="D39" s="86">
        <f>+PPI!D43</f>
        <v>-5.2</v>
      </c>
      <c r="E39" s="86" t="s">
        <v>206</v>
      </c>
      <c r="F39" s="423">
        <f>+'Employment, Unemploymenet'!L159</f>
        <v>12.5</v>
      </c>
      <c r="G39" s="423">
        <f>+Output!D86</f>
        <v>-8.2</v>
      </c>
      <c r="H39" s="423">
        <v>-18.439761691478623</v>
      </c>
      <c r="I39" s="423">
        <f>+'Business and consumer surveys'!B90</f>
        <v>81.2</v>
      </c>
      <c r="J39" s="86">
        <v>-4.1</v>
      </c>
      <c r="K39" s="86">
        <f>+Loans!C193</f>
        <v>-0.5</v>
      </c>
      <c r="L39" s="431">
        <f>+Loans!G193</f>
        <v>13.5</v>
      </c>
      <c r="M39" s="423">
        <v>-1360.2</v>
      </c>
      <c r="N39" s="428" t="s">
        <v>206</v>
      </c>
      <c r="O39" s="428" t="s">
        <v>206</v>
      </c>
      <c r="P39" s="428" t="s">
        <v>206</v>
      </c>
      <c r="Q39" s="428" t="s">
        <v>206</v>
      </c>
      <c r="R39" s="414">
        <v>1.4562</v>
      </c>
    </row>
    <row r="40" spans="1:18" ht="12.75" customHeight="1">
      <c r="A40" s="422" t="s">
        <v>308</v>
      </c>
      <c r="B40" s="86" t="s">
        <v>43</v>
      </c>
      <c r="C40" s="423">
        <f>+HICP!C114</f>
        <v>-0.1</v>
      </c>
      <c r="D40" s="86">
        <f>+PPI!D44</f>
        <v>-5.8</v>
      </c>
      <c r="E40" s="86" t="s">
        <v>206</v>
      </c>
      <c r="F40" s="423">
        <f>+'Employment, Unemploymenet'!L160</f>
        <v>12.4</v>
      </c>
      <c r="G40" s="423">
        <f>+Output!D87</f>
        <v>-6.3</v>
      </c>
      <c r="H40" s="423">
        <v>-17.42691593173987</v>
      </c>
      <c r="I40" s="423">
        <f>+'Business and consumer surveys'!B91</f>
        <v>83.9</v>
      </c>
      <c r="J40" s="86">
        <v>-3.4</v>
      </c>
      <c r="K40" s="86">
        <f>+Loans!C195</f>
        <v>-1.5</v>
      </c>
      <c r="L40" s="431">
        <f>+Loans!G195</f>
        <v>12.1</v>
      </c>
      <c r="M40" s="423">
        <v>-1537.2</v>
      </c>
      <c r="N40" s="428" t="s">
        <v>206</v>
      </c>
      <c r="O40" s="428" t="s">
        <v>206</v>
      </c>
      <c r="P40" s="428" t="s">
        <v>206</v>
      </c>
      <c r="Q40" s="428" t="s">
        <v>206</v>
      </c>
      <c r="R40" s="414">
        <v>1.4816</v>
      </c>
    </row>
    <row r="41" spans="1:18" ht="12.75" customHeight="1">
      <c r="A41" s="422" t="s">
        <v>196</v>
      </c>
      <c r="B41" s="86" t="s">
        <v>43</v>
      </c>
      <c r="C41" s="423">
        <f>+HICP!C115</f>
        <v>0</v>
      </c>
      <c r="D41" s="86">
        <f>+PPI!D45</f>
        <v>-5.6</v>
      </c>
      <c r="E41" s="86" t="s">
        <v>206</v>
      </c>
      <c r="F41" s="423">
        <f>+'Employment, Unemploymenet'!L161</f>
        <v>12.4</v>
      </c>
      <c r="G41" s="423">
        <f>+Output!D88</f>
        <v>1.0999999999999943</v>
      </c>
      <c r="H41" s="423">
        <v>-10.425216297824576</v>
      </c>
      <c r="I41" s="423">
        <f>+'Business and consumer surveys'!B92</f>
        <v>85.8</v>
      </c>
      <c r="J41" s="86">
        <v>-3.7</v>
      </c>
      <c r="K41" s="86">
        <f>+Loans!C196</f>
        <v>-2</v>
      </c>
      <c r="L41" s="431">
        <f>+Loans!G196</f>
        <v>11.4</v>
      </c>
      <c r="M41" s="414">
        <v>-1576.2</v>
      </c>
      <c r="N41" s="428" t="s">
        <v>206</v>
      </c>
      <c r="O41" s="428" t="s">
        <v>206</v>
      </c>
      <c r="P41" s="428" t="s">
        <v>206</v>
      </c>
      <c r="Q41" s="428" t="s">
        <v>206</v>
      </c>
      <c r="R41" s="414">
        <v>1.1419</v>
      </c>
    </row>
    <row r="42" spans="1:18" ht="12.75" customHeight="1">
      <c r="A42" s="422" t="s">
        <v>197</v>
      </c>
      <c r="B42" s="86" t="s">
        <v>43</v>
      </c>
      <c r="C42" s="423">
        <f>+HICP!C116</f>
        <v>0</v>
      </c>
      <c r="D42" s="86">
        <f>+PPI!D46</f>
        <v>-4.9</v>
      </c>
      <c r="E42" s="86" t="s">
        <v>206</v>
      </c>
      <c r="F42" s="423">
        <f>+'Employment, Unemploymenet'!L162</f>
        <v>12.7</v>
      </c>
      <c r="G42" s="423">
        <f>+Output!D89</f>
        <v>12</v>
      </c>
      <c r="H42" s="423">
        <v>-7.799136791476229</v>
      </c>
      <c r="I42" s="423">
        <f>+'Business and consumer surveys'!B93</f>
        <v>92.2</v>
      </c>
      <c r="J42" s="86">
        <v>-2.8145220433368365</v>
      </c>
      <c r="K42" s="86">
        <f>+Loans!C197</f>
        <v>-3.3</v>
      </c>
      <c r="L42" s="431">
        <f>+Loans!G197</f>
        <v>11</v>
      </c>
      <c r="M42" s="414">
        <v>-2791.3</v>
      </c>
      <c r="N42" s="428" t="s">
        <v>206</v>
      </c>
      <c r="O42" s="428" t="s">
        <v>206</v>
      </c>
      <c r="P42" s="428" t="s">
        <v>206</v>
      </c>
      <c r="Q42" s="428" t="s">
        <v>206</v>
      </c>
      <c r="R42" s="1">
        <v>1.4614</v>
      </c>
    </row>
    <row r="43" spans="1:18" ht="12.75" customHeight="1">
      <c r="A43" s="422" t="s">
        <v>198</v>
      </c>
      <c r="B43" s="86" t="s">
        <v>43</v>
      </c>
      <c r="C43" s="423">
        <f>+HICP!C117</f>
        <v>-0.2</v>
      </c>
      <c r="D43" s="86">
        <f>+PPI!D47</f>
        <v>-5.4</v>
      </c>
      <c r="E43" s="86" t="s">
        <v>206</v>
      </c>
      <c r="F43" s="423">
        <f>+'Employment, Unemploymenet'!L163</f>
        <v>12.9</v>
      </c>
      <c r="G43" s="423">
        <f>+Output!D91</f>
        <v>19.3</v>
      </c>
      <c r="H43" s="431">
        <v>2.1745702461246452</v>
      </c>
      <c r="I43" s="423">
        <f>+'Business and consumer surveys'!B94</f>
        <v>92.4</v>
      </c>
      <c r="J43" s="86">
        <v>-1.1311537945152992</v>
      </c>
      <c r="K43" s="86">
        <f>+Loans!C200</f>
        <v>-3</v>
      </c>
      <c r="L43" s="431">
        <f>+Loans!G200</f>
        <v>11.5</v>
      </c>
      <c r="M43" s="414">
        <v>22.8</v>
      </c>
      <c r="N43" s="428" t="s">
        <v>206</v>
      </c>
      <c r="O43" s="428" t="s">
        <v>206</v>
      </c>
      <c r="P43" s="428" t="s">
        <v>206</v>
      </c>
      <c r="Q43" s="428" t="s">
        <v>206</v>
      </c>
      <c r="R43" s="1">
        <v>1.4272</v>
      </c>
    </row>
    <row r="44" spans="1:18" ht="12.75" customHeight="1">
      <c r="A44" s="422" t="s">
        <v>199</v>
      </c>
      <c r="B44" s="86" t="s">
        <v>43</v>
      </c>
      <c r="C44" s="423">
        <f>+HICP!C118</f>
        <v>-0.2</v>
      </c>
      <c r="D44" s="86" t="s">
        <v>169</v>
      </c>
      <c r="E44" s="86" t="s">
        <v>206</v>
      </c>
      <c r="F44" s="423">
        <f>+'Employment, Unemploymenet'!L164</f>
        <v>12.97</v>
      </c>
      <c r="G44" s="86" t="s">
        <v>169</v>
      </c>
      <c r="H44" s="86" t="s">
        <v>169</v>
      </c>
      <c r="I44" s="423">
        <f>+'Business and consumer surveys'!B95</f>
        <v>93.3</v>
      </c>
      <c r="J44" s="86" t="s">
        <v>169</v>
      </c>
      <c r="K44" s="86" t="s">
        <v>169</v>
      </c>
      <c r="L44" s="86" t="s">
        <v>169</v>
      </c>
      <c r="M44" s="414">
        <v>-780.3</v>
      </c>
      <c r="N44" s="428" t="s">
        <v>206</v>
      </c>
      <c r="O44" s="428" t="s">
        <v>206</v>
      </c>
      <c r="P44" s="428" t="s">
        <v>206</v>
      </c>
      <c r="Q44" s="428" t="s">
        <v>206</v>
      </c>
      <c r="R44" s="1">
        <v>1.3686</v>
      </c>
    </row>
    <row r="45" spans="1:18" ht="12.75" customHeight="1">
      <c r="A45" s="436"/>
      <c r="B45" s="86"/>
      <c r="C45" s="431"/>
      <c r="D45" s="86"/>
      <c r="E45" s="86"/>
      <c r="F45" s="431"/>
      <c r="G45" s="431"/>
      <c r="H45" s="86"/>
      <c r="I45" s="423"/>
      <c r="J45" s="86"/>
      <c r="K45" s="86"/>
      <c r="L45" s="431"/>
      <c r="N45" s="428"/>
      <c r="O45" s="428"/>
      <c r="P45" s="428"/>
      <c r="Q45" s="428"/>
      <c r="R45" s="1"/>
    </row>
    <row r="46" spans="1:17" ht="12.75">
      <c r="A46" s="436"/>
      <c r="B46" s="423"/>
      <c r="C46" s="423"/>
      <c r="D46" s="423"/>
      <c r="E46" s="423"/>
      <c r="F46" s="423"/>
      <c r="G46" s="423"/>
      <c r="H46" s="423"/>
      <c r="I46" s="423"/>
      <c r="J46" s="423"/>
      <c r="K46" s="423"/>
      <c r="L46" s="423"/>
      <c r="M46" s="423"/>
      <c r="P46" s="423"/>
      <c r="Q46" s="423"/>
    </row>
    <row r="47" spans="1:10" ht="12.75">
      <c r="A47" s="414" t="s">
        <v>615</v>
      </c>
      <c r="J47" s="423"/>
    </row>
    <row r="48" spans="1:10" ht="12.75">
      <c r="A48" s="414" t="s">
        <v>610</v>
      </c>
      <c r="J48" s="423"/>
    </row>
    <row r="49" ht="12.75">
      <c r="J49" s="423"/>
    </row>
    <row r="50" ht="12.75">
      <c r="J50" s="423"/>
    </row>
    <row r="51" ht="12.75">
      <c r="J51" s="423"/>
    </row>
    <row r="52" ht="12.75">
      <c r="J52" s="423"/>
    </row>
    <row r="53" ht="12.75">
      <c r="J53" s="423"/>
    </row>
    <row r="54" ht="12.75">
      <c r="J54" s="423"/>
    </row>
    <row r="55" ht="12.75">
      <c r="J55" s="423"/>
    </row>
    <row r="56" ht="12.75">
      <c r="J56" s="423"/>
    </row>
    <row r="57" ht="12.75">
      <c r="J57" s="423"/>
    </row>
    <row r="58" ht="12.75">
      <c r="J58" s="423"/>
    </row>
    <row r="63" ht="12.75">
      <c r="J63" s="423"/>
    </row>
    <row r="64" ht="12.75">
      <c r="J64" s="423"/>
    </row>
    <row r="65" ht="12.75">
      <c r="J65" s="423"/>
    </row>
    <row r="66" ht="12.75">
      <c r="J66" s="423"/>
    </row>
    <row r="67" ht="12.75">
      <c r="J67" s="423"/>
    </row>
    <row r="68" ht="12.75">
      <c r="J68" s="423"/>
    </row>
    <row r="69" ht="12.75">
      <c r="J69" s="423"/>
    </row>
    <row r="70" ht="12.75">
      <c r="J70" s="423"/>
    </row>
    <row r="71" ht="12.75">
      <c r="J71" s="423"/>
    </row>
    <row r="72" ht="12.75">
      <c r="J72" s="423"/>
    </row>
    <row r="73" ht="12.75">
      <c r="J73" s="423"/>
    </row>
    <row r="74" ht="12.75">
      <c r="J74" s="423"/>
    </row>
    <row r="75" ht="12.75">
      <c r="J75" s="423"/>
    </row>
    <row r="76" ht="12.75">
      <c r="J76" s="423"/>
    </row>
    <row r="77" ht="12.75">
      <c r="J77" s="423"/>
    </row>
    <row r="78" ht="12.75">
      <c r="J78" s="423"/>
    </row>
    <row r="79" ht="12.75">
      <c r="J79" s="423"/>
    </row>
    <row r="80" ht="12.75">
      <c r="J80" s="423"/>
    </row>
    <row r="81" ht="12.75">
      <c r="J81" s="423"/>
    </row>
    <row r="82" ht="12.75">
      <c r="J82" s="423">
        <v>8.183034993731972</v>
      </c>
    </row>
    <row r="83" ht="12.75">
      <c r="J83" s="423">
        <v>6.390837357405634</v>
      </c>
    </row>
    <row r="84" ht="12.75">
      <c r="J84" s="423">
        <v>5.147247903544855</v>
      </c>
    </row>
    <row r="85" ht="12.75">
      <c r="J85" s="423">
        <v>6.141307241054889</v>
      </c>
    </row>
    <row r="86" ht="12.75">
      <c r="J86" s="423">
        <v>4.862494617576734</v>
      </c>
    </row>
  </sheetData>
  <printOptions/>
  <pageMargins left="0.37" right="0.22" top="0.88" bottom="0.87" header="0.5" footer="0.5"/>
  <pageSetup fitToHeight="2"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H199"/>
  <sheetViews>
    <sheetView workbookViewId="0" topLeftCell="A122">
      <selection activeCell="D183" sqref="D183"/>
    </sheetView>
  </sheetViews>
  <sheetFormatPr defaultColWidth="9.00390625" defaultRowHeight="14.25"/>
  <cols>
    <col min="1" max="1" width="7.75390625" style="1" customWidth="1"/>
    <col min="2" max="2" width="9.00390625" style="1" customWidth="1"/>
    <col min="3" max="3" width="14.625" style="1" customWidth="1"/>
    <col min="4" max="4" width="9.00390625" style="1" customWidth="1"/>
    <col min="5" max="5" width="10.625" style="1" customWidth="1"/>
    <col min="6" max="6" width="12.875" style="1" customWidth="1"/>
    <col min="7" max="7" width="13.125" style="1" customWidth="1"/>
    <col min="8" max="8" width="11.75390625" style="1" customWidth="1"/>
    <col min="9" max="16384" width="9.00390625" style="1" customWidth="1"/>
  </cols>
  <sheetData>
    <row r="1" ht="15">
      <c r="A1" s="74" t="s">
        <v>458</v>
      </c>
    </row>
    <row r="2" ht="15.75">
      <c r="A2" s="75" t="s">
        <v>383</v>
      </c>
    </row>
    <row r="3" ht="12.75">
      <c r="A3" s="1" t="s">
        <v>322</v>
      </c>
    </row>
    <row r="4" ht="8.25" customHeight="1"/>
    <row r="5" spans="1:8" ht="63.75" customHeight="1">
      <c r="A5" s="147"/>
      <c r="B5" s="370" t="s">
        <v>249</v>
      </c>
      <c r="C5" s="371" t="s">
        <v>384</v>
      </c>
      <c r="D5" s="372" t="s">
        <v>385</v>
      </c>
      <c r="E5" s="372" t="s">
        <v>386</v>
      </c>
      <c r="F5" s="372" t="s">
        <v>387</v>
      </c>
      <c r="G5" s="373" t="s">
        <v>388</v>
      </c>
      <c r="H5" s="372" t="s">
        <v>391</v>
      </c>
    </row>
    <row r="6" spans="1:8" ht="12.75">
      <c r="A6" s="147"/>
      <c r="B6" s="50">
        <v>1</v>
      </c>
      <c r="C6" s="50">
        <v>2</v>
      </c>
      <c r="D6" s="50">
        <v>3</v>
      </c>
      <c r="E6" s="50">
        <v>4</v>
      </c>
      <c r="F6" s="50">
        <v>5</v>
      </c>
      <c r="G6" s="50">
        <v>6</v>
      </c>
      <c r="H6" s="148">
        <v>7</v>
      </c>
    </row>
    <row r="7" spans="1:8" ht="14.25" customHeight="1" hidden="1">
      <c r="A7" s="112"/>
      <c r="B7" s="697" t="s">
        <v>392</v>
      </c>
      <c r="C7" s="698"/>
      <c r="D7" s="698"/>
      <c r="E7" s="698"/>
      <c r="F7" s="698"/>
      <c r="G7" s="698"/>
      <c r="H7" s="699"/>
    </row>
    <row r="8" spans="1:8" ht="12.75" hidden="1">
      <c r="A8" s="149">
        <v>1998</v>
      </c>
      <c r="B8" s="37">
        <v>4.729137069320515</v>
      </c>
      <c r="C8" s="37">
        <v>5.3665586526748115</v>
      </c>
      <c r="D8" s="37">
        <v>-2.201516628307047</v>
      </c>
      <c r="E8" s="37">
        <v>-3.972692677384032</v>
      </c>
      <c r="F8" s="37">
        <v>6.655013845560134</v>
      </c>
      <c r="G8" s="37">
        <v>19.404234149334982</v>
      </c>
      <c r="H8" s="37">
        <v>16.146878148149725</v>
      </c>
    </row>
    <row r="9" spans="1:8" ht="12.75" hidden="1">
      <c r="A9" s="149">
        <v>1999</v>
      </c>
      <c r="B9" s="37">
        <v>4.119293135754276</v>
      </c>
      <c r="C9" s="37">
        <v>-0.9146068459092191</v>
      </c>
      <c r="D9" s="37">
        <v>-1.7301038651939393</v>
      </c>
      <c r="E9" s="37">
        <v>42.28424394959487</v>
      </c>
      <c r="F9" s="37">
        <v>7.966138165883734</v>
      </c>
      <c r="G9" s="37">
        <v>3.4360628295368087</v>
      </c>
      <c r="H9" s="37">
        <v>-2.07098556170439</v>
      </c>
    </row>
    <row r="10" spans="1:8" ht="12.75" hidden="1">
      <c r="A10" s="149">
        <v>2000</v>
      </c>
      <c r="B10" s="37">
        <v>9.608328428712625</v>
      </c>
      <c r="C10" s="37">
        <v>-2.0284170270409305</v>
      </c>
      <c r="D10" s="37">
        <v>15.607869986325198</v>
      </c>
      <c r="E10" s="37">
        <v>-15.725672862357968</v>
      </c>
      <c r="F10" s="37">
        <v>20.12519526792515</v>
      </c>
      <c r="G10" s="37">
        <v>22.205970406181777</v>
      </c>
      <c r="H10" s="37">
        <v>-0.996098239176078</v>
      </c>
    </row>
    <row r="11" spans="1:8" ht="12.75" hidden="1">
      <c r="A11" s="149">
        <v>2001</v>
      </c>
      <c r="B11" s="37">
        <v>2.949496190114928</v>
      </c>
      <c r="C11" s="37">
        <v>-10.321520181616748</v>
      </c>
      <c r="D11" s="37">
        <v>0.6412393947963864</v>
      </c>
      <c r="E11" s="37">
        <v>15.200532918229356</v>
      </c>
      <c r="F11" s="37">
        <v>-1.5676406918384203</v>
      </c>
      <c r="G11" s="37">
        <v>9.440834350935987</v>
      </c>
      <c r="H11" s="37">
        <v>-0.774365829651785</v>
      </c>
    </row>
    <row r="12" spans="1:8" ht="12.75" hidden="1">
      <c r="A12" s="149">
        <v>2002</v>
      </c>
      <c r="B12" s="37">
        <v>3.8510115445836703</v>
      </c>
      <c r="C12" s="37">
        <v>-19.81641797513045</v>
      </c>
      <c r="D12" s="37">
        <v>0.04766228216490731</v>
      </c>
      <c r="E12" s="37">
        <v>-8.013711321238375</v>
      </c>
      <c r="F12" s="37">
        <v>15.485294587911838</v>
      </c>
      <c r="G12" s="37">
        <v>-1.257725637088143</v>
      </c>
      <c r="H12" s="37">
        <v>12.159067518326069</v>
      </c>
    </row>
    <row r="13" spans="1:8" ht="12.75" hidden="1">
      <c r="A13" s="149">
        <v>2003</v>
      </c>
      <c r="B13" s="37">
        <v>4.382707348956586</v>
      </c>
      <c r="C13" s="37">
        <v>-2.5268397098960946</v>
      </c>
      <c r="D13" s="37">
        <v>-4.075143182122474</v>
      </c>
      <c r="E13" s="37">
        <v>30.981965273825324</v>
      </c>
      <c r="F13" s="37">
        <v>2.0400307592730087</v>
      </c>
      <c r="G13" s="37">
        <v>15.770505115960361</v>
      </c>
      <c r="H13" s="37">
        <v>7.512752081198386</v>
      </c>
    </row>
    <row r="14" spans="1:8" ht="12.75" hidden="1">
      <c r="A14" s="150">
        <v>2004</v>
      </c>
      <c r="B14" s="240">
        <v>2.8950428475202017</v>
      </c>
      <c r="C14" s="240">
        <v>7.578265541355208</v>
      </c>
      <c r="D14" s="240">
        <v>-10.349084862916186</v>
      </c>
      <c r="E14" s="240">
        <v>11.59646825434804</v>
      </c>
      <c r="F14" s="240">
        <v>5.658415062308819</v>
      </c>
      <c r="G14" s="240">
        <v>20.362745558828095</v>
      </c>
      <c r="H14" s="240">
        <v>12.255947706912721</v>
      </c>
    </row>
    <row r="15" spans="1:8" ht="12.75">
      <c r="A15" s="150">
        <v>2005</v>
      </c>
      <c r="B15" s="240">
        <v>4.33157035219898</v>
      </c>
      <c r="C15" s="240">
        <v>6.977796919319829</v>
      </c>
      <c r="D15" s="240">
        <v>-1.6816186423994708</v>
      </c>
      <c r="E15" s="240">
        <v>-10.472482890499279</v>
      </c>
      <c r="F15" s="240">
        <v>8.35133304599438</v>
      </c>
      <c r="G15" s="240">
        <v>17.85027162990525</v>
      </c>
      <c r="H15" s="240">
        <v>7.178071146755968</v>
      </c>
    </row>
    <row r="16" spans="1:8" ht="12.75">
      <c r="A16" s="150">
        <v>2006</v>
      </c>
      <c r="B16" s="240">
        <v>1.4650355736701925</v>
      </c>
      <c r="C16" s="240">
        <v>-9.85488078206673</v>
      </c>
      <c r="D16" s="240">
        <v>-4.010490651633418</v>
      </c>
      <c r="E16" s="240">
        <v>-2.4343406710608093</v>
      </c>
      <c r="F16" s="240">
        <v>6.772173877410097</v>
      </c>
      <c r="G16" s="240">
        <v>-5.548583397200019</v>
      </c>
      <c r="H16" s="240">
        <v>6.930094906592771</v>
      </c>
    </row>
    <row r="17" spans="1:8" ht="12.75">
      <c r="A17" s="150">
        <v>2007</v>
      </c>
      <c r="B17" s="240">
        <v>0.1388437437233847</v>
      </c>
      <c r="C17" s="240">
        <v>-0.8900850439860903</v>
      </c>
      <c r="D17" s="240">
        <v>0.11941320667875743</v>
      </c>
      <c r="E17" s="240">
        <v>4.0935656188192695</v>
      </c>
      <c r="F17" s="240">
        <v>0.41652163529377617</v>
      </c>
      <c r="G17" s="240">
        <v>4.765760360762158</v>
      </c>
      <c r="H17" s="240">
        <v>-5.016581345536167</v>
      </c>
    </row>
    <row r="18" spans="1:8" ht="12.75">
      <c r="A18" s="150">
        <v>2008</v>
      </c>
      <c r="B18" s="240">
        <v>2.4935619874774773</v>
      </c>
      <c r="C18" s="240">
        <v>17.371362201581917</v>
      </c>
      <c r="D18" s="240">
        <v>5.965266972237288</v>
      </c>
      <c r="E18" s="240">
        <v>3.863124785860819</v>
      </c>
      <c r="F18" s="240">
        <v>-7.389470096142517</v>
      </c>
      <c r="G18" s="240">
        <v>0.5279533502508968</v>
      </c>
      <c r="H18" s="240">
        <v>11.385895036170524</v>
      </c>
    </row>
    <row r="19" spans="1:8" ht="12.75">
      <c r="A19" s="154">
        <v>2009</v>
      </c>
      <c r="B19" s="121">
        <v>7.193357139887553</v>
      </c>
      <c r="C19" s="25">
        <v>-22.53216855953012</v>
      </c>
      <c r="D19" s="25">
        <v>-4.353385859149057</v>
      </c>
      <c r="E19" s="25">
        <v>9.788073535199018</v>
      </c>
      <c r="F19" s="25">
        <v>18.276427697162646</v>
      </c>
      <c r="G19" s="25">
        <v>11.849374130442342</v>
      </c>
      <c r="H19" s="25">
        <v>8.8</v>
      </c>
    </row>
    <row r="20" spans="1:8" ht="12.75" customHeight="1" hidden="1">
      <c r="A20" s="151" t="s">
        <v>60</v>
      </c>
      <c r="B20" s="37">
        <v>4.698920278286707</v>
      </c>
      <c r="C20" s="37">
        <v>2.4226202580004212</v>
      </c>
      <c r="D20" s="37">
        <v>-7.390520647049968</v>
      </c>
      <c r="E20" s="37">
        <v>8.491410915634063</v>
      </c>
      <c r="F20" s="37">
        <v>2.1971664980186603</v>
      </c>
      <c r="G20" s="37">
        <v>29.21910313517975</v>
      </c>
      <c r="H20" s="37">
        <v>22.441642156948433</v>
      </c>
    </row>
    <row r="21" spans="1:8" ht="12.75" customHeight="1" hidden="1">
      <c r="A21" s="151" t="s">
        <v>61</v>
      </c>
      <c r="B21" s="37">
        <v>8.162303544757265</v>
      </c>
      <c r="C21" s="37">
        <v>14.939093750682005</v>
      </c>
      <c r="D21" s="37">
        <v>-2.343596596488325</v>
      </c>
      <c r="E21" s="37">
        <v>5.003539521507051</v>
      </c>
      <c r="F21" s="37">
        <v>10.77986983536772</v>
      </c>
      <c r="G21" s="37">
        <v>19.763087403130115</v>
      </c>
      <c r="H21" s="37">
        <v>29.38224599255372</v>
      </c>
    </row>
    <row r="22" spans="1:8" ht="12.75" customHeight="1" hidden="1">
      <c r="A22" s="151" t="s">
        <v>62</v>
      </c>
      <c r="B22" s="37">
        <v>8.404334495327134</v>
      </c>
      <c r="C22" s="37">
        <v>20.978615233243175</v>
      </c>
      <c r="D22" s="37">
        <v>-2.4452088086701878</v>
      </c>
      <c r="E22" s="37">
        <v>-2.000064647482546</v>
      </c>
      <c r="F22" s="37">
        <v>5.776183687875957</v>
      </c>
      <c r="G22" s="37">
        <v>27.009772347826043</v>
      </c>
      <c r="H22" s="37">
        <v>17.765561111310973</v>
      </c>
    </row>
    <row r="23" spans="1:8" ht="12.75" customHeight="1" hidden="1">
      <c r="A23" s="151" t="s">
        <v>63</v>
      </c>
      <c r="B23" s="37">
        <v>-1.8414531804868943</v>
      </c>
      <c r="C23" s="37">
        <v>-23.740291342429046</v>
      </c>
      <c r="D23" s="37">
        <v>3.2786651370006155</v>
      </c>
      <c r="E23" s="37">
        <v>-19.29504339841469</v>
      </c>
      <c r="F23" s="37">
        <v>7.250851081690328</v>
      </c>
      <c r="G23" s="37">
        <v>4.550323349702097</v>
      </c>
      <c r="H23" s="37">
        <v>1.6740885939588566</v>
      </c>
    </row>
    <row r="24" spans="1:8" ht="12.75" customHeight="1" hidden="1">
      <c r="A24" s="151" t="s">
        <v>64</v>
      </c>
      <c r="B24" s="37">
        <v>3.6447008275127075</v>
      </c>
      <c r="C24" s="37">
        <v>1.2053743179825176</v>
      </c>
      <c r="D24" s="37">
        <v>2.5731972063187953</v>
      </c>
      <c r="E24" s="37">
        <v>13.45537732229181</v>
      </c>
      <c r="F24" s="37">
        <v>-9.704643912747514</v>
      </c>
      <c r="G24" s="37">
        <v>4.797474933204683</v>
      </c>
      <c r="H24" s="37">
        <v>9.162797840568459</v>
      </c>
    </row>
    <row r="25" spans="1:8" ht="12.75" customHeight="1" hidden="1">
      <c r="A25" s="151" t="s">
        <v>65</v>
      </c>
      <c r="B25" s="37">
        <v>0.7548152130989934</v>
      </c>
      <c r="C25" s="37">
        <v>1.8000316479267298</v>
      </c>
      <c r="D25" s="37">
        <v>-9.099004608290912</v>
      </c>
      <c r="E25" s="37">
        <v>26.95244159008361</v>
      </c>
      <c r="F25" s="37">
        <v>5.391755220059949</v>
      </c>
      <c r="G25" s="37">
        <v>3.9530660241189963</v>
      </c>
      <c r="H25" s="37">
        <v>-5.642270716940757</v>
      </c>
    </row>
    <row r="26" spans="1:8" ht="12.75" customHeight="1" hidden="1">
      <c r="A26" s="151" t="s">
        <v>66</v>
      </c>
      <c r="B26" s="37">
        <v>3.0826231988948223</v>
      </c>
      <c r="C26" s="37">
        <v>-0.18348988966519642</v>
      </c>
      <c r="D26" s="37">
        <v>2.549144981646151</v>
      </c>
      <c r="E26" s="37">
        <v>69.39050155829506</v>
      </c>
      <c r="F26" s="37">
        <v>11.875405416892562</v>
      </c>
      <c r="G26" s="37">
        <v>-9.764367926968845</v>
      </c>
      <c r="H26" s="37">
        <v>-6.510288018311115</v>
      </c>
    </row>
    <row r="27" spans="1:8" ht="12.75" customHeight="1" hidden="1">
      <c r="A27" s="151" t="s">
        <v>67</v>
      </c>
      <c r="B27" s="37">
        <v>9.47239550037007</v>
      </c>
      <c r="C27" s="37">
        <v>-6.587004496139144</v>
      </c>
      <c r="D27" s="37">
        <v>-1.9830287713503054</v>
      </c>
      <c r="E27" s="37">
        <v>68.14200745437299</v>
      </c>
      <c r="F27" s="37">
        <v>31.182199283057088</v>
      </c>
      <c r="G27" s="37">
        <v>18.18555869942024</v>
      </c>
      <c r="H27" s="37">
        <v>-2.8100259030790085</v>
      </c>
    </row>
    <row r="28" spans="1:8" ht="12.75" customHeight="1" hidden="1">
      <c r="A28" s="151" t="s">
        <v>68</v>
      </c>
      <c r="B28" s="37">
        <v>15.637900611489684</v>
      </c>
      <c r="C28" s="37">
        <v>23.989689743514077</v>
      </c>
      <c r="D28" s="37">
        <v>18.546105052842222</v>
      </c>
      <c r="E28" s="37">
        <v>17.442387850075548</v>
      </c>
      <c r="F28" s="37">
        <v>32.94453467234041</v>
      </c>
      <c r="G28" s="37">
        <v>31.211761022245582</v>
      </c>
      <c r="H28" s="37">
        <v>-7.852105871852203</v>
      </c>
    </row>
    <row r="29" spans="1:8" ht="12.75" customHeight="1" hidden="1">
      <c r="A29" s="151" t="s">
        <v>69</v>
      </c>
      <c r="B29" s="37">
        <v>7.858842752336017</v>
      </c>
      <c r="C29" s="37">
        <v>-8.539289636931287</v>
      </c>
      <c r="D29" s="37">
        <v>25.906538597297953</v>
      </c>
      <c r="E29" s="37">
        <v>16.712535439729322</v>
      </c>
      <c r="F29" s="37">
        <v>10.695788613124918</v>
      </c>
      <c r="G29" s="37">
        <v>15.153240419883815</v>
      </c>
      <c r="H29" s="37">
        <v>-10.572154391651551</v>
      </c>
    </row>
    <row r="30" spans="1:8" ht="12.75" customHeight="1" hidden="1">
      <c r="A30" s="151" t="s">
        <v>70</v>
      </c>
      <c r="B30" s="37">
        <v>7.966074676632886</v>
      </c>
      <c r="C30" s="37">
        <v>-8.765920821712683</v>
      </c>
      <c r="D30" s="37">
        <v>7.578914984661253</v>
      </c>
      <c r="E30" s="37">
        <v>-38.792899408793126</v>
      </c>
      <c r="F30" s="37">
        <v>16.16318107320795</v>
      </c>
      <c r="G30" s="37">
        <v>28.78027021235178</v>
      </c>
      <c r="H30" s="37">
        <v>14.7819914753847</v>
      </c>
    </row>
    <row r="31" spans="1:8" ht="12.75" customHeight="1" hidden="1">
      <c r="A31" s="151" t="s">
        <v>71</v>
      </c>
      <c r="B31" s="37">
        <v>6.955730505685565</v>
      </c>
      <c r="C31" s="37">
        <v>-7.661591516406801</v>
      </c>
      <c r="D31" s="37">
        <v>10.395147747561012</v>
      </c>
      <c r="E31" s="37">
        <v>-33.528644355665705</v>
      </c>
      <c r="F31" s="37">
        <v>23.635537989422147</v>
      </c>
      <c r="G31" s="37">
        <v>12.573170349136078</v>
      </c>
      <c r="H31" s="37">
        <v>0.24336992813263691</v>
      </c>
    </row>
    <row r="32" spans="1:8" ht="12.75" customHeight="1" hidden="1">
      <c r="A32" s="151" t="s">
        <v>72</v>
      </c>
      <c r="B32" s="37">
        <v>4.796441066716511</v>
      </c>
      <c r="C32" s="37">
        <v>-12.041378013390812</v>
      </c>
      <c r="D32" s="37">
        <v>4.497646173217234</v>
      </c>
      <c r="E32" s="37">
        <v>18.58271409694619</v>
      </c>
      <c r="F32" s="37">
        <v>6.596887716622035</v>
      </c>
      <c r="G32" s="37">
        <v>8.056367928933824</v>
      </c>
      <c r="H32" s="37">
        <v>-5.736753978322383</v>
      </c>
    </row>
    <row r="33" spans="1:8" ht="12.75" customHeight="1" hidden="1">
      <c r="A33" s="151" t="s">
        <v>73</v>
      </c>
      <c r="B33" s="37">
        <v>4.937825140721742</v>
      </c>
      <c r="C33" s="37">
        <v>-13.914270596979279</v>
      </c>
      <c r="D33" s="37">
        <v>0.25836089528768014</v>
      </c>
      <c r="E33" s="37">
        <v>13.791657542539255</v>
      </c>
      <c r="F33" s="37">
        <v>0.5377433520512369</v>
      </c>
      <c r="G33" s="37">
        <v>10.264860749136602</v>
      </c>
      <c r="H33" s="37">
        <v>1.925085889415712</v>
      </c>
    </row>
    <row r="34" spans="1:8" ht="12.75" customHeight="1" hidden="1">
      <c r="A34" s="151" t="s">
        <v>74</v>
      </c>
      <c r="B34" s="37">
        <v>3.0125580757136987</v>
      </c>
      <c r="C34" s="37">
        <v>-13.206651553419775</v>
      </c>
      <c r="D34" s="37">
        <v>-5.641502032628594</v>
      </c>
      <c r="E34" s="37">
        <v>13.99555196290369</v>
      </c>
      <c r="F34" s="37">
        <v>-1.2665509936460495</v>
      </c>
      <c r="G34" s="37">
        <v>14.758337371544712</v>
      </c>
      <c r="H34" s="37">
        <v>0.31026304720245435</v>
      </c>
    </row>
    <row r="35" spans="1:8" ht="12.75" customHeight="1" hidden="1">
      <c r="A35" s="151" t="s">
        <v>75</v>
      </c>
      <c r="B35" s="37">
        <v>-0.9862305971931988</v>
      </c>
      <c r="C35" s="37">
        <v>-1.3285626891775877</v>
      </c>
      <c r="D35" s="37">
        <v>1.9285507836546145</v>
      </c>
      <c r="E35" s="37">
        <v>13.85439277814065</v>
      </c>
      <c r="F35" s="37">
        <v>-13.818424891233846</v>
      </c>
      <c r="G35" s="37">
        <v>3.6090254020737547</v>
      </c>
      <c r="H35" s="37">
        <v>2.2008630706443313</v>
      </c>
    </row>
    <row r="36" spans="1:8" ht="12.75" customHeight="1" hidden="1">
      <c r="A36" s="151" t="s">
        <v>76</v>
      </c>
      <c r="B36" s="37">
        <v>4.244258367992032</v>
      </c>
      <c r="C36" s="37">
        <v>-15.536068802396471</v>
      </c>
      <c r="D36" s="37">
        <v>-3.1699149709149594</v>
      </c>
      <c r="E36" s="37">
        <v>-21.875456597466112</v>
      </c>
      <c r="F36" s="37">
        <v>25.752515529665928</v>
      </c>
      <c r="G36" s="37">
        <v>1.7341404977491095</v>
      </c>
      <c r="H36" s="37">
        <v>7.292314984287216</v>
      </c>
    </row>
    <row r="37" spans="1:8" ht="12.75" customHeight="1" hidden="1">
      <c r="A37" s="151" t="s">
        <v>77</v>
      </c>
      <c r="B37" s="37">
        <v>6.106356660764618</v>
      </c>
      <c r="C37" s="37">
        <v>-20.570532903661984</v>
      </c>
      <c r="D37" s="37">
        <v>-1.1346543408640173</v>
      </c>
      <c r="E37" s="37">
        <v>-15.051791124906572</v>
      </c>
      <c r="F37" s="37">
        <v>22.981370213655623</v>
      </c>
      <c r="G37" s="37">
        <v>3.4109384039749244</v>
      </c>
      <c r="H37" s="37">
        <v>13.566254570567907</v>
      </c>
    </row>
    <row r="38" spans="1:8" ht="12.75" customHeight="1" hidden="1">
      <c r="A38" s="151" t="s">
        <v>78</v>
      </c>
      <c r="B38" s="37">
        <v>-0.04750937267442623</v>
      </c>
      <c r="C38" s="37">
        <v>-19.33754937197837</v>
      </c>
      <c r="D38" s="37">
        <v>2.966955574199389</v>
      </c>
      <c r="E38" s="37">
        <v>-0.842051278621426</v>
      </c>
      <c r="F38" s="37">
        <v>3.740281492579541</v>
      </c>
      <c r="G38" s="37">
        <v>-5.115470943277003</v>
      </c>
      <c r="H38" s="37">
        <v>8.664497202512408</v>
      </c>
    </row>
    <row r="39" spans="1:8" ht="12.75" customHeight="1" hidden="1">
      <c r="A39" s="151" t="s">
        <v>79</v>
      </c>
      <c r="B39" s="37">
        <v>5.878506258581794</v>
      </c>
      <c r="C39" s="37">
        <v>-23.75108724027632</v>
      </c>
      <c r="D39" s="37">
        <v>2.6565077926420884</v>
      </c>
      <c r="E39" s="37">
        <v>1.2762523461073698</v>
      </c>
      <c r="F39" s="37">
        <v>12.34115802102535</v>
      </c>
      <c r="G39" s="37">
        <v>-4.429039460232445</v>
      </c>
      <c r="H39" s="37">
        <v>19.799256914877517</v>
      </c>
    </row>
    <row r="40" spans="1:8" ht="12.75" customHeight="1" hidden="1">
      <c r="A40" s="151" t="s">
        <v>80</v>
      </c>
      <c r="B40" s="37">
        <v>3.3562259414487983</v>
      </c>
      <c r="C40" s="37">
        <v>-3.386668339175756</v>
      </c>
      <c r="D40" s="37">
        <v>-3.1696779085818463</v>
      </c>
      <c r="E40" s="37">
        <v>32.72886645919007</v>
      </c>
      <c r="F40" s="37">
        <v>-7.276285378431311</v>
      </c>
      <c r="G40" s="37">
        <v>11.132656495833729</v>
      </c>
      <c r="H40" s="37">
        <v>12.512315103584811</v>
      </c>
    </row>
    <row r="41" spans="1:8" ht="12.75" customHeight="1" hidden="1">
      <c r="A41" s="151" t="s">
        <v>81</v>
      </c>
      <c r="B41" s="37">
        <v>3.856254804157544</v>
      </c>
      <c r="C41" s="37">
        <v>4.234807466276024</v>
      </c>
      <c r="D41" s="37">
        <v>-6.01992851900944</v>
      </c>
      <c r="E41" s="37">
        <v>15.500044928563184</v>
      </c>
      <c r="F41" s="37">
        <v>1.708066170349639</v>
      </c>
      <c r="G41" s="37">
        <v>20.662270457626946</v>
      </c>
      <c r="H41" s="37">
        <v>11.743545912072179</v>
      </c>
    </row>
    <row r="42" spans="1:8" ht="12.75" customHeight="1" hidden="1">
      <c r="A42" s="151" t="s">
        <v>82</v>
      </c>
      <c r="B42" s="37">
        <v>5.733973997311324</v>
      </c>
      <c r="C42" s="37">
        <v>-6.222346403508965</v>
      </c>
      <c r="D42" s="37">
        <v>-5.062254387239037</v>
      </c>
      <c r="E42" s="37">
        <v>42.444442676813765</v>
      </c>
      <c r="F42" s="37">
        <v>4.966847678801074</v>
      </c>
      <c r="G42" s="37">
        <v>22.539133810571798</v>
      </c>
      <c r="H42" s="37">
        <v>3.661299651656023</v>
      </c>
    </row>
    <row r="43" spans="1:8" ht="12.75" customHeight="1" hidden="1">
      <c r="A43" s="151" t="s">
        <v>83</v>
      </c>
      <c r="B43" s="37">
        <v>4.3220093413385285</v>
      </c>
      <c r="C43" s="37">
        <v>-4.141662195403441</v>
      </c>
      <c r="D43" s="37">
        <v>-2.2188681917396025</v>
      </c>
      <c r="E43" s="37">
        <v>30.165953763516</v>
      </c>
      <c r="F43" s="37">
        <v>9.492218776367991</v>
      </c>
      <c r="G43" s="37">
        <v>10.602785465263253</v>
      </c>
      <c r="H43" s="37">
        <v>2.59433630502717</v>
      </c>
    </row>
    <row r="44" spans="1:8" ht="12.75" customHeight="1" hidden="1">
      <c r="A44" s="151" t="s">
        <v>84</v>
      </c>
      <c r="B44" s="37">
        <v>4.127369675848996</v>
      </c>
      <c r="C44" s="37">
        <v>-1.4996694220942004</v>
      </c>
      <c r="D44" s="37">
        <v>-9.406755555148749</v>
      </c>
      <c r="E44" s="37">
        <v>14.91227676008073</v>
      </c>
      <c r="F44" s="37">
        <v>19.203706896892285</v>
      </c>
      <c r="G44" s="37">
        <v>18.574263411840548</v>
      </c>
      <c r="H44" s="37">
        <v>20.843898373718204</v>
      </c>
    </row>
    <row r="45" spans="1:8" ht="12.75" customHeight="1" hidden="1">
      <c r="A45" s="151" t="s">
        <v>85</v>
      </c>
      <c r="B45" s="37">
        <v>4.713684165815053</v>
      </c>
      <c r="C45" s="37">
        <v>-0.9181667492461685</v>
      </c>
      <c r="D45" s="37">
        <v>-7.168165216416938</v>
      </c>
      <c r="E45" s="37">
        <v>11.095893262721333</v>
      </c>
      <c r="F45" s="37">
        <v>4.628720109523911</v>
      </c>
      <c r="G45" s="37">
        <v>19.441395683455156</v>
      </c>
      <c r="H45" s="37">
        <v>15.120598153948038</v>
      </c>
    </row>
    <row r="46" spans="1:8" ht="12.75" customHeight="1" hidden="1">
      <c r="A46" s="151" t="s">
        <v>86</v>
      </c>
      <c r="B46" s="37">
        <v>-0.989550549014055</v>
      </c>
      <c r="C46" s="37">
        <v>16.58283444917565</v>
      </c>
      <c r="D46" s="37">
        <v>-12.32258988240082</v>
      </c>
      <c r="E46" s="37">
        <v>18.414400586905444</v>
      </c>
      <c r="F46" s="37">
        <v>-5.401055056427481</v>
      </c>
      <c r="G46" s="37">
        <v>17.742773115980896</v>
      </c>
      <c r="H46" s="37">
        <v>8.819068478858512</v>
      </c>
    </row>
    <row r="47" spans="1:8" ht="12.75" customHeight="1" hidden="1">
      <c r="A47" s="151" t="s">
        <v>87</v>
      </c>
      <c r="B47" s="37">
        <v>4.273530208382965</v>
      </c>
      <c r="C47" s="37">
        <v>13.86626253695799</v>
      </c>
      <c r="D47" s="37">
        <v>-12.406848320890902</v>
      </c>
      <c r="E47" s="37">
        <v>4.28059251539284</v>
      </c>
      <c r="F47" s="37">
        <v>6.968088898262749</v>
      </c>
      <c r="G47" s="37">
        <v>28.024274209776053</v>
      </c>
      <c r="H47" s="37">
        <v>9.633951746554843</v>
      </c>
    </row>
    <row r="48" spans="1:8" ht="12.75" customHeight="1" hidden="1">
      <c r="A48" s="151" t="s">
        <v>88</v>
      </c>
      <c r="B48" s="37">
        <v>8.93708608940895</v>
      </c>
      <c r="C48" s="37">
        <v>23.12086349764064</v>
      </c>
      <c r="D48" s="37">
        <v>2.0129820726150456</v>
      </c>
      <c r="E48" s="37">
        <v>-1.0664688707481673</v>
      </c>
      <c r="F48" s="37">
        <v>13.778580245570907</v>
      </c>
      <c r="G48" s="37">
        <v>19.72997001532306</v>
      </c>
      <c r="H48" s="37">
        <v>7.469386364337922</v>
      </c>
    </row>
    <row r="49" spans="1:8" ht="12.75" customHeight="1" hidden="1">
      <c r="A49" s="151" t="s">
        <v>89</v>
      </c>
      <c r="B49" s="37">
        <v>1.1378389514371037</v>
      </c>
      <c r="C49" s="37">
        <v>18.51103230356344</v>
      </c>
      <c r="D49" s="37">
        <v>-1.6020159023776444</v>
      </c>
      <c r="E49" s="37">
        <v>-0.889478990505026</v>
      </c>
      <c r="F49" s="37">
        <v>5.712836534246662</v>
      </c>
      <c r="G49" s="37">
        <v>7.776410834516142</v>
      </c>
      <c r="H49" s="37">
        <v>-1.839533699726502</v>
      </c>
    </row>
    <row r="50" spans="1:8" ht="12.75" customHeight="1" hidden="1">
      <c r="A50" s="151" t="s">
        <v>90</v>
      </c>
      <c r="B50" s="37">
        <v>2.7012291557518893</v>
      </c>
      <c r="C50" s="37">
        <v>13.475978706454427</v>
      </c>
      <c r="D50" s="37">
        <v>-0.15724584084210846</v>
      </c>
      <c r="E50" s="37">
        <v>-7.418620660873785</v>
      </c>
      <c r="F50" s="37">
        <v>6.453187275601664</v>
      </c>
      <c r="G50" s="37">
        <v>10.362592694049539</v>
      </c>
      <c r="H50" s="37">
        <v>-2.2716045274871988</v>
      </c>
    </row>
    <row r="51" spans="1:8" ht="12.75" customHeight="1" hidden="1">
      <c r="A51" s="151" t="s">
        <v>91</v>
      </c>
      <c r="B51" s="37">
        <v>4.432315161477504</v>
      </c>
      <c r="C51" s="37">
        <v>2.140228725593502</v>
      </c>
      <c r="D51" s="37">
        <v>0.3638260776015869</v>
      </c>
      <c r="E51" s="37">
        <v>4.719180986602467</v>
      </c>
      <c r="F51" s="37">
        <v>0.09464236294058992</v>
      </c>
      <c r="G51" s="37">
        <v>17.89702558975756</v>
      </c>
      <c r="H51" s="37">
        <v>10.728675064697171</v>
      </c>
    </row>
    <row r="52" spans="1:8" ht="12.75" customHeight="1" hidden="1">
      <c r="A52" s="151" t="s">
        <v>92</v>
      </c>
      <c r="B52" s="37">
        <v>0.6327954626371906</v>
      </c>
      <c r="C52" s="37">
        <v>-9.73982458434881</v>
      </c>
      <c r="D52" s="37">
        <v>-4.673683828386956</v>
      </c>
      <c r="E52" s="37">
        <v>2.394320765399314</v>
      </c>
      <c r="F52" s="37">
        <v>3.71595008134895</v>
      </c>
      <c r="G52" s="37">
        <v>-2.678947607303712</v>
      </c>
      <c r="H52" s="37">
        <v>-2.4039095940603232</v>
      </c>
    </row>
    <row r="53" spans="1:8" ht="12.75" customHeight="1" hidden="1">
      <c r="A53" s="151" t="s">
        <v>93</v>
      </c>
      <c r="B53" s="37">
        <v>1.6944237838800547</v>
      </c>
      <c r="C53" s="37">
        <v>-13.612195568694503</v>
      </c>
      <c r="D53" s="37">
        <v>-3.2480340426379826</v>
      </c>
      <c r="E53" s="37">
        <v>-0.6150165654459698</v>
      </c>
      <c r="F53" s="37">
        <v>6.87167815293634</v>
      </c>
      <c r="G53" s="37">
        <v>-4.283752537747816</v>
      </c>
      <c r="H53" s="37">
        <v>11.461331081124598</v>
      </c>
    </row>
    <row r="54" spans="1:8" ht="12.75" customHeight="1" hidden="1">
      <c r="A54" s="151" t="s">
        <v>94</v>
      </c>
      <c r="B54" s="37">
        <v>3.1245526933976606</v>
      </c>
      <c r="C54" s="37">
        <v>-11.476054859090468</v>
      </c>
      <c r="D54" s="37">
        <v>-5.081674224899302</v>
      </c>
      <c r="E54" s="37">
        <v>1.220792557957509</v>
      </c>
      <c r="F54" s="37">
        <v>14.536943369192159</v>
      </c>
      <c r="G54" s="37">
        <v>-5.396647275966089</v>
      </c>
      <c r="H54" s="37">
        <v>11.916547372604569</v>
      </c>
    </row>
    <row r="55" spans="1:8" ht="12.75" customHeight="1" hidden="1">
      <c r="A55" s="151" t="s">
        <v>95</v>
      </c>
      <c r="B55" s="37">
        <v>0.494110781653319</v>
      </c>
      <c r="C55" s="37">
        <v>-6.598887344595738</v>
      </c>
      <c r="D55" s="37">
        <v>-3.645369572348372</v>
      </c>
      <c r="E55" s="37">
        <v>-10.214230767833186</v>
      </c>
      <c r="F55" s="37">
        <v>-3.3348808993113153</v>
      </c>
      <c r="G55" s="37">
        <v>-4.104528031230785</v>
      </c>
      <c r="H55" s="37">
        <v>5.4698234784145825</v>
      </c>
    </row>
    <row r="56" spans="1:8" ht="12.75" customHeight="1" hidden="1">
      <c r="A56" s="151" t="s">
        <v>96</v>
      </c>
      <c r="B56" s="37">
        <v>1.2332468796984415</v>
      </c>
      <c r="C56" s="37">
        <v>0.5054202916201973</v>
      </c>
      <c r="D56" s="37">
        <v>6.423663190011993</v>
      </c>
      <c r="E56" s="37">
        <v>3.250027127590812</v>
      </c>
      <c r="F56" s="37">
        <v>-11.301340800339574</v>
      </c>
      <c r="G56" s="37">
        <v>16.81848540081856</v>
      </c>
      <c r="H56" s="37">
        <v>-4.760671071766566</v>
      </c>
    </row>
    <row r="57" spans="1:8" ht="12.75" customHeight="1" hidden="1">
      <c r="A57" s="151" t="s">
        <v>97</v>
      </c>
      <c r="B57" s="37">
        <v>0.48602829543054327</v>
      </c>
      <c r="C57" s="37">
        <v>10.600527578673933</v>
      </c>
      <c r="D57" s="37">
        <v>-0.9374884359164639</v>
      </c>
      <c r="E57" s="37">
        <v>2.3632207615458753</v>
      </c>
      <c r="F57" s="37">
        <v>1.9565215282202075</v>
      </c>
      <c r="G57" s="37">
        <v>3.946202403648357</v>
      </c>
      <c r="H57" s="37">
        <v>-9.527327708537484</v>
      </c>
    </row>
    <row r="58" spans="1:8" ht="12.75" hidden="1">
      <c r="A58" s="151" t="s">
        <v>98</v>
      </c>
      <c r="B58" s="37">
        <v>0.24648104880236588</v>
      </c>
      <c r="C58" s="37">
        <v>-4.209957860011869</v>
      </c>
      <c r="D58" s="37">
        <v>-3.6104049684968516</v>
      </c>
      <c r="E58" s="37">
        <v>3.785861514524896</v>
      </c>
      <c r="F58" s="37">
        <v>8.72894294027924</v>
      </c>
      <c r="G58" s="37">
        <v>-0.8200644645001205</v>
      </c>
      <c r="H58" s="37">
        <v>-7.900564243923853</v>
      </c>
    </row>
    <row r="59" spans="1:8" ht="12.75" hidden="1">
      <c r="A59" s="151" t="s">
        <v>14</v>
      </c>
      <c r="B59" s="37">
        <v>-1.4103812490377976</v>
      </c>
      <c r="C59" s="37">
        <v>-10.456330186226651</v>
      </c>
      <c r="D59" s="37">
        <v>-1.3981169588836337</v>
      </c>
      <c r="E59" s="37">
        <v>6.975153071615495</v>
      </c>
      <c r="F59" s="37">
        <v>2.28196287301526</v>
      </c>
      <c r="G59" s="37">
        <v>-0.8815818969181635</v>
      </c>
      <c r="H59" s="37">
        <v>2.122237642083263</v>
      </c>
    </row>
    <row r="60" spans="1:8" ht="12.75" hidden="1">
      <c r="A60" s="151" t="s">
        <v>15</v>
      </c>
      <c r="B60" s="37">
        <v>0.21626889318137898</v>
      </c>
      <c r="C60" s="37">
        <v>4.418406685336436</v>
      </c>
      <c r="D60" s="37">
        <v>-6.012151479209777</v>
      </c>
      <c r="E60" s="37">
        <v>4.714748327564934</v>
      </c>
      <c r="F60" s="37">
        <v>-6.45500180317805</v>
      </c>
      <c r="G60" s="37">
        <v>4.447121216711494</v>
      </c>
      <c r="H60" s="37">
        <v>14.014375143011165</v>
      </c>
    </row>
    <row r="61" spans="1:8" ht="12.75">
      <c r="A61" s="151" t="s">
        <v>16</v>
      </c>
      <c r="B61" s="37">
        <v>2.0560984092295627</v>
      </c>
      <c r="C61" s="37">
        <v>45.65119380463517</v>
      </c>
      <c r="D61" s="37">
        <v>-0.5871010318030443</v>
      </c>
      <c r="E61" s="37">
        <v>10.828149910294698</v>
      </c>
      <c r="F61" s="37">
        <v>-3.2314495012251427</v>
      </c>
      <c r="G61" s="37">
        <v>0.988850395964306</v>
      </c>
      <c r="H61" s="37">
        <v>5.608034809573013</v>
      </c>
    </row>
    <row r="62" spans="1:8" ht="12.75">
      <c r="A62" s="151" t="s">
        <v>17</v>
      </c>
      <c r="B62" s="37">
        <v>1.8664259573357498</v>
      </c>
      <c r="C62" s="37">
        <v>11.741380355026408</v>
      </c>
      <c r="D62" s="37">
        <v>12.206158176804905</v>
      </c>
      <c r="E62" s="37">
        <v>7.466042720755283</v>
      </c>
      <c r="F62" s="37">
        <v>-9.28088456336468</v>
      </c>
      <c r="G62" s="37">
        <v>-4.87050040893854</v>
      </c>
      <c r="H62" s="37">
        <v>5.684106374920745</v>
      </c>
    </row>
    <row r="63" spans="1:8" ht="12.75">
      <c r="A63" s="151" t="s">
        <v>18</v>
      </c>
      <c r="B63" s="14">
        <v>5.835454690163218</v>
      </c>
      <c r="C63" s="14">
        <v>7.674467961329668</v>
      </c>
      <c r="D63" s="14">
        <v>18.25416222315708</v>
      </c>
      <c r="E63" s="14">
        <v>-7.556441815171638</v>
      </c>
      <c r="F63" s="14">
        <v>-10.590544516802211</v>
      </c>
      <c r="G63" s="14">
        <v>1.5463421972662985</v>
      </c>
      <c r="H63" s="14">
        <v>20.237063817177187</v>
      </c>
    </row>
    <row r="64" spans="1:8" ht="12.75">
      <c r="A64" s="7" t="s">
        <v>19</v>
      </c>
      <c r="B64" s="14">
        <v>12.573796592787218</v>
      </c>
      <c r="C64" s="14">
        <v>-23.83853758715722</v>
      </c>
      <c r="D64" s="14">
        <v>17.511225992803375</v>
      </c>
      <c r="E64" s="14">
        <v>36.467985212468136</v>
      </c>
      <c r="F64" s="14">
        <v>25.70074982584623</v>
      </c>
      <c r="G64" s="14">
        <v>1.1781404912682802</v>
      </c>
      <c r="H64" s="14">
        <v>3.4769894714916916</v>
      </c>
    </row>
    <row r="65" spans="1:8" ht="12.75">
      <c r="A65" s="151" t="s">
        <v>20</v>
      </c>
      <c r="B65" s="14">
        <v>11.141841297473462</v>
      </c>
      <c r="C65" s="14">
        <v>-11.383049071351024</v>
      </c>
      <c r="D65" s="14">
        <v>3.2668816108103016</v>
      </c>
      <c r="E65" s="14">
        <v>8.967206106319253</v>
      </c>
      <c r="F65" s="14">
        <v>11.500213012282117</v>
      </c>
      <c r="G65" s="14">
        <v>15.403729763379332</v>
      </c>
      <c r="H65" s="14">
        <v>20.35101569981468</v>
      </c>
    </row>
    <row r="66" spans="1:8" ht="12.75">
      <c r="A66" s="151" t="s">
        <v>21</v>
      </c>
      <c r="B66" s="14">
        <v>5.979748206197513</v>
      </c>
      <c r="C66" s="14">
        <v>-34.818724763863116</v>
      </c>
      <c r="D66" s="14">
        <v>-15.252491195705716</v>
      </c>
      <c r="E66" s="14">
        <v>-2.16672630611653</v>
      </c>
      <c r="F66" s="14">
        <v>21.983533565841682</v>
      </c>
      <c r="G66" s="14">
        <v>22.675674152514063</v>
      </c>
      <c r="H66" s="14">
        <v>15.687231620783564</v>
      </c>
    </row>
    <row r="67" spans="1:8" ht="12.75">
      <c r="A67" s="151" t="s">
        <v>22</v>
      </c>
      <c r="B67" s="121">
        <v>0.5999999999999943</v>
      </c>
      <c r="C67" s="25">
        <v>-13.19903414963315</v>
      </c>
      <c r="D67" s="25">
        <v>-18.119715265326136</v>
      </c>
      <c r="E67" s="25">
        <v>4.284329868912252</v>
      </c>
      <c r="F67" s="25">
        <v>16.07779219616212</v>
      </c>
      <c r="G67" s="25">
        <v>8.282310909308194</v>
      </c>
      <c r="H67" s="25">
        <v>-1.8558617933801287</v>
      </c>
    </row>
    <row r="68" spans="1:8" ht="12.75">
      <c r="A68" s="152"/>
      <c r="B68" s="695" t="s">
        <v>393</v>
      </c>
      <c r="C68" s="696"/>
      <c r="D68" s="696"/>
      <c r="E68" s="696"/>
      <c r="F68" s="696"/>
      <c r="G68" s="696"/>
      <c r="H68" s="696"/>
    </row>
    <row r="69" spans="1:8" ht="12.75" customHeight="1" hidden="1">
      <c r="A69" s="150">
        <v>1998</v>
      </c>
      <c r="B69" s="39">
        <v>9.921019629227658</v>
      </c>
      <c r="C69" s="40">
        <v>13.480091904035518</v>
      </c>
      <c r="D69" s="40">
        <v>9.915132996001518</v>
      </c>
      <c r="E69" s="40">
        <v>6.469147955921031</v>
      </c>
      <c r="F69" s="40">
        <v>8.601437634042554</v>
      </c>
      <c r="G69" s="40">
        <v>7.704828530620119</v>
      </c>
      <c r="H69" s="40">
        <v>10.73745432802832</v>
      </c>
    </row>
    <row r="70" spans="1:8" ht="12.75" customHeight="1" hidden="1">
      <c r="A70" s="150">
        <v>1999</v>
      </c>
      <c r="B70" s="41">
        <v>6.929164302559187</v>
      </c>
      <c r="C70" s="37">
        <v>4.175298012347838</v>
      </c>
      <c r="D70" s="37">
        <v>8.030328285334875</v>
      </c>
      <c r="E70" s="37">
        <v>1.9164760264861798</v>
      </c>
      <c r="F70" s="37">
        <v>7.175274866339606</v>
      </c>
      <c r="G70" s="37">
        <v>5.520408153573015</v>
      </c>
      <c r="H70" s="37">
        <v>6.878558295349578</v>
      </c>
    </row>
    <row r="71" spans="1:8" ht="12.75" customHeight="1" hidden="1">
      <c r="A71" s="150">
        <v>2000</v>
      </c>
      <c r="B71" s="41">
        <v>13.291352890030353</v>
      </c>
      <c r="C71" s="37">
        <v>11.54581788899182</v>
      </c>
      <c r="D71" s="37">
        <v>16.763273216153777</v>
      </c>
      <c r="E71" s="37">
        <v>11.354806499732206</v>
      </c>
      <c r="F71" s="37">
        <v>19.286340479969198</v>
      </c>
      <c r="G71" s="37">
        <v>16.02630969210088</v>
      </c>
      <c r="H71" s="37">
        <v>3.4506836590057333</v>
      </c>
    </row>
    <row r="72" spans="1:8" ht="12.75" customHeight="1" hidden="1">
      <c r="A72" s="150">
        <v>2001</v>
      </c>
      <c r="B72" s="41">
        <v>5.850606904869082</v>
      </c>
      <c r="C72" s="37">
        <v>7.0413028469108525</v>
      </c>
      <c r="D72" s="37">
        <v>6.558450711940139</v>
      </c>
      <c r="E72" s="37">
        <v>10.536229661083595</v>
      </c>
      <c r="F72" s="37">
        <v>2.014827496253318</v>
      </c>
      <c r="G72" s="37">
        <v>5.020747145935047</v>
      </c>
      <c r="H72" s="37">
        <v>7.158874590065466</v>
      </c>
    </row>
    <row r="73" spans="1:8" ht="12.75" customHeight="1" hidden="1">
      <c r="A73" s="150">
        <v>2002</v>
      </c>
      <c r="B73" s="41">
        <v>8.666695536335624</v>
      </c>
      <c r="C73" s="37">
        <v>4.090368284111051</v>
      </c>
      <c r="D73" s="37">
        <v>7.797157489136765</v>
      </c>
      <c r="E73" s="37">
        <v>4.835438455027273</v>
      </c>
      <c r="F73" s="37">
        <v>7.60190235240465</v>
      </c>
      <c r="G73" s="37">
        <v>8.997590432975443</v>
      </c>
      <c r="H73" s="37">
        <v>11.858323042975513</v>
      </c>
    </row>
    <row r="74" spans="1:8" ht="12.75" customHeight="1" hidden="1">
      <c r="A74" s="150">
        <v>2003</v>
      </c>
      <c r="B74" s="241">
        <v>8.507072359203107</v>
      </c>
      <c r="C74" s="37">
        <v>13.156676806515165</v>
      </c>
      <c r="D74" s="37">
        <v>9.543712717443285</v>
      </c>
      <c r="E74" s="37">
        <v>5.67973890043254</v>
      </c>
      <c r="F74" s="37">
        <v>4.128182261154592</v>
      </c>
      <c r="G74" s="37">
        <v>4.95766364684269</v>
      </c>
      <c r="H74" s="37">
        <v>11.228573351039472</v>
      </c>
    </row>
    <row r="75" spans="1:8" ht="12.75" hidden="1">
      <c r="A75" s="150">
        <v>2004</v>
      </c>
      <c r="B75" s="41">
        <v>8.392079910827704</v>
      </c>
      <c r="C75" s="37">
        <v>3.9122306054768643</v>
      </c>
      <c r="D75" s="37">
        <v>6.773971713694152</v>
      </c>
      <c r="E75" s="37">
        <v>16.443578957061533</v>
      </c>
      <c r="F75" s="37">
        <v>10.017172601118958</v>
      </c>
      <c r="G75" s="37">
        <v>10.481483229578743</v>
      </c>
      <c r="H75" s="37">
        <v>5.9765672443373035</v>
      </c>
    </row>
    <row r="76" spans="1:8" ht="12.75">
      <c r="A76" s="150">
        <v>2005</v>
      </c>
      <c r="B76" s="41">
        <v>9.680343322306058</v>
      </c>
      <c r="C76" s="37">
        <v>12.667532186848305</v>
      </c>
      <c r="D76" s="37">
        <v>7.4191574940014675</v>
      </c>
      <c r="E76" s="37">
        <v>5.476310431196225</v>
      </c>
      <c r="F76" s="37">
        <v>10.065922398699684</v>
      </c>
      <c r="G76" s="37">
        <v>7.600594841201669</v>
      </c>
      <c r="H76" s="37">
        <v>12.479632439149299</v>
      </c>
    </row>
    <row r="77" spans="1:8" ht="12.75">
      <c r="A77" s="150">
        <v>2006</v>
      </c>
      <c r="B77" s="41">
        <v>7.599999999999994</v>
      </c>
      <c r="C77" s="37">
        <v>8.390940001222859</v>
      </c>
      <c r="D77" s="37">
        <v>11.071448069988165</v>
      </c>
      <c r="E77" s="37">
        <v>11.787133405663823</v>
      </c>
      <c r="F77" s="37">
        <v>1.3577147622151529</v>
      </c>
      <c r="G77" s="37">
        <v>5.425566775880597</v>
      </c>
      <c r="H77" s="37">
        <v>9.171011652422862</v>
      </c>
    </row>
    <row r="78" spans="1:8" ht="12.75">
      <c r="A78" s="150">
        <v>2007</v>
      </c>
      <c r="B78" s="41">
        <v>8.347223768938846</v>
      </c>
      <c r="C78" s="37">
        <v>12.007645300812811</v>
      </c>
      <c r="D78" s="37">
        <v>10.917937606317665</v>
      </c>
      <c r="E78" s="37">
        <v>4.784172049739027</v>
      </c>
      <c r="F78" s="37">
        <v>13.217679908988103</v>
      </c>
      <c r="G78" s="37">
        <v>2.3581576728399796</v>
      </c>
      <c r="H78" s="37">
        <v>3.5810348244806107</v>
      </c>
    </row>
    <row r="79" spans="1:8" ht="12.75">
      <c r="A79" s="150">
        <v>2008</v>
      </c>
      <c r="B79" s="41">
        <v>6.018082536950288</v>
      </c>
      <c r="C79" s="37">
        <v>10.89422072478115</v>
      </c>
      <c r="D79" s="37">
        <v>9.593192930142934</v>
      </c>
      <c r="E79" s="37">
        <v>-0.2703081830944569</v>
      </c>
      <c r="F79" s="37">
        <v>-3.1852288132948416</v>
      </c>
      <c r="G79" s="37">
        <v>17.193009678074546</v>
      </c>
      <c r="H79" s="37">
        <v>8.029970154091899</v>
      </c>
    </row>
    <row r="80" spans="1:8" ht="12.75">
      <c r="A80" s="154">
        <v>2009</v>
      </c>
      <c r="B80" s="121">
        <v>4.6597440354806565</v>
      </c>
      <c r="C80" s="25">
        <v>-1.0829236192066247</v>
      </c>
      <c r="D80" s="25">
        <v>-0.011889147064991334</v>
      </c>
      <c r="E80" s="25">
        <v>3.367105740906368</v>
      </c>
      <c r="F80" s="25">
        <v>1.8600811143601277</v>
      </c>
      <c r="G80" s="25">
        <v>11.962710249097924</v>
      </c>
      <c r="H80" s="25">
        <v>9.488085549100433</v>
      </c>
    </row>
    <row r="81" spans="1:8" ht="12.75" customHeight="1" hidden="1">
      <c r="A81" s="151" t="s">
        <v>60</v>
      </c>
      <c r="B81" s="41">
        <v>8.21153040917821</v>
      </c>
      <c r="C81" s="37">
        <v>12.80796002398634</v>
      </c>
      <c r="D81" s="37">
        <v>5.666314396412076</v>
      </c>
      <c r="E81" s="37">
        <v>12.770302706144804</v>
      </c>
      <c r="F81" s="37">
        <v>4.29177429859952</v>
      </c>
      <c r="G81" s="37">
        <v>12.333118187517258</v>
      </c>
      <c r="H81" s="37">
        <v>9.599240499221068</v>
      </c>
    </row>
    <row r="82" spans="1:8" ht="12.75" customHeight="1" hidden="1">
      <c r="A82" s="151" t="s">
        <v>61</v>
      </c>
      <c r="B82" s="41">
        <v>12.587898223872045</v>
      </c>
      <c r="C82" s="37">
        <v>17.89464949682737</v>
      </c>
      <c r="D82" s="37">
        <v>10.891867603247235</v>
      </c>
      <c r="E82" s="37">
        <v>12.678883821796916</v>
      </c>
      <c r="F82" s="37">
        <v>10.2242066583147</v>
      </c>
      <c r="G82" s="37">
        <v>11.386348647079586</v>
      </c>
      <c r="H82" s="37">
        <v>14.469729050013001</v>
      </c>
    </row>
    <row r="83" spans="1:8" ht="12.75" customHeight="1" hidden="1">
      <c r="A83" s="151" t="s">
        <v>62</v>
      </c>
      <c r="B83" s="41">
        <v>9.341158576904675</v>
      </c>
      <c r="C83" s="37">
        <v>11.985542897320371</v>
      </c>
      <c r="D83" s="37">
        <v>8.574704894216339</v>
      </c>
      <c r="E83" s="37">
        <v>8.547656041523723</v>
      </c>
      <c r="F83" s="37">
        <v>9.41398176084553</v>
      </c>
      <c r="G83" s="37">
        <v>4.214380423206848</v>
      </c>
      <c r="H83" s="37">
        <v>10.01218329755369</v>
      </c>
    </row>
    <row r="84" spans="1:8" ht="12.75" customHeight="1" hidden="1">
      <c r="A84" s="151" t="s">
        <v>63</v>
      </c>
      <c r="B84" s="41">
        <v>9.54349130695573</v>
      </c>
      <c r="C84" s="37">
        <v>11.232215198007964</v>
      </c>
      <c r="D84" s="37">
        <v>14.527645090130449</v>
      </c>
      <c r="E84" s="37">
        <v>-8.120250745781334</v>
      </c>
      <c r="F84" s="37">
        <v>10.475787818410453</v>
      </c>
      <c r="G84" s="37">
        <v>2.885466864676829</v>
      </c>
      <c r="H84" s="37">
        <v>8.868664465325523</v>
      </c>
    </row>
    <row r="85" spans="1:8" ht="12.75" customHeight="1" hidden="1">
      <c r="A85" s="151" t="s">
        <v>64</v>
      </c>
      <c r="B85" s="41">
        <v>6.542175245447652</v>
      </c>
      <c r="C85" s="37">
        <v>3.1176270270476607</v>
      </c>
      <c r="D85" s="37">
        <v>7.098103136603996</v>
      </c>
      <c r="E85" s="37">
        <v>2.2846549936025298</v>
      </c>
      <c r="F85" s="37">
        <v>6.441626158033145</v>
      </c>
      <c r="G85" s="37">
        <v>3.9194690514453185</v>
      </c>
      <c r="H85" s="37">
        <v>7.473711736318478</v>
      </c>
    </row>
    <row r="86" spans="1:8" ht="12.75" customHeight="1" hidden="1">
      <c r="A86" s="151" t="s">
        <v>65</v>
      </c>
      <c r="B86" s="41">
        <v>4.4511191599699345</v>
      </c>
      <c r="C86" s="37">
        <v>2.4584997373081166</v>
      </c>
      <c r="D86" s="37">
        <v>4.765639489807455</v>
      </c>
      <c r="E86" s="37">
        <v>-1.159150203102044</v>
      </c>
      <c r="F86" s="37">
        <v>6.176373234779504</v>
      </c>
      <c r="G86" s="37">
        <v>6.050372344178129</v>
      </c>
      <c r="H86" s="37">
        <v>3.0735990867765537</v>
      </c>
    </row>
    <row r="87" spans="1:8" ht="12.75" customHeight="1" hidden="1">
      <c r="A87" s="151" t="s">
        <v>66</v>
      </c>
      <c r="B87" s="41">
        <v>7.9376537379776835</v>
      </c>
      <c r="C87" s="37">
        <v>5.712096777666247</v>
      </c>
      <c r="D87" s="37">
        <v>9.558586074230874</v>
      </c>
      <c r="E87" s="37">
        <v>0.3308267884758749</v>
      </c>
      <c r="F87" s="37">
        <v>8.64902240369969</v>
      </c>
      <c r="G87" s="37">
        <v>4.841615003566972</v>
      </c>
      <c r="H87" s="37">
        <v>8.485032009994399</v>
      </c>
    </row>
    <row r="88" spans="1:8" ht="12.75" customHeight="1" hidden="1">
      <c r="A88" s="151" t="s">
        <v>67</v>
      </c>
      <c r="B88" s="41">
        <v>8.785709066841434</v>
      </c>
      <c r="C88" s="37">
        <v>5.412968507369314</v>
      </c>
      <c r="D88" s="37">
        <v>10.698984440697174</v>
      </c>
      <c r="E88" s="37">
        <v>6.209572526968387</v>
      </c>
      <c r="F88" s="37">
        <v>7.4340776688461006</v>
      </c>
      <c r="G88" s="37">
        <v>7.2701762151016425</v>
      </c>
      <c r="H88" s="37">
        <v>8.481890348308909</v>
      </c>
    </row>
    <row r="89" spans="1:8" ht="12.75" customHeight="1" hidden="1">
      <c r="A89" s="151" t="s">
        <v>68</v>
      </c>
      <c r="B89" s="41">
        <v>18.776551505194135</v>
      </c>
      <c r="C89" s="37">
        <v>12.902583869340447</v>
      </c>
      <c r="D89" s="37">
        <v>21.257780788368038</v>
      </c>
      <c r="E89" s="37">
        <v>13.306913808586955</v>
      </c>
      <c r="F89" s="37">
        <v>26.72443997051323</v>
      </c>
      <c r="G89" s="37">
        <v>21.093942763663208</v>
      </c>
      <c r="H89" s="37">
        <v>9.422871256562033</v>
      </c>
    </row>
    <row r="90" spans="1:8" ht="12.75" customHeight="1" hidden="1">
      <c r="A90" s="151" t="s">
        <v>69</v>
      </c>
      <c r="B90" s="41">
        <v>12.946336248612496</v>
      </c>
      <c r="C90" s="37">
        <v>12.887006101036263</v>
      </c>
      <c r="D90" s="37">
        <v>16.54088803228244</v>
      </c>
      <c r="E90" s="37">
        <v>7.51071107504238</v>
      </c>
      <c r="F90" s="37">
        <v>18.408857520446475</v>
      </c>
      <c r="G90" s="37">
        <v>11.276043712983608</v>
      </c>
      <c r="H90" s="37">
        <v>4.78485924013286</v>
      </c>
    </row>
    <row r="91" spans="1:8" ht="12.75" customHeight="1" hidden="1">
      <c r="A91" s="151" t="s">
        <v>70</v>
      </c>
      <c r="B91" s="41">
        <v>10.7211134216423</v>
      </c>
      <c r="C91" s="37">
        <v>9.36898781093933</v>
      </c>
      <c r="D91" s="37">
        <v>14.856534144964726</v>
      </c>
      <c r="E91" s="37">
        <v>11.110541581000959</v>
      </c>
      <c r="F91" s="37">
        <v>15.235676928090442</v>
      </c>
      <c r="G91" s="37">
        <v>17.147753935081525</v>
      </c>
      <c r="H91" s="37">
        <v>-0.009301384043013172</v>
      </c>
    </row>
    <row r="92" spans="1:8" ht="12.75" customHeight="1" hidden="1">
      <c r="A92" s="151" t="s">
        <v>71</v>
      </c>
      <c r="B92" s="41">
        <v>10.721410384672467</v>
      </c>
      <c r="C92" s="37">
        <v>11.024693774651269</v>
      </c>
      <c r="D92" s="37">
        <v>14.397889898999864</v>
      </c>
      <c r="E92" s="37">
        <v>13.491059534298543</v>
      </c>
      <c r="F92" s="37">
        <v>16.776387500826687</v>
      </c>
      <c r="G92" s="37">
        <v>14.587498356675184</v>
      </c>
      <c r="H92" s="37">
        <v>-0.3956944766289183</v>
      </c>
    </row>
    <row r="93" spans="1:8" ht="12.75" customHeight="1" hidden="1">
      <c r="A93" s="151" t="s">
        <v>72</v>
      </c>
      <c r="B93" s="41">
        <v>4.943027713781916</v>
      </c>
      <c r="C93" s="37">
        <v>7.197067227893484</v>
      </c>
      <c r="D93" s="37">
        <v>6.369627227111522</v>
      </c>
      <c r="E93" s="37">
        <v>9.710113197796758</v>
      </c>
      <c r="F93" s="37">
        <v>3.1591417353825904</v>
      </c>
      <c r="G93" s="37">
        <v>2.234014819074929</v>
      </c>
      <c r="H93" s="37">
        <v>4.157673411313596</v>
      </c>
    </row>
    <row r="94" spans="1:8" ht="12.75" customHeight="1" hidden="1">
      <c r="A94" s="151" t="s">
        <v>73</v>
      </c>
      <c r="B94" s="41">
        <v>4.983002207105386</v>
      </c>
      <c r="C94" s="37">
        <v>4.2621176394860925</v>
      </c>
      <c r="D94" s="37">
        <v>6.744652303797821</v>
      </c>
      <c r="E94" s="37">
        <v>10.67278277366242</v>
      </c>
      <c r="F94" s="37">
        <v>0.7863598659049842</v>
      </c>
      <c r="G94" s="37">
        <v>8.685824250288306</v>
      </c>
      <c r="H94" s="37">
        <v>4.065132894368517</v>
      </c>
    </row>
    <row r="95" spans="1:8" ht="12.75" customHeight="1" hidden="1">
      <c r="A95" s="151" t="s">
        <v>74</v>
      </c>
      <c r="B95" s="41">
        <v>5.321545278213023</v>
      </c>
      <c r="C95" s="37">
        <v>5.67840701228188</v>
      </c>
      <c r="D95" s="37">
        <v>3.965429161399612</v>
      </c>
      <c r="E95" s="37">
        <v>7.6714290041552005</v>
      </c>
      <c r="F95" s="37">
        <v>2.3201809346519155</v>
      </c>
      <c r="G95" s="37">
        <v>6.329156137210703</v>
      </c>
      <c r="H95" s="37">
        <v>8.006341169289627</v>
      </c>
    </row>
    <row r="96" spans="1:8" ht="12.75" customHeight="1" hidden="1">
      <c r="A96" s="151" t="s">
        <v>75</v>
      </c>
      <c r="B96" s="41">
        <v>8.15485242037603</v>
      </c>
      <c r="C96" s="37">
        <v>11.027619507981967</v>
      </c>
      <c r="D96" s="37">
        <v>9.154094155451602</v>
      </c>
      <c r="E96" s="37">
        <v>14.090593668720047</v>
      </c>
      <c r="F96" s="37">
        <v>1.7936274490737674</v>
      </c>
      <c r="G96" s="37">
        <v>2.8339933771662515</v>
      </c>
      <c r="H96" s="37">
        <v>12.406350885290138</v>
      </c>
    </row>
    <row r="97" spans="1:8" ht="12.75" customHeight="1" hidden="1">
      <c r="A97" s="151" t="s">
        <v>76</v>
      </c>
      <c r="B97" s="41">
        <v>8.818966514096644</v>
      </c>
      <c r="C97" s="37">
        <v>7.681440756958494</v>
      </c>
      <c r="D97" s="37">
        <v>9.65647996707608</v>
      </c>
      <c r="E97" s="37">
        <v>3.1501697573011143</v>
      </c>
      <c r="F97" s="37">
        <v>7.224410670282097</v>
      </c>
      <c r="G97" s="37">
        <v>9.4486157806966</v>
      </c>
      <c r="H97" s="37">
        <v>9.95795714134286</v>
      </c>
    </row>
    <row r="98" spans="1:8" ht="12.75" customHeight="1" hidden="1">
      <c r="A98" s="151" t="s">
        <v>77</v>
      </c>
      <c r="B98" s="41">
        <v>8.846614039066282</v>
      </c>
      <c r="C98" s="37">
        <v>3.0516948504774746</v>
      </c>
      <c r="D98" s="37">
        <v>6.02395518635565</v>
      </c>
      <c r="E98" s="37">
        <v>2.759339875120588</v>
      </c>
      <c r="F98" s="37">
        <v>8.952104259634481</v>
      </c>
      <c r="G98" s="37">
        <v>12.033368984193984</v>
      </c>
      <c r="H98" s="37">
        <v>12.661237953144592</v>
      </c>
    </row>
    <row r="99" spans="1:8" ht="12.75" customHeight="1" hidden="1">
      <c r="A99" s="151" t="s">
        <v>78</v>
      </c>
      <c r="B99" s="41">
        <v>7.216204653891481</v>
      </c>
      <c r="C99" s="37">
        <v>2.268623830528881</v>
      </c>
      <c r="D99" s="37">
        <v>8.363225539431056</v>
      </c>
      <c r="E99" s="37">
        <v>8.476208164664257</v>
      </c>
      <c r="F99" s="37">
        <v>6.689679565531833</v>
      </c>
      <c r="G99" s="37">
        <v>4.05935048570214</v>
      </c>
      <c r="H99" s="37">
        <v>8.178751031544735</v>
      </c>
    </row>
    <row r="100" spans="1:8" ht="12.75" customHeight="1" hidden="1">
      <c r="A100" s="151" t="s">
        <v>79</v>
      </c>
      <c r="B100" s="41">
        <v>9.784996938288074</v>
      </c>
      <c r="C100" s="37">
        <v>3.359713698479382</v>
      </c>
      <c r="D100" s="37">
        <v>7.144969263684288</v>
      </c>
      <c r="E100" s="37">
        <v>4.956036023023145</v>
      </c>
      <c r="F100" s="37">
        <v>7.541414914170147</v>
      </c>
      <c r="G100" s="37">
        <v>10.449026481309005</v>
      </c>
      <c r="H100" s="37">
        <v>16.635346045869866</v>
      </c>
    </row>
    <row r="101" spans="1:8" ht="12.75" customHeight="1" hidden="1">
      <c r="A101" s="151" t="s">
        <v>80</v>
      </c>
      <c r="B101" s="41">
        <v>7.727188249072796</v>
      </c>
      <c r="C101" s="37">
        <v>11.500836067161899</v>
      </c>
      <c r="D101" s="37">
        <v>7.765786461215441</v>
      </c>
      <c r="E101" s="37">
        <v>10.898834216377935</v>
      </c>
      <c r="F101" s="37">
        <v>3.5042515275178516</v>
      </c>
      <c r="G101" s="37">
        <v>4.6636049302999965</v>
      </c>
      <c r="H101" s="37">
        <v>11.558943667948455</v>
      </c>
    </row>
    <row r="102" spans="1:8" ht="12.75" customHeight="1" hidden="1">
      <c r="A102" s="151" t="s">
        <v>81</v>
      </c>
      <c r="B102" s="41">
        <v>8.346972624523687</v>
      </c>
      <c r="C102" s="37">
        <v>20.67909459303607</v>
      </c>
      <c r="D102" s="37">
        <v>11.08614987551762</v>
      </c>
      <c r="E102" s="37">
        <v>9.170757640849985</v>
      </c>
      <c r="F102" s="37">
        <v>3.798446955749341</v>
      </c>
      <c r="G102" s="37">
        <v>2.2532198593199837</v>
      </c>
      <c r="H102" s="37">
        <v>9.580252209859893</v>
      </c>
    </row>
    <row r="103" spans="1:8" ht="12.75" customHeight="1" hidden="1">
      <c r="A103" s="151" t="s">
        <v>82</v>
      </c>
      <c r="B103" s="41">
        <v>8.459903239471373</v>
      </c>
      <c r="C103" s="37">
        <v>8.461074884490145</v>
      </c>
      <c r="D103" s="37">
        <v>9.901885666428555</v>
      </c>
      <c r="E103" s="37">
        <v>-0.8426969919062515</v>
      </c>
      <c r="F103" s="37">
        <v>4.73142123538544</v>
      </c>
      <c r="G103" s="37">
        <v>8.1326199852587</v>
      </c>
      <c r="H103" s="37">
        <v>12.168063604735039</v>
      </c>
    </row>
    <row r="104" spans="1:8" ht="12.75" customHeight="1" hidden="1">
      <c r="A104" s="151" t="s">
        <v>83</v>
      </c>
      <c r="B104" s="41">
        <v>8.086768698921361</v>
      </c>
      <c r="C104" s="37">
        <v>11.98570168137259</v>
      </c>
      <c r="D104" s="37">
        <v>9.421028866611564</v>
      </c>
      <c r="E104" s="37">
        <v>3.4920607364084617</v>
      </c>
      <c r="F104" s="37">
        <v>4.478609325965749</v>
      </c>
      <c r="G104" s="37">
        <v>4.781209812492079</v>
      </c>
      <c r="H104" s="37">
        <v>11.60703392161453</v>
      </c>
    </row>
    <row r="105" spans="1:8" ht="12.75" customHeight="1" hidden="1">
      <c r="A105" s="151" t="s">
        <v>84</v>
      </c>
      <c r="B105" s="41">
        <v>8.85022535510636</v>
      </c>
      <c r="C105" s="37">
        <v>-0.8887036731429561</v>
      </c>
      <c r="D105" s="37">
        <v>7.307759034812463</v>
      </c>
      <c r="E105" s="37">
        <v>12.77251095858665</v>
      </c>
      <c r="F105" s="37">
        <v>12.07682530197036</v>
      </c>
      <c r="G105" s="37">
        <v>14.961089176129931</v>
      </c>
      <c r="H105" s="37">
        <v>5.297577877524205</v>
      </c>
    </row>
    <row r="106" spans="1:8" ht="12.75" customHeight="1" hidden="1">
      <c r="A106" s="151" t="s">
        <v>85</v>
      </c>
      <c r="B106" s="41">
        <v>8.631392143313349</v>
      </c>
      <c r="C106" s="37">
        <v>0.3186590244790466</v>
      </c>
      <c r="D106" s="37">
        <v>5.796564011876001</v>
      </c>
      <c r="E106" s="37">
        <v>20.870885499646505</v>
      </c>
      <c r="F106" s="37">
        <v>11.127651385006871</v>
      </c>
      <c r="G106" s="37">
        <v>10.445005757777807</v>
      </c>
      <c r="H106" s="37">
        <v>6.684961808898876</v>
      </c>
    </row>
    <row r="107" spans="1:8" ht="12.75" customHeight="1" hidden="1">
      <c r="A107" s="151" t="s">
        <v>86</v>
      </c>
      <c r="B107" s="41">
        <v>6.532156707374696</v>
      </c>
      <c r="C107" s="37">
        <v>6.270593167084982</v>
      </c>
      <c r="D107" s="37">
        <v>5.242307443782195</v>
      </c>
      <c r="E107" s="37">
        <v>16.465986931033655</v>
      </c>
      <c r="F107" s="37">
        <v>5.443843021644895</v>
      </c>
      <c r="G107" s="37">
        <v>8.15267136190161</v>
      </c>
      <c r="H107" s="37">
        <v>5.177787985581816</v>
      </c>
    </row>
    <row r="108" spans="1:8" ht="12.75" customHeight="1" hidden="1">
      <c r="A108" s="151" t="s">
        <v>87</v>
      </c>
      <c r="B108" s="41">
        <v>9.554545437516353</v>
      </c>
      <c r="C108" s="37">
        <v>9.94837390348637</v>
      </c>
      <c r="D108" s="37">
        <v>8.74925636430595</v>
      </c>
      <c r="E108" s="37">
        <v>15.664932438979335</v>
      </c>
      <c r="F108" s="37">
        <v>11.420370695853705</v>
      </c>
      <c r="G108" s="37">
        <v>8.367166622505579</v>
      </c>
      <c r="H108" s="37">
        <v>6.745941305344331</v>
      </c>
    </row>
    <row r="109" spans="1:8" ht="12.75" customHeight="1" hidden="1">
      <c r="A109" s="151" t="s">
        <v>88</v>
      </c>
      <c r="B109" s="41">
        <v>12.605006733189157</v>
      </c>
      <c r="C109" s="37">
        <v>23.059886190076085</v>
      </c>
      <c r="D109" s="37">
        <v>12.389578962064249</v>
      </c>
      <c r="E109" s="37">
        <v>9.87009216782819</v>
      </c>
      <c r="F109" s="37">
        <v>10.468352744252513</v>
      </c>
      <c r="G109" s="37">
        <v>13.112296074563972</v>
      </c>
      <c r="H109" s="37">
        <v>12.733167300941844</v>
      </c>
    </row>
    <row r="110" spans="1:8" ht="12.75" customHeight="1" hidden="1">
      <c r="A110" s="151" t="s">
        <v>89</v>
      </c>
      <c r="B110" s="41">
        <v>8.606562056355045</v>
      </c>
      <c r="C110" s="37">
        <v>10.66925559166954</v>
      </c>
      <c r="D110" s="37">
        <v>6.434436228407378</v>
      </c>
      <c r="E110" s="37">
        <v>0.44305407782209727</v>
      </c>
      <c r="F110" s="37">
        <v>7.380194230638537</v>
      </c>
      <c r="G110" s="37">
        <v>8.857764286855158</v>
      </c>
      <c r="H110" s="37">
        <v>13.125662150863818</v>
      </c>
    </row>
    <row r="111" spans="1:8" ht="12.75" customHeight="1" hidden="1">
      <c r="A111" s="151" t="s">
        <v>90</v>
      </c>
      <c r="B111" s="41">
        <v>9.18968052859961</v>
      </c>
      <c r="C111" s="37">
        <v>13.226694054213112</v>
      </c>
      <c r="D111" s="37">
        <v>4.5300795960041285</v>
      </c>
      <c r="E111" s="37">
        <v>8.971295900068682</v>
      </c>
      <c r="F111" s="37">
        <v>12.48976681386138</v>
      </c>
      <c r="G111" s="37">
        <v>4.879010345563557</v>
      </c>
      <c r="H111" s="37">
        <v>12.102497577179335</v>
      </c>
    </row>
    <row r="112" spans="1:8" ht="12.75" customHeight="1" hidden="1">
      <c r="A112" s="151" t="s">
        <v>91</v>
      </c>
      <c r="B112" s="41">
        <v>8.32012397108042</v>
      </c>
      <c r="C112" s="37">
        <v>3.714292911434498</v>
      </c>
      <c r="D112" s="37">
        <v>6.322535189530058</v>
      </c>
      <c r="E112" s="37">
        <v>2.620799579065931</v>
      </c>
      <c r="F112" s="37">
        <v>9.925375806046304</v>
      </c>
      <c r="G112" s="37">
        <v>3.5533086578239335</v>
      </c>
      <c r="H112" s="37">
        <v>11.957202727612156</v>
      </c>
    </row>
    <row r="113" spans="1:8" ht="12.75" customHeight="1" hidden="1">
      <c r="A113" s="151" t="s">
        <v>92</v>
      </c>
      <c r="B113" s="41">
        <v>5.5460580977451315</v>
      </c>
      <c r="C113" s="37">
        <v>7.46387984799253</v>
      </c>
      <c r="D113" s="37">
        <v>8.541086319607103</v>
      </c>
      <c r="E113" s="37">
        <v>10.670560804860358</v>
      </c>
      <c r="F113" s="37">
        <v>3.580295674315707</v>
      </c>
      <c r="G113" s="37">
        <v>0.5199251927325008</v>
      </c>
      <c r="H113" s="37">
        <v>4.167938560377962</v>
      </c>
    </row>
    <row r="114" spans="1:8" ht="12.75" customHeight="1" hidden="1">
      <c r="A114" s="151" t="s">
        <v>93</v>
      </c>
      <c r="B114" s="41">
        <v>7.506667723824492</v>
      </c>
      <c r="C114" s="37">
        <v>1.2100623233662446</v>
      </c>
      <c r="D114" s="37">
        <v>11.240035851493246</v>
      </c>
      <c r="E114" s="37">
        <v>11.83199402257425</v>
      </c>
      <c r="F114" s="37">
        <v>0.5444972690916501</v>
      </c>
      <c r="G114" s="37">
        <v>3.217413216124058</v>
      </c>
      <c r="H114" s="37">
        <v>10.91018791430507</v>
      </c>
    </row>
    <row r="115" spans="1:8" ht="12.75" customHeight="1" hidden="1">
      <c r="A115" s="151" t="s">
        <v>94</v>
      </c>
      <c r="B115" s="41">
        <v>8.650566517622906</v>
      </c>
      <c r="C115" s="37">
        <v>8.154288991675855</v>
      </c>
      <c r="D115" s="37">
        <v>12.621249752283632</v>
      </c>
      <c r="E115" s="37">
        <v>11.609022939622974</v>
      </c>
      <c r="F115" s="37">
        <v>0.9398755534914613</v>
      </c>
      <c r="G115" s="37">
        <v>8.92286485895761</v>
      </c>
      <c r="H115" s="37">
        <v>10.598117439269103</v>
      </c>
    </row>
    <row r="116" spans="1:8" ht="12.75" customHeight="1" hidden="1">
      <c r="A116" s="151" t="s">
        <v>95</v>
      </c>
      <c r="B116" s="41">
        <v>8.709259635128205</v>
      </c>
      <c r="C116" s="37">
        <v>16.735528841856805</v>
      </c>
      <c r="D116" s="37">
        <v>11.883420356568692</v>
      </c>
      <c r="E116" s="37">
        <v>13.036955855597682</v>
      </c>
      <c r="F116" s="37">
        <v>0.36619055196176475</v>
      </c>
      <c r="G116" s="37">
        <v>9.04206383570822</v>
      </c>
      <c r="H116" s="37">
        <v>11.00780269573933</v>
      </c>
    </row>
    <row r="117" spans="1:8" ht="12.75" customHeight="1" hidden="1">
      <c r="A117" s="151" t="s">
        <v>96</v>
      </c>
      <c r="B117" s="41">
        <v>8.291226730715223</v>
      </c>
      <c r="C117" s="37">
        <v>11.779086890352147</v>
      </c>
      <c r="D117" s="37">
        <v>10.154729346770907</v>
      </c>
      <c r="E117" s="37">
        <v>7.31274076111319</v>
      </c>
      <c r="F117" s="37">
        <v>9.262941041841046</v>
      </c>
      <c r="G117" s="37">
        <v>5.9031172089495385</v>
      </c>
      <c r="H117" s="37">
        <v>4.64475885407218</v>
      </c>
    </row>
    <row r="118" spans="1:8" ht="12.75" customHeight="1" hidden="1">
      <c r="A118" s="151" t="s">
        <v>97</v>
      </c>
      <c r="B118" s="41">
        <v>6.954306075779542</v>
      </c>
      <c r="C118" s="37">
        <v>15.36145701035639</v>
      </c>
      <c r="D118" s="37">
        <v>9.291777669937801</v>
      </c>
      <c r="E118" s="37">
        <v>2.369305380129532</v>
      </c>
      <c r="F118" s="37">
        <v>13.644287352553917</v>
      </c>
      <c r="G118" s="37">
        <v>0.45245300304637226</v>
      </c>
      <c r="H118" s="37">
        <v>0.9940006044346035</v>
      </c>
    </row>
    <row r="119" spans="1:8" ht="12.75" hidden="1">
      <c r="A119" s="151" t="s">
        <v>98</v>
      </c>
      <c r="B119" s="41">
        <v>8.79233923540501</v>
      </c>
      <c r="C119" s="37">
        <v>10.63522523465113</v>
      </c>
      <c r="D119" s="37">
        <v>11.242886660519332</v>
      </c>
      <c r="E119" s="37">
        <v>5.472734979432062</v>
      </c>
      <c r="F119" s="37">
        <v>14.500111036861327</v>
      </c>
      <c r="G119" s="37">
        <v>1.5185198799376565</v>
      </c>
      <c r="H119" s="37">
        <v>4.2305493484131205</v>
      </c>
    </row>
    <row r="120" spans="1:8" ht="12.75" hidden="1">
      <c r="A120" s="151" t="s">
        <v>14</v>
      </c>
      <c r="B120" s="41">
        <v>9.351023033855625</v>
      </c>
      <c r="C120" s="37">
        <v>10.254812067891606</v>
      </c>
      <c r="D120" s="37">
        <v>12.98235674804262</v>
      </c>
      <c r="E120" s="37">
        <v>3.981907078281324</v>
      </c>
      <c r="F120" s="37">
        <v>15.46338020469615</v>
      </c>
      <c r="G120" s="37">
        <v>1.558540599426351</v>
      </c>
      <c r="H120" s="37">
        <v>4.454830491002568</v>
      </c>
    </row>
    <row r="121" spans="1:8" ht="12.75" hidden="1">
      <c r="A121" s="151" t="s">
        <v>15</v>
      </c>
      <c r="B121" s="37">
        <v>6.93392148132132</v>
      </c>
      <c r="C121" s="37">
        <v>4.621404682369203</v>
      </c>
      <c r="D121" s="37">
        <v>11.181061742021754</v>
      </c>
      <c r="E121" s="37">
        <v>-1.9093191143957426</v>
      </c>
      <c r="F121" s="37">
        <v>-4.003688247148247</v>
      </c>
      <c r="G121" s="37">
        <v>18.284735176351717</v>
      </c>
      <c r="H121" s="37">
        <v>11.230581404796581</v>
      </c>
    </row>
    <row r="122" spans="1:8" ht="12.75">
      <c r="A122" s="151" t="s">
        <v>16</v>
      </c>
      <c r="B122" s="37">
        <v>6.442763707560189</v>
      </c>
      <c r="C122" s="37">
        <v>13.343443702499869</v>
      </c>
      <c r="D122" s="37">
        <v>11.234985828035065</v>
      </c>
      <c r="E122" s="37">
        <v>0.7761516749032609</v>
      </c>
      <c r="F122" s="37">
        <v>-2.743940394010494</v>
      </c>
      <c r="G122" s="37">
        <v>16.3325182538171</v>
      </c>
      <c r="H122" s="37">
        <v>7.51642659372267</v>
      </c>
    </row>
    <row r="123" spans="1:8" ht="12.75">
      <c r="A123" s="151" t="s">
        <v>17</v>
      </c>
      <c r="B123" s="37">
        <v>5.3402152637809195</v>
      </c>
      <c r="C123" s="37">
        <v>12.441823584955486</v>
      </c>
      <c r="D123" s="37">
        <v>8.822487291618387</v>
      </c>
      <c r="E123" s="37">
        <v>-1.7729917617153461</v>
      </c>
      <c r="F123" s="37">
        <v>-2.1913548400915346</v>
      </c>
      <c r="G123" s="37">
        <v>15.601580713516</v>
      </c>
      <c r="H123" s="37">
        <v>5.697102812240857</v>
      </c>
    </row>
    <row r="124" spans="1:8" ht="12.75">
      <c r="A124" s="151" t="s">
        <v>18</v>
      </c>
      <c r="B124" s="37">
        <v>5.35542969513871</v>
      </c>
      <c r="C124" s="37">
        <v>13.17021092930004</v>
      </c>
      <c r="D124" s="37">
        <v>7.134236858896472</v>
      </c>
      <c r="E124" s="37">
        <v>1.8249264688299718</v>
      </c>
      <c r="F124" s="37">
        <v>-3.801931771929091</v>
      </c>
      <c r="G124" s="37">
        <v>18.553204568613353</v>
      </c>
      <c r="H124" s="37">
        <v>7.675769805607516</v>
      </c>
    </row>
    <row r="125" spans="1:8" ht="12.75">
      <c r="A125" s="151" t="s">
        <v>19</v>
      </c>
      <c r="B125" s="37">
        <v>6.4975925532316126</v>
      </c>
      <c r="C125" s="37">
        <v>2.5435864530046075</v>
      </c>
      <c r="D125" s="37">
        <v>4.072162120702316</v>
      </c>
      <c r="E125" s="37">
        <v>11.533322928998558</v>
      </c>
      <c r="F125" s="37">
        <v>3.869337284985491</v>
      </c>
      <c r="G125" s="37">
        <v>11.163056375696371</v>
      </c>
      <c r="H125" s="37">
        <v>8.457941945592879</v>
      </c>
    </row>
    <row r="126" spans="1:8" ht="12.75">
      <c r="A126" s="151" t="s">
        <v>20</v>
      </c>
      <c r="B126" s="37">
        <v>6.377410068426599</v>
      </c>
      <c r="C126" s="37">
        <v>7.174479159814567</v>
      </c>
      <c r="D126" s="37">
        <v>2.4097126848530763</v>
      </c>
      <c r="E126" s="37">
        <v>8.438103096146719</v>
      </c>
      <c r="F126" s="37">
        <v>2.984831757741844</v>
      </c>
      <c r="G126" s="37">
        <v>16.44524889220675</v>
      </c>
      <c r="H126" s="37">
        <v>8.076660891826776</v>
      </c>
    </row>
    <row r="127" spans="1:8" ht="12.75">
      <c r="A127" s="151" t="s">
        <v>21</v>
      </c>
      <c r="B127" s="37">
        <v>4.753484247673654</v>
      </c>
      <c r="C127" s="37">
        <v>-4.561382451876767</v>
      </c>
      <c r="D127" s="37">
        <v>-1.4302919305084743</v>
      </c>
      <c r="E127" s="37">
        <v>1.3675468474322088</v>
      </c>
      <c r="F127" s="37">
        <v>1.8692710558511294</v>
      </c>
      <c r="G127" s="37">
        <v>11.177446006119979</v>
      </c>
      <c r="H127" s="37">
        <v>13.755260363428008</v>
      </c>
    </row>
    <row r="128" spans="1:8" ht="12.75">
      <c r="A128" s="151" t="s">
        <v>22</v>
      </c>
      <c r="B128" s="19">
        <v>2.0955117668889187</v>
      </c>
      <c r="C128" s="19">
        <v>-6.7278803630108115</v>
      </c>
      <c r="D128" s="19">
        <v>-3.866311050117716</v>
      </c>
      <c r="E128" s="19">
        <v>-3.858452599121833</v>
      </c>
      <c r="F128" s="19">
        <v>-0.34121481558631217</v>
      </c>
      <c r="G128" s="19">
        <v>9.60415115688788</v>
      </c>
      <c r="H128" s="19">
        <v>8.054894029637879</v>
      </c>
    </row>
    <row r="129" spans="1:8" ht="12.75">
      <c r="A129" s="153"/>
      <c r="B129" s="695" t="s">
        <v>394</v>
      </c>
      <c r="C129" s="696"/>
      <c r="D129" s="696"/>
      <c r="E129" s="696"/>
      <c r="F129" s="696"/>
      <c r="G129" s="696"/>
      <c r="H129" s="696"/>
    </row>
    <row r="130" spans="1:8" ht="12.75" customHeight="1" hidden="1">
      <c r="A130" s="150">
        <v>1998</v>
      </c>
      <c r="B130" s="39">
        <v>4.977326804668465</v>
      </c>
      <c r="C130" s="40">
        <v>12.784310516783961</v>
      </c>
      <c r="D130" s="40">
        <v>12.459976038445461</v>
      </c>
      <c r="E130" s="40">
        <v>8.965765060996873</v>
      </c>
      <c r="F130" s="40">
        <v>1.99850995829226</v>
      </c>
      <c r="G130" s="40">
        <v>-9.900570971494034</v>
      </c>
      <c r="H130" s="40">
        <v>-5.380537892536324</v>
      </c>
    </row>
    <row r="131" spans="1:8" ht="12.75" customHeight="1" hidden="1">
      <c r="A131" s="150">
        <v>1999</v>
      </c>
      <c r="B131" s="41">
        <v>2.636692806279001</v>
      </c>
      <c r="C131" s="37">
        <v>5.322219067826367</v>
      </c>
      <c r="D131" s="37">
        <v>9.859412476669178</v>
      </c>
      <c r="E131" s="37">
        <v>-27.398059805774324</v>
      </c>
      <c r="F131" s="37">
        <v>-0.590242744432004</v>
      </c>
      <c r="G131" s="37">
        <v>2.0326075236387595</v>
      </c>
      <c r="H131" s="37">
        <v>8.836919082802908</v>
      </c>
    </row>
    <row r="132" spans="1:8" ht="12.75" customHeight="1" hidden="1">
      <c r="A132" s="150">
        <v>2000</v>
      </c>
      <c r="B132" s="41">
        <v>3.375890030602278</v>
      </c>
      <c r="C132" s="37">
        <v>13.649725107473543</v>
      </c>
      <c r="D132" s="37">
        <v>1.3099035420789278</v>
      </c>
      <c r="E132" s="37">
        <v>35.21586110849367</v>
      </c>
      <c r="F132" s="37">
        <v>-1.0143089498643008</v>
      </c>
      <c r="G132" s="37">
        <v>-4.5803849256016775</v>
      </c>
      <c r="H132" s="37">
        <v>5.598898853328322</v>
      </c>
    </row>
    <row r="133" spans="1:8" ht="12.75" customHeight="1" hidden="1">
      <c r="A133" s="150">
        <v>2001</v>
      </c>
      <c r="B133" s="41">
        <v>2.914130944111619</v>
      </c>
      <c r="C133" s="37">
        <v>19.3169101846605</v>
      </c>
      <c r="D133" s="37">
        <v>6.38278199784024</v>
      </c>
      <c r="E133" s="37">
        <v>-3.890825609337668</v>
      </c>
      <c r="F133" s="37">
        <v>4.692583582810954</v>
      </c>
      <c r="G133" s="37">
        <v>-3.7283720819042543</v>
      </c>
      <c r="H133" s="37">
        <v>7.563552034580269</v>
      </c>
    </row>
    <row r="134" spans="1:8" ht="12.75" customHeight="1" hidden="1">
      <c r="A134" s="150">
        <v>2002</v>
      </c>
      <c r="B134" s="41">
        <v>4.481943061639527</v>
      </c>
      <c r="C134" s="37">
        <v>29.892380836604048</v>
      </c>
      <c r="D134" s="37">
        <v>7.525036851116269</v>
      </c>
      <c r="E134" s="37">
        <v>16.507709636791546</v>
      </c>
      <c r="F134" s="37">
        <v>-6.892707718591623</v>
      </c>
      <c r="G134" s="37">
        <v>10.289505152902137</v>
      </c>
      <c r="H134" s="37">
        <v>-0.3501160791913662</v>
      </c>
    </row>
    <row r="135" spans="1:8" ht="12.75" customHeight="1" hidden="1">
      <c r="A135" s="150">
        <v>2003</v>
      </c>
      <c r="B135" s="41">
        <v>3.6849724438950346</v>
      </c>
      <c r="C135" s="37">
        <v>15.916856401893753</v>
      </c>
      <c r="D135" s="37">
        <v>14.290332892337545</v>
      </c>
      <c r="E135" s="37">
        <v>-18.201998721732394</v>
      </c>
      <c r="F135" s="37">
        <v>2.219635008444925</v>
      </c>
      <c r="G135" s="37">
        <v>-9.524463670788947</v>
      </c>
      <c r="H135" s="37">
        <v>3.5519508669025157</v>
      </c>
    </row>
    <row r="136" spans="1:8" ht="12.75" hidden="1">
      <c r="A136" s="150">
        <v>2004</v>
      </c>
      <c r="B136" s="41">
        <v>5.234616534365188</v>
      </c>
      <c r="C136" s="37">
        <v>-2.604411502569093</v>
      </c>
      <c r="D136" s="37">
        <v>19.1505329671987</v>
      </c>
      <c r="E136" s="37">
        <v>4.052054685937094</v>
      </c>
      <c r="F136" s="37">
        <v>3.964753005298988</v>
      </c>
      <c r="G136" s="37">
        <v>-8.519599898026385</v>
      </c>
      <c r="H136" s="37">
        <v>-6.54321396745523</v>
      </c>
    </row>
    <row r="137" spans="1:8" ht="12.75">
      <c r="A137" s="150">
        <v>2005</v>
      </c>
      <c r="B137" s="41">
        <v>5.198075283588807</v>
      </c>
      <c r="C137" s="37">
        <v>-1.3362606175744958</v>
      </c>
      <c r="D137" s="37">
        <v>7.242737271507778</v>
      </c>
      <c r="E137" s="37">
        <v>7.0245953908003145</v>
      </c>
      <c r="F137" s="37">
        <v>3.539993330817609</v>
      </c>
      <c r="G137" s="37">
        <v>-5.414710352429509</v>
      </c>
      <c r="H137" s="37">
        <v>8.990322028592686</v>
      </c>
    </row>
    <row r="138" spans="1:8" ht="12.75">
      <c r="A138" s="150">
        <v>2006</v>
      </c>
      <c r="B138" s="41">
        <v>6.032776667189111</v>
      </c>
      <c r="C138" s="37">
        <v>20.844034335063014</v>
      </c>
      <c r="D138" s="37">
        <v>15.901022975929877</v>
      </c>
      <c r="E138" s="37">
        <v>14.19149610449584</v>
      </c>
      <c r="F138" s="37">
        <v>-3.5234324098746157</v>
      </c>
      <c r="G138" s="37">
        <v>9.99236708102896</v>
      </c>
      <c r="H138" s="37">
        <v>2.5779935894029933</v>
      </c>
    </row>
    <row r="139" spans="1:8" ht="12.75">
      <c r="A139" s="150">
        <v>2007</v>
      </c>
      <c r="B139" s="41">
        <v>8.212297125991128</v>
      </c>
      <c r="C139" s="37">
        <v>13.53721826621836</v>
      </c>
      <c r="D139" s="37">
        <v>10.956488944545256</v>
      </c>
      <c r="E139" s="37">
        <v>0.6920097833628631</v>
      </c>
      <c r="F139" s="37">
        <v>13.210774057949294</v>
      </c>
      <c r="G139" s="37">
        <v>-1.971309355974384</v>
      </c>
      <c r="H139" s="37">
        <v>9.24018434494883</v>
      </c>
    </row>
    <row r="140" spans="1:8" ht="12.75">
      <c r="A140" s="150">
        <v>2008</v>
      </c>
      <c r="B140" s="41">
        <v>3.489506928886584</v>
      </c>
      <c r="C140" s="37">
        <v>-4.064075696948862</v>
      </c>
      <c r="D140" s="37">
        <v>4.441481535040822</v>
      </c>
      <c r="E140" s="37">
        <v>-3.461167881267812</v>
      </c>
      <c r="F140" s="37">
        <v>4.6329476089252495</v>
      </c>
      <c r="G140" s="37">
        <v>16.67749346769456</v>
      </c>
      <c r="H140" s="37">
        <v>-2.7673434335368654</v>
      </c>
    </row>
    <row r="141" spans="1:8" ht="12.75">
      <c r="A141" s="154">
        <v>2009</v>
      </c>
      <c r="B141" s="42">
        <v>-2.3635915247066066</v>
      </c>
      <c r="C141" s="38">
        <v>27.687937743302086</v>
      </c>
      <c r="D141" s="38">
        <v>4.539101306493393</v>
      </c>
      <c r="E141" s="38">
        <v>-5.848511215777947</v>
      </c>
      <c r="F141" s="38">
        <v>-13.879643562481675</v>
      </c>
      <c r="G141" s="38">
        <v>0.10132923812645345</v>
      </c>
      <c r="H141" s="38">
        <v>0.6679120259702813</v>
      </c>
    </row>
    <row r="142" spans="1:8" ht="12.75" customHeight="1" hidden="1">
      <c r="A142" s="151" t="s">
        <v>60</v>
      </c>
      <c r="B142" s="41">
        <v>3.354963089929754</v>
      </c>
      <c r="C142" s="37">
        <v>10.13969349722305</v>
      </c>
      <c r="D142" s="37">
        <v>14.098810548000486</v>
      </c>
      <c r="E142" s="37">
        <v>3.943991284100946</v>
      </c>
      <c r="F142" s="37">
        <v>2.0495752204846838</v>
      </c>
      <c r="G142" s="37">
        <v>-13.06771563798705</v>
      </c>
      <c r="H142" s="37">
        <v>-10.488589855129263</v>
      </c>
    </row>
    <row r="143" spans="1:8" ht="12.75" customHeight="1" hidden="1">
      <c r="A143" s="151" t="s">
        <v>61</v>
      </c>
      <c r="B143" s="41">
        <v>4.091623915242778</v>
      </c>
      <c r="C143" s="37">
        <v>2.571410344122228</v>
      </c>
      <c r="D143" s="37">
        <v>13.553094050624864</v>
      </c>
      <c r="E143" s="37">
        <v>7.309605309750339</v>
      </c>
      <c r="F143" s="37">
        <v>-0.5015921916850345</v>
      </c>
      <c r="G143" s="37">
        <v>-6.994424524022065</v>
      </c>
      <c r="H143" s="37">
        <v>-11.525937603061053</v>
      </c>
    </row>
    <row r="144" spans="1:8" ht="12.75" customHeight="1" hidden="1">
      <c r="A144" s="151" t="s">
        <v>62</v>
      </c>
      <c r="B144" s="41">
        <v>0.8641943017674549</v>
      </c>
      <c r="C144" s="37">
        <v>-7.433604954548741</v>
      </c>
      <c r="D144" s="37">
        <v>11.296127610251034</v>
      </c>
      <c r="E144" s="37">
        <v>10.762987394904783</v>
      </c>
      <c r="F144" s="37">
        <v>3.439146645433894</v>
      </c>
      <c r="G144" s="37">
        <v>-17.94774646331328</v>
      </c>
      <c r="H144" s="37">
        <v>-6.5837395420116565</v>
      </c>
    </row>
    <row r="145" spans="1:8" ht="12.75" customHeight="1" hidden="1">
      <c r="A145" s="151" t="s">
        <v>63</v>
      </c>
      <c r="B145" s="41">
        <v>11.598525911733873</v>
      </c>
      <c r="C145" s="37">
        <v>45.85974318033931</v>
      </c>
      <c r="D145" s="37">
        <v>10.89187194490546</v>
      </c>
      <c r="E145" s="37">
        <v>13.846476255231437</v>
      </c>
      <c r="F145" s="37">
        <v>3.006910158935483</v>
      </c>
      <c r="G145" s="37">
        <v>-1.592397260653712</v>
      </c>
      <c r="H145" s="37">
        <v>7.076115430056703</v>
      </c>
    </row>
    <row r="146" spans="1:8" ht="12.75" customHeight="1" hidden="1">
      <c r="A146" s="151" t="s">
        <v>64</v>
      </c>
      <c r="B146" s="41">
        <v>2.795583753728991</v>
      </c>
      <c r="C146" s="37">
        <v>1.8894774333396072</v>
      </c>
      <c r="D146" s="37">
        <v>4.411392111707002</v>
      </c>
      <c r="E146" s="37">
        <v>-9.845917040103515</v>
      </c>
      <c r="F146" s="37">
        <v>17.88161736156009</v>
      </c>
      <c r="G146" s="37">
        <v>-0.8378120582761852</v>
      </c>
      <c r="H146" s="37">
        <v>-1.5473092827071753</v>
      </c>
    </row>
    <row r="147" spans="1:8" ht="12.75" customHeight="1" hidden="1">
      <c r="A147" s="151" t="s">
        <v>65</v>
      </c>
      <c r="B147" s="41">
        <v>3.6686127001009083</v>
      </c>
      <c r="C147" s="37">
        <v>0.6468250340615782</v>
      </c>
      <c r="D147" s="37">
        <v>15.252466750614843</v>
      </c>
      <c r="E147" s="37">
        <v>-22.1434038141268</v>
      </c>
      <c r="F147" s="37">
        <v>0.744477604610779</v>
      </c>
      <c r="G147" s="37">
        <v>2.017551189469046</v>
      </c>
      <c r="H147" s="37">
        <v>9.2370491214037</v>
      </c>
    </row>
    <row r="148" spans="1:8" ht="12.75" customHeight="1" hidden="1">
      <c r="A148" s="151" t="s">
        <v>66</v>
      </c>
      <c r="B148" s="41">
        <v>4.709843801428292</v>
      </c>
      <c r="C148" s="37">
        <v>5.906424358870694</v>
      </c>
      <c r="D148" s="37">
        <v>6.835201886704411</v>
      </c>
      <c r="E148" s="37">
        <v>-40.76950840484559</v>
      </c>
      <c r="F148" s="37">
        <v>-2.8839073263422677</v>
      </c>
      <c r="G148" s="37">
        <v>16.18649151669335</v>
      </c>
      <c r="H148" s="37">
        <v>16.0395402985545</v>
      </c>
    </row>
    <row r="149" spans="1:8" ht="12.75" customHeight="1" hidden="1">
      <c r="A149" s="151" t="s">
        <v>67</v>
      </c>
      <c r="B149" s="41">
        <v>-0.6272690301422159</v>
      </c>
      <c r="C149" s="37">
        <v>12.84614944503359</v>
      </c>
      <c r="D149" s="37">
        <v>12.938589157650497</v>
      </c>
      <c r="E149" s="37">
        <v>-36.83340996402138</v>
      </c>
      <c r="F149" s="37">
        <v>-18.103158617556588</v>
      </c>
      <c r="G149" s="37">
        <v>-9.235800553331174</v>
      </c>
      <c r="H149" s="37">
        <v>11.618396193960564</v>
      </c>
    </row>
    <row r="150" spans="1:8" ht="12.75" customHeight="1" hidden="1">
      <c r="A150" s="151" t="s">
        <v>68</v>
      </c>
      <c r="B150" s="41">
        <v>2.7142060493206372</v>
      </c>
      <c r="C150" s="37">
        <v>-8.941957913685016</v>
      </c>
      <c r="D150" s="37">
        <v>2.2874439732263596</v>
      </c>
      <c r="E150" s="37">
        <v>-3.5212789157249347</v>
      </c>
      <c r="F150" s="37">
        <v>-4.678714109728105</v>
      </c>
      <c r="G150" s="37">
        <v>-7.711060487075542</v>
      </c>
      <c r="H150" s="37">
        <v>18.747012389008404</v>
      </c>
    </row>
    <row r="151" spans="1:8" ht="12.75" customHeight="1" hidden="1">
      <c r="A151" s="151" t="s">
        <v>69</v>
      </c>
      <c r="B151" s="41">
        <v>4.716807047483627</v>
      </c>
      <c r="C151" s="37">
        <v>23.426775992567997</v>
      </c>
      <c r="D151" s="37">
        <v>-7.438573619254825</v>
      </c>
      <c r="E151" s="37">
        <v>-7.884178276153392</v>
      </c>
      <c r="F151" s="37">
        <v>6.967806999666678</v>
      </c>
      <c r="G151" s="37">
        <v>-3.3669887992407155</v>
      </c>
      <c r="H151" s="37">
        <v>17.172518836069074</v>
      </c>
    </row>
    <row r="152" spans="1:8" ht="12.75" customHeight="1" hidden="1">
      <c r="A152" s="151" t="s">
        <v>70</v>
      </c>
      <c r="B152" s="41">
        <v>2.5517633694297075</v>
      </c>
      <c r="C152" s="37">
        <v>19.87734056833436</v>
      </c>
      <c r="D152" s="37">
        <v>6.76491221475986</v>
      </c>
      <c r="E152" s="37">
        <v>81.53211066652503</v>
      </c>
      <c r="F152" s="37">
        <v>-0.7984493335568743</v>
      </c>
      <c r="G152" s="37">
        <v>-9.032840401785833</v>
      </c>
      <c r="H152" s="37">
        <v>-12.886422921665158</v>
      </c>
    </row>
    <row r="153" spans="1:8" ht="12.75" customHeight="1" hidden="1">
      <c r="A153" s="151" t="s">
        <v>71</v>
      </c>
      <c r="B153" s="41">
        <v>3.5207836561751407</v>
      </c>
      <c r="C153" s="37">
        <v>20.236741782676802</v>
      </c>
      <c r="D153" s="37">
        <v>3.6258315995843162</v>
      </c>
      <c r="E153" s="37">
        <v>70.73679095932803</v>
      </c>
      <c r="F153" s="37">
        <v>-5.547879355838873</v>
      </c>
      <c r="G153" s="37">
        <v>1.789349985695381</v>
      </c>
      <c r="H153" s="37">
        <v>-0.6375128900990745</v>
      </c>
    </row>
    <row r="154" spans="1:8" ht="12.75" customHeight="1" hidden="1">
      <c r="A154" s="151" t="s">
        <v>72</v>
      </c>
      <c r="B154" s="41">
        <v>0.13987750497375373</v>
      </c>
      <c r="C154" s="37">
        <v>21.872153981917947</v>
      </c>
      <c r="D154" s="37">
        <v>1.791409780456931</v>
      </c>
      <c r="E154" s="37">
        <v>-7.48220427126985</v>
      </c>
      <c r="F154" s="37">
        <v>-3.224996578116233</v>
      </c>
      <c r="G154" s="37">
        <v>-5.388255427656162</v>
      </c>
      <c r="H154" s="37">
        <v>10.496590990894333</v>
      </c>
    </row>
    <row r="155" spans="1:8" ht="12.75" customHeight="1" hidden="1">
      <c r="A155" s="151" t="s">
        <v>73</v>
      </c>
      <c r="B155" s="41">
        <v>0.04305126995254227</v>
      </c>
      <c r="C155" s="37">
        <v>21.114287306982575</v>
      </c>
      <c r="D155" s="37">
        <v>6.469576552607492</v>
      </c>
      <c r="E155" s="37">
        <v>-2.740864168984359</v>
      </c>
      <c r="F155" s="37">
        <v>0.24728674581761823</v>
      </c>
      <c r="G155" s="37">
        <v>-1.4320396254258725</v>
      </c>
      <c r="H155" s="37">
        <v>2.0996273746334566</v>
      </c>
    </row>
    <row r="156" spans="1:8" ht="12.75" customHeight="1" hidden="1">
      <c r="A156" s="151" t="s">
        <v>74</v>
      </c>
      <c r="B156" s="41">
        <v>2.241461862156882</v>
      </c>
      <c r="C156" s="37">
        <v>21.75864729694706</v>
      </c>
      <c r="D156" s="37">
        <v>10.181310004903025</v>
      </c>
      <c r="E156" s="37">
        <v>-5.547692738753966</v>
      </c>
      <c r="F156" s="37">
        <v>3.6327424640732744</v>
      </c>
      <c r="G156" s="37">
        <v>-7.345158031562846</v>
      </c>
      <c r="H156" s="37">
        <v>7.672273891322263</v>
      </c>
    </row>
    <row r="157" spans="1:8" ht="12.75" customHeight="1" hidden="1">
      <c r="A157" s="151" t="s">
        <v>75</v>
      </c>
      <c r="B157" s="41">
        <v>9.23213313936327</v>
      </c>
      <c r="C157" s="37">
        <v>12.52255215279439</v>
      </c>
      <c r="D157" s="37">
        <v>7.0888316533935125</v>
      </c>
      <c r="E157" s="37">
        <v>0.20745874165757527</v>
      </c>
      <c r="F157" s="37">
        <v>18.11530169946917</v>
      </c>
      <c r="G157" s="37">
        <v>-0.7480352429721506</v>
      </c>
      <c r="H157" s="37">
        <v>9.985715881471052</v>
      </c>
    </row>
    <row r="158" spans="1:8" ht="12.75" customHeight="1" hidden="1">
      <c r="A158" s="151" t="s">
        <v>76</v>
      </c>
      <c r="B158" s="41">
        <v>4.388450949457052</v>
      </c>
      <c r="C158" s="37">
        <v>27.48807595165981</v>
      </c>
      <c r="D158" s="37">
        <v>13.246291102748017</v>
      </c>
      <c r="E158" s="37">
        <v>32.032988949226336</v>
      </c>
      <c r="F158" s="37">
        <v>-14.733784673287829</v>
      </c>
      <c r="G158" s="37">
        <v>7.582975828176529</v>
      </c>
      <c r="H158" s="37">
        <v>2.484466997888916</v>
      </c>
    </row>
    <row r="159" spans="1:8" ht="12.75" customHeight="1" hidden="1">
      <c r="A159" s="151" t="s">
        <v>77</v>
      </c>
      <c r="B159" s="41">
        <v>2.5825572232798635</v>
      </c>
      <c r="C159" s="37">
        <v>29.739879439816292</v>
      </c>
      <c r="D159" s="37">
        <v>7.240767206641692</v>
      </c>
      <c r="E159" s="37">
        <v>20.967047140707095</v>
      </c>
      <c r="F159" s="37">
        <v>-11.407635099241517</v>
      </c>
      <c r="G159" s="37">
        <v>8.338025660820819</v>
      </c>
      <c r="H159" s="37">
        <v>-0.7969062824564048</v>
      </c>
    </row>
    <row r="160" spans="1:8" ht="12.75" customHeight="1" hidden="1">
      <c r="A160" s="151" t="s">
        <v>78</v>
      </c>
      <c r="B160" s="41">
        <v>7.267166611834369</v>
      </c>
      <c r="C160" s="37">
        <v>26.7859121986574</v>
      </c>
      <c r="D160" s="37">
        <v>5.2407783984086365</v>
      </c>
      <c r="E160" s="37">
        <v>9.397390288365926</v>
      </c>
      <c r="F160" s="37">
        <v>2.843059639435481</v>
      </c>
      <c r="G160" s="37">
        <v>9.669459837329569</v>
      </c>
      <c r="H160" s="37">
        <v>-0.44701460318030684</v>
      </c>
    </row>
    <row r="161" spans="1:8" ht="12.75" customHeight="1" hidden="1">
      <c r="A161" s="151" t="s">
        <v>79</v>
      </c>
      <c r="B161" s="41">
        <v>3.6895974619868923</v>
      </c>
      <c r="C161" s="37">
        <v>35.55565575628273</v>
      </c>
      <c r="D161" s="37">
        <v>4.37231069666673</v>
      </c>
      <c r="E161" s="37">
        <v>3.6334121688668546</v>
      </c>
      <c r="F161" s="37">
        <v>-4.272470741272656</v>
      </c>
      <c r="G161" s="37">
        <v>15.567559285281646</v>
      </c>
      <c r="H161" s="37">
        <v>-2.6410104290177117</v>
      </c>
    </row>
    <row r="162" spans="1:8" ht="12.75" customHeight="1" hidden="1">
      <c r="A162" s="151" t="s">
        <v>80</v>
      </c>
      <c r="B162" s="41">
        <v>4.229026619160933</v>
      </c>
      <c r="C162" s="37">
        <v>15.409368614470822</v>
      </c>
      <c r="D162" s="37">
        <v>11.293429716647083</v>
      </c>
      <c r="E162" s="37">
        <v>-16.447087076965403</v>
      </c>
      <c r="F162" s="37">
        <v>11.626515341784511</v>
      </c>
      <c r="G162" s="37">
        <v>-5.821017664394816</v>
      </c>
      <c r="H162" s="37">
        <v>-0.8473485189231411</v>
      </c>
    </row>
    <row r="163" spans="1:8" ht="12.75" customHeight="1" hidden="1">
      <c r="A163" s="151" t="s">
        <v>81</v>
      </c>
      <c r="B163" s="41">
        <v>4.323974351698226</v>
      </c>
      <c r="C163" s="37">
        <v>15.77619561688202</v>
      </c>
      <c r="D163" s="37">
        <v>18.201814624057945</v>
      </c>
      <c r="E163" s="37">
        <v>-5.479900281967744</v>
      </c>
      <c r="F163" s="37">
        <v>2.0552753229016787</v>
      </c>
      <c r="G163" s="37">
        <v>-15.25667512179929</v>
      </c>
      <c r="H163" s="37">
        <v>-1.9359451005022947</v>
      </c>
    </row>
    <row r="164" spans="1:8" ht="12.75" customHeight="1" hidden="1">
      <c r="A164" s="151" t="s">
        <v>82</v>
      </c>
      <c r="B164" s="41">
        <v>2.5781015685926576</v>
      </c>
      <c r="C164" s="37">
        <v>15.65769746295777</v>
      </c>
      <c r="D164" s="37">
        <v>15.762055394389108</v>
      </c>
      <c r="E164" s="37">
        <v>-30.38878797604788</v>
      </c>
      <c r="F164" s="37">
        <v>-0.2242864757985501</v>
      </c>
      <c r="G164" s="37">
        <v>-11.756663669243451</v>
      </c>
      <c r="H164" s="37">
        <v>8.206306482424168</v>
      </c>
    </row>
    <row r="165" spans="1:8" ht="12.75" customHeight="1" hidden="1">
      <c r="A165" s="151" t="s">
        <v>83</v>
      </c>
      <c r="B165" s="41">
        <v>3.6087872361283218</v>
      </c>
      <c r="C165" s="37">
        <v>16.8241639132644</v>
      </c>
      <c r="D165" s="37">
        <v>11.904031834256017</v>
      </c>
      <c r="E165" s="37">
        <v>-20.492219551948565</v>
      </c>
      <c r="F165" s="37">
        <v>-4.578964155107926</v>
      </c>
      <c r="G165" s="37">
        <v>-5.263498227718259</v>
      </c>
      <c r="H165" s="37">
        <v>8.784790604611302</v>
      </c>
    </row>
    <row r="166" spans="1:8" ht="12.75" customHeight="1" hidden="1">
      <c r="A166" s="151" t="s">
        <v>84</v>
      </c>
      <c r="B166" s="41">
        <v>4.535652532047749</v>
      </c>
      <c r="C166" s="37">
        <v>0.6202677141961601</v>
      </c>
      <c r="D166" s="37">
        <v>18.450067322775027</v>
      </c>
      <c r="E166" s="37">
        <v>-1.8620863338750127</v>
      </c>
      <c r="F166" s="37">
        <v>-5.978741584845565</v>
      </c>
      <c r="G166" s="37">
        <v>-3.047182526583441</v>
      </c>
      <c r="H166" s="37">
        <v>-12.864795579596347</v>
      </c>
    </row>
    <row r="167" spans="1:8" ht="12.75" customHeight="1" hidden="1">
      <c r="A167" s="151" t="s">
        <v>85</v>
      </c>
      <c r="B167" s="41">
        <v>3.7413524399490683</v>
      </c>
      <c r="C167" s="37">
        <v>1.2482871310980812</v>
      </c>
      <c r="D167" s="37">
        <v>13.965822455752757</v>
      </c>
      <c r="E167" s="37">
        <v>8.798698088514499</v>
      </c>
      <c r="F167" s="37">
        <v>6.211421939100433</v>
      </c>
      <c r="G167" s="37">
        <v>-7.532053585106851</v>
      </c>
      <c r="H167" s="37">
        <v>-7.327651593477967</v>
      </c>
    </row>
    <row r="168" spans="1:8" ht="12.75" customHeight="1" hidden="1">
      <c r="A168" s="151" t="s">
        <v>86</v>
      </c>
      <c r="B168" s="41">
        <v>7.59688224636561</v>
      </c>
      <c r="C168" s="37">
        <v>-8.845419937517732</v>
      </c>
      <c r="D168" s="37">
        <v>20.03354946573323</v>
      </c>
      <c r="E168" s="37">
        <v>-1.6454195150376592</v>
      </c>
      <c r="F168" s="37">
        <v>11.464079313507412</v>
      </c>
      <c r="G168" s="37">
        <v>-8.144959983771301</v>
      </c>
      <c r="H168" s="37">
        <v>-3.3461787021123968</v>
      </c>
    </row>
    <row r="169" spans="1:8" ht="12.75" customHeight="1" hidden="1">
      <c r="A169" s="151" t="s">
        <v>87</v>
      </c>
      <c r="B169" s="41">
        <v>5.0645789190983095</v>
      </c>
      <c r="C169" s="37">
        <v>-3.4407809180528517</v>
      </c>
      <c r="D169" s="37">
        <v>24.152692624533742</v>
      </c>
      <c r="E169" s="37">
        <v>10.917026504146548</v>
      </c>
      <c r="F169" s="37">
        <v>4.162252353433686</v>
      </c>
      <c r="G169" s="37">
        <v>-15.354203496643962</v>
      </c>
      <c r="H169" s="37">
        <v>-2.6342299946341967</v>
      </c>
    </row>
    <row r="170" spans="1:8" ht="12.75" customHeight="1" hidden="1">
      <c r="A170" s="151" t="s">
        <v>88</v>
      </c>
      <c r="B170" s="41">
        <v>3.367008220478553</v>
      </c>
      <c r="C170" s="37">
        <v>-0.049526380689883354</v>
      </c>
      <c r="D170" s="37">
        <v>10.17183958220427</v>
      </c>
      <c r="E170" s="37">
        <v>11.05445334230339</v>
      </c>
      <c r="F170" s="37">
        <v>-2.9093591202965</v>
      </c>
      <c r="G170" s="37">
        <v>-5.527165788074754</v>
      </c>
      <c r="H170" s="37">
        <v>4.897935230372411</v>
      </c>
    </row>
    <row r="171" spans="1:8" ht="12.75" customHeight="1" hidden="1">
      <c r="A171" s="151" t="s">
        <v>89</v>
      </c>
      <c r="B171" s="41">
        <v>7.384697144363699</v>
      </c>
      <c r="C171" s="37">
        <v>-6.616917057820714</v>
      </c>
      <c r="D171" s="37">
        <v>8.167293470984035</v>
      </c>
      <c r="E171" s="37">
        <v>1.3444920425748563</v>
      </c>
      <c r="F171" s="37">
        <v>1.577251875037632</v>
      </c>
      <c r="G171" s="37">
        <v>1.003330361408473</v>
      </c>
      <c r="H171" s="37">
        <v>15.245644621136663</v>
      </c>
    </row>
    <row r="172" spans="1:8" ht="12.75" customHeight="1" hidden="1">
      <c r="A172" s="151" t="s">
        <v>90</v>
      </c>
      <c r="B172" s="41">
        <v>6.31779329827458</v>
      </c>
      <c r="C172" s="37">
        <v>-0.21968054832660755</v>
      </c>
      <c r="D172" s="37">
        <v>4.694707669396038</v>
      </c>
      <c r="E172" s="37">
        <v>17.703253805396542</v>
      </c>
      <c r="F172" s="37">
        <v>5.670642366612611</v>
      </c>
      <c r="G172" s="37">
        <v>-4.968696561603721</v>
      </c>
      <c r="H172" s="37">
        <v>14.708214572815123</v>
      </c>
    </row>
    <row r="173" spans="1:8" ht="12.75" customHeight="1" hidden="1">
      <c r="A173" s="151" t="s">
        <v>91</v>
      </c>
      <c r="B173" s="41">
        <v>3.722802471238353</v>
      </c>
      <c r="C173" s="37">
        <v>1.5410815165392222</v>
      </c>
      <c r="D173" s="37">
        <v>5.937108363446782</v>
      </c>
      <c r="E173" s="37">
        <v>-2.003817627073488</v>
      </c>
      <c r="F173" s="37">
        <v>9.821438201916692</v>
      </c>
      <c r="G173" s="37">
        <v>-12.16630942144802</v>
      </c>
      <c r="H173" s="37">
        <v>1.1094936900465768</v>
      </c>
    </row>
    <row r="174" spans="1:8" ht="12.75" customHeight="1" hidden="1">
      <c r="A174" s="151" t="s">
        <v>92</v>
      </c>
      <c r="B174" s="41">
        <v>4.882367236764409</v>
      </c>
      <c r="C174" s="37">
        <v>19.060127407372846</v>
      </c>
      <c r="D174" s="37">
        <v>13.862667392080823</v>
      </c>
      <c r="E174" s="37">
        <v>8.082713941160009</v>
      </c>
      <c r="F174" s="37">
        <v>-0.130794161290396</v>
      </c>
      <c r="G174" s="37">
        <v>3.2869278757165006</v>
      </c>
      <c r="H174" s="37">
        <v>6.733720712687827</v>
      </c>
    </row>
    <row r="175" spans="1:8" ht="12.75" customHeight="1" hidden="1">
      <c r="A175" s="151" t="s">
        <v>93</v>
      </c>
      <c r="B175" s="41">
        <v>5.715400828954543</v>
      </c>
      <c r="C175" s="37">
        <v>17.157812945515033</v>
      </c>
      <c r="D175" s="37">
        <v>14.974444964266695</v>
      </c>
      <c r="E175" s="37">
        <v>12.524035480889978</v>
      </c>
      <c r="F175" s="37">
        <v>-5.920353262152702</v>
      </c>
      <c r="G175" s="37">
        <v>7.836878223658033</v>
      </c>
      <c r="H175" s="37">
        <v>-0.49447028980694085</v>
      </c>
    </row>
    <row r="176" spans="1:8" ht="12.75" customHeight="1" hidden="1">
      <c r="A176" s="151" t="s">
        <v>94</v>
      </c>
      <c r="B176" s="41">
        <v>5.358582102804135</v>
      </c>
      <c r="C176" s="37">
        <v>22.175179630233785</v>
      </c>
      <c r="D176" s="37">
        <v>18.650691352403555</v>
      </c>
      <c r="E176" s="37">
        <v>10.262941159759592</v>
      </c>
      <c r="F176" s="37">
        <v>-11.87133811653473</v>
      </c>
      <c r="G176" s="37">
        <v>15.136368556297299</v>
      </c>
      <c r="H176" s="37">
        <v>-1.17804736143799</v>
      </c>
    </row>
    <row r="177" spans="1:8" ht="12.75" customHeight="1" hidden="1">
      <c r="A177" s="151" t="s">
        <v>95</v>
      </c>
      <c r="B177" s="41">
        <v>8.174756500233343</v>
      </c>
      <c r="C177" s="37">
        <v>24.98301735713038</v>
      </c>
      <c r="D177" s="37">
        <v>16.11628819496842</v>
      </c>
      <c r="E177" s="37">
        <v>25.896293836173825</v>
      </c>
      <c r="F177" s="37">
        <v>3.8287559004793934</v>
      </c>
      <c r="G177" s="37">
        <v>13.709293668444062</v>
      </c>
      <c r="H177" s="37">
        <v>5.250771296169049</v>
      </c>
    </row>
    <row r="178" spans="1:8" ht="12.75" customHeight="1" hidden="1">
      <c r="A178" s="151" t="s">
        <v>96</v>
      </c>
      <c r="B178" s="41">
        <v>6.971997904408028</v>
      </c>
      <c r="C178" s="37">
        <v>11.21697373735762</v>
      </c>
      <c r="D178" s="37">
        <v>3.5058614267931887</v>
      </c>
      <c r="E178" s="37">
        <v>3.934830572491663</v>
      </c>
      <c r="F178" s="37">
        <v>23.18443370816965</v>
      </c>
      <c r="G178" s="37">
        <v>-9.343870667743246</v>
      </c>
      <c r="H178" s="37">
        <v>9.87557349645553</v>
      </c>
    </row>
    <row r="179" spans="1:8" ht="12.75" customHeight="1" hidden="1">
      <c r="A179" s="151" t="s">
        <v>97</v>
      </c>
      <c r="B179" s="41">
        <v>6.4369921769941385</v>
      </c>
      <c r="C179" s="37">
        <v>4.304617288824247</v>
      </c>
      <c r="D179" s="37">
        <v>10.326071835193645</v>
      </c>
      <c r="E179" s="37">
        <v>0.00594414530768006</v>
      </c>
      <c r="F179" s="37">
        <v>11.463480363145464</v>
      </c>
      <c r="G179" s="37">
        <v>-3.361113075622427</v>
      </c>
      <c r="H179" s="37">
        <v>11.629288763657897</v>
      </c>
    </row>
    <row r="180" spans="1:8" ht="12.75" hidden="1">
      <c r="A180" s="151" t="s">
        <v>98</v>
      </c>
      <c r="B180" s="41">
        <v>8.524846056633464</v>
      </c>
      <c r="C180" s="37">
        <v>15.497626645751097</v>
      </c>
      <c r="D180" s="37">
        <v>15.409642113509932</v>
      </c>
      <c r="E180" s="37">
        <v>1.625340330841766</v>
      </c>
      <c r="F180" s="37">
        <v>5.307848987138584</v>
      </c>
      <c r="G180" s="37">
        <v>2.357920815143814</v>
      </c>
      <c r="H180" s="37">
        <v>13.171756691828193</v>
      </c>
    </row>
    <row r="181" spans="1:8" ht="12.75" hidden="1">
      <c r="A181" s="151" t="s">
        <v>14</v>
      </c>
      <c r="B181" s="41">
        <v>10.915352365928882</v>
      </c>
      <c r="C181" s="37">
        <v>23.129655392940478</v>
      </c>
      <c r="D181" s="37">
        <v>14.584380402684303</v>
      </c>
      <c r="E181" s="37">
        <v>-2.798075915189685</v>
      </c>
      <c r="F181" s="37">
        <v>12.887333173343436</v>
      </c>
      <c r="G181" s="37">
        <v>2.461825504324338</v>
      </c>
      <c r="H181" s="37">
        <v>2.284118427853656</v>
      </c>
    </row>
    <row r="182" spans="1:8" ht="12.75" hidden="1">
      <c r="A182" s="151" t="s">
        <v>15</v>
      </c>
      <c r="B182" s="41">
        <v>6.703155747396835</v>
      </c>
      <c r="C182" s="37">
        <v>0.1944082499213664</v>
      </c>
      <c r="D182" s="37">
        <v>18.293017120642347</v>
      </c>
      <c r="E182" s="37">
        <v>-6.3258209065637345</v>
      </c>
      <c r="F182" s="37">
        <v>2.6204645927430334</v>
      </c>
      <c r="G182" s="37">
        <v>13.24843978316008</v>
      </c>
      <c r="H182" s="37">
        <v>-2.4416164494369923</v>
      </c>
    </row>
    <row r="183" spans="1:8" ht="12.75">
      <c r="A183" s="151" t="s">
        <v>16</v>
      </c>
      <c r="B183" s="41">
        <v>4.298288261756554</v>
      </c>
      <c r="C183" s="37">
        <v>-22.18158963082054</v>
      </c>
      <c r="D183" s="37">
        <v>11.891904352995539</v>
      </c>
      <c r="E183" s="37">
        <v>-9.069896270512174</v>
      </c>
      <c r="F183" s="37">
        <v>0.5037887874747469</v>
      </c>
      <c r="G183" s="37">
        <v>15.193427588978636</v>
      </c>
      <c r="H183" s="37">
        <v>1.8070516960104044</v>
      </c>
    </row>
    <row r="184" spans="1:8" ht="12.75">
      <c r="A184" s="151" t="s">
        <v>17</v>
      </c>
      <c r="B184" s="41">
        <v>3.410141539568798</v>
      </c>
      <c r="C184" s="37">
        <v>0.6268431871018691</v>
      </c>
      <c r="D184" s="37">
        <v>-3.0155839395684723</v>
      </c>
      <c r="E184" s="37">
        <v>-8.597166368615376</v>
      </c>
      <c r="F184" s="37">
        <v>7.814813547454591</v>
      </c>
      <c r="G184" s="37">
        <v>21.520223706062836</v>
      </c>
      <c r="H184" s="37">
        <v>0.012297437870188332</v>
      </c>
    </row>
    <row r="185" spans="1:8" ht="12.75">
      <c r="A185" s="151" t="s">
        <v>18</v>
      </c>
      <c r="B185" s="17">
        <v>-0.45355783317583587</v>
      </c>
      <c r="C185" s="14">
        <v>5.104035406001842</v>
      </c>
      <c r="D185" s="14">
        <v>-9.40341139390614</v>
      </c>
      <c r="E185" s="14">
        <v>10.148212020620022</v>
      </c>
      <c r="F185" s="14">
        <v>7.592723508028598</v>
      </c>
      <c r="G185" s="14">
        <v>16.747882792576704</v>
      </c>
      <c r="H185" s="14">
        <v>-10.447106418591005</v>
      </c>
    </row>
    <row r="186" spans="1:8" ht="12.75">
      <c r="A186" s="7" t="s">
        <v>19</v>
      </c>
      <c r="B186" s="17">
        <v>-5.397529641409378</v>
      </c>
      <c r="C186" s="14">
        <v>34.63972881344401</v>
      </c>
      <c r="D186" s="14">
        <v>-11.436408529108604</v>
      </c>
      <c r="E186" s="14">
        <v>-18.27143724929229</v>
      </c>
      <c r="F186" s="14">
        <v>-17.367766358679148</v>
      </c>
      <c r="G186" s="14">
        <v>9.868649330721581</v>
      </c>
      <c r="H186" s="14">
        <v>4.81358464286734</v>
      </c>
    </row>
    <row r="187" spans="1:8" ht="12.75">
      <c r="A187" s="7" t="s">
        <v>20</v>
      </c>
      <c r="B187" s="14">
        <v>-4.286802497985235</v>
      </c>
      <c r="C187" s="14">
        <v>20.94128497617504</v>
      </c>
      <c r="D187" s="14">
        <v>-0.8300521063352164</v>
      </c>
      <c r="E187" s="14">
        <v>-0.4855616924382673</v>
      </c>
      <c r="F187" s="14">
        <v>-7.637098642674587</v>
      </c>
      <c r="G187" s="14">
        <v>0.9025004052840302</v>
      </c>
      <c r="H187" s="14">
        <v>-10.198796193463963</v>
      </c>
    </row>
    <row r="188" spans="1:8" ht="12.75">
      <c r="A188" s="151" t="s">
        <v>21</v>
      </c>
      <c r="B188" s="14">
        <v>-1.157073855410573</v>
      </c>
      <c r="C188" s="14">
        <v>46.42029816442056</v>
      </c>
      <c r="D188" s="14">
        <v>16.309859086379234</v>
      </c>
      <c r="E188" s="14">
        <v>3.6125471632558543</v>
      </c>
      <c r="F188" s="14">
        <v>-16.489325995080875</v>
      </c>
      <c r="G188" s="14">
        <v>-9.372867298939099</v>
      </c>
      <c r="H188" s="14">
        <v>-1.6699952365430022</v>
      </c>
    </row>
    <row r="189" spans="1:8" ht="12.75">
      <c r="A189" s="151" t="s">
        <v>22</v>
      </c>
      <c r="B189" s="14">
        <v>1.4357778229504135</v>
      </c>
      <c r="C189" s="14">
        <v>7.455163342050497</v>
      </c>
      <c r="D189" s="14">
        <v>17.40761437432144</v>
      </c>
      <c r="E189" s="14">
        <v>-7.808251228415372</v>
      </c>
      <c r="F189" s="14">
        <v>-14.144830549500483</v>
      </c>
      <c r="G189" s="14">
        <v>1.2207351657712593</v>
      </c>
      <c r="H189" s="14">
        <v>10.098163786565834</v>
      </c>
    </row>
    <row r="190" spans="1:8" ht="12.75">
      <c r="A190" s="76"/>
      <c r="B190" s="19"/>
      <c r="C190" s="19"/>
      <c r="D190" s="19"/>
      <c r="E190" s="19"/>
      <c r="F190" s="19"/>
      <c r="G190" s="19"/>
      <c r="H190" s="19"/>
    </row>
    <row r="191" ht="12.75">
      <c r="A191" s="1" t="s">
        <v>313</v>
      </c>
    </row>
    <row r="193" spans="2:8" ht="12.75">
      <c r="B193" s="19"/>
      <c r="C193" s="19"/>
      <c r="D193" s="19"/>
      <c r="E193" s="19"/>
      <c r="F193" s="19"/>
      <c r="G193" s="19"/>
      <c r="H193" s="19"/>
    </row>
    <row r="194" spans="2:8" ht="12.75">
      <c r="B194" s="19"/>
      <c r="C194" s="19"/>
      <c r="D194" s="19"/>
      <c r="E194" s="19"/>
      <c r="F194" s="19"/>
      <c r="G194" s="19"/>
      <c r="H194" s="19"/>
    </row>
    <row r="195" spans="2:8" ht="12.75">
      <c r="B195" s="19"/>
      <c r="C195" s="19"/>
      <c r="D195" s="19"/>
      <c r="E195" s="19"/>
      <c r="F195" s="19"/>
      <c r="G195" s="19"/>
      <c r="H195" s="19"/>
    </row>
    <row r="199" spans="2:8" ht="12.75">
      <c r="B199" s="19"/>
      <c r="C199" s="19"/>
      <c r="D199" s="19"/>
      <c r="E199" s="19"/>
      <c r="F199" s="19"/>
      <c r="G199" s="19"/>
      <c r="H199" s="19"/>
    </row>
  </sheetData>
  <mergeCells count="3">
    <mergeCell ref="B129:H129"/>
    <mergeCell ref="B7:H7"/>
    <mergeCell ref="B68:H68"/>
  </mergeCells>
  <printOptions/>
  <pageMargins left="0.49" right="0.32" top="0.48" bottom="0.52" header="0.5" footer="0.5"/>
  <pageSetup fitToHeight="1" fitToWidth="1" horizontalDpi="600" verticalDpi="600" orientation="landscape"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M126"/>
  <sheetViews>
    <sheetView showGridLines="0" workbookViewId="0" topLeftCell="A73">
      <selection activeCell="C103" sqref="C103:L108"/>
    </sheetView>
  </sheetViews>
  <sheetFormatPr defaultColWidth="9.00390625" defaultRowHeight="14.25" outlineLevelRow="1"/>
  <cols>
    <col min="1" max="1" width="4.75390625" style="529" customWidth="1"/>
    <col min="2" max="2" width="12.50390625" style="529" customWidth="1"/>
    <col min="3" max="3" width="8.375" style="529" customWidth="1"/>
    <col min="4" max="4" width="8.00390625" style="529" customWidth="1"/>
    <col min="5" max="5" width="11.50390625" style="529" customWidth="1"/>
    <col min="6" max="6" width="8.625" style="529" customWidth="1"/>
    <col min="7" max="7" width="9.625" style="529" customWidth="1"/>
    <col min="8" max="8" width="11.375" style="529" customWidth="1"/>
    <col min="9" max="9" width="8.75390625" style="529" customWidth="1"/>
    <col min="10" max="10" width="8.00390625" style="529" customWidth="1"/>
    <col min="11" max="11" width="9.00390625" style="529" customWidth="1"/>
    <col min="12" max="12" width="14.50390625" style="529" customWidth="1"/>
    <col min="13" max="16384" width="8.00390625" style="529" customWidth="1"/>
  </cols>
  <sheetData>
    <row r="1" spans="1:13" ht="15">
      <c r="A1" s="571" t="s">
        <v>465</v>
      </c>
      <c r="B1" s="572"/>
      <c r="C1" s="572"/>
      <c r="D1" s="572"/>
      <c r="E1" s="572"/>
      <c r="F1" s="572"/>
      <c r="G1" s="572"/>
      <c r="H1" s="572"/>
      <c r="I1" s="572"/>
      <c r="J1" s="572"/>
      <c r="K1" s="572"/>
      <c r="L1" s="572"/>
      <c r="M1" s="573"/>
    </row>
    <row r="2" spans="1:13" ht="15.75">
      <c r="A2" s="700" t="s">
        <v>486</v>
      </c>
      <c r="B2" s="701"/>
      <c r="C2" s="701"/>
      <c r="D2" s="701"/>
      <c r="E2" s="701"/>
      <c r="F2" s="701"/>
      <c r="G2" s="701"/>
      <c r="H2" s="701"/>
      <c r="I2" s="701"/>
      <c r="J2" s="701"/>
      <c r="K2" s="701"/>
      <c r="L2" s="701"/>
      <c r="M2" s="573"/>
    </row>
    <row r="3" spans="1:13" ht="12.75">
      <c r="A3" s="572" t="s">
        <v>487</v>
      </c>
      <c r="B3" s="574"/>
      <c r="C3" s="575"/>
      <c r="D3" s="575"/>
      <c r="E3" s="575"/>
      <c r="F3" s="575"/>
      <c r="G3" s="575"/>
      <c r="H3" s="575"/>
      <c r="I3" s="575"/>
      <c r="J3" s="575"/>
      <c r="K3" s="575"/>
      <c r="L3" s="575"/>
      <c r="M3" s="573"/>
    </row>
    <row r="4" spans="1:13" ht="12.75">
      <c r="A4" s="572"/>
      <c r="B4" s="574"/>
      <c r="C4" s="575"/>
      <c r="D4" s="575"/>
      <c r="E4" s="575"/>
      <c r="F4" s="575"/>
      <c r="G4" s="575"/>
      <c r="H4" s="575"/>
      <c r="I4" s="575"/>
      <c r="J4" s="575"/>
      <c r="K4" s="575"/>
      <c r="L4" s="575"/>
      <c r="M4" s="573"/>
    </row>
    <row r="5" spans="1:13" ht="14.25">
      <c r="A5" s="573"/>
      <c r="B5" s="541"/>
      <c r="C5" s="708" t="s">
        <v>488</v>
      </c>
      <c r="D5" s="708"/>
      <c r="E5" s="708"/>
      <c r="F5" s="708"/>
      <c r="G5" s="708"/>
      <c r="H5" s="708" t="s">
        <v>613</v>
      </c>
      <c r="I5" s="708"/>
      <c r="J5" s="708"/>
      <c r="K5" s="708"/>
      <c r="L5" s="702" t="s">
        <v>681</v>
      </c>
      <c r="M5" s="573"/>
    </row>
    <row r="6" spans="1:13" ht="24.75" customHeight="1">
      <c r="A6" s="573"/>
      <c r="B6" s="710"/>
      <c r="C6" s="705" t="s">
        <v>595</v>
      </c>
      <c r="D6" s="705" t="s">
        <v>489</v>
      </c>
      <c r="E6" s="705" t="s">
        <v>490</v>
      </c>
      <c r="F6" s="705" t="s">
        <v>491</v>
      </c>
      <c r="G6" s="705" t="s">
        <v>596</v>
      </c>
      <c r="H6" s="705" t="s">
        <v>492</v>
      </c>
      <c r="I6" s="705" t="s">
        <v>493</v>
      </c>
      <c r="J6" s="709" t="s">
        <v>494</v>
      </c>
      <c r="K6" s="709"/>
      <c r="L6" s="703"/>
      <c r="M6" s="573"/>
    </row>
    <row r="7" spans="1:13" ht="44.25" customHeight="1">
      <c r="A7" s="573"/>
      <c r="B7" s="711"/>
      <c r="C7" s="706"/>
      <c r="D7" s="706"/>
      <c r="E7" s="706"/>
      <c r="F7" s="706"/>
      <c r="G7" s="706"/>
      <c r="H7" s="706"/>
      <c r="I7" s="706"/>
      <c r="J7" s="542" t="s">
        <v>495</v>
      </c>
      <c r="K7" s="542" t="s">
        <v>496</v>
      </c>
      <c r="L7" s="704"/>
      <c r="M7" s="573"/>
    </row>
    <row r="8" spans="1:13" s="577" customFormat="1" ht="12.75">
      <c r="A8" s="576"/>
      <c r="B8" s="543"/>
      <c r="C8" s="544">
        <v>1</v>
      </c>
      <c r="D8" s="545">
        <v>2</v>
      </c>
      <c r="E8" s="545">
        <v>3</v>
      </c>
      <c r="F8" s="545">
        <v>4</v>
      </c>
      <c r="G8" s="545">
        <v>5</v>
      </c>
      <c r="H8" s="545">
        <v>6</v>
      </c>
      <c r="I8" s="545">
        <v>7</v>
      </c>
      <c r="J8" s="545">
        <v>8</v>
      </c>
      <c r="K8" s="545">
        <v>9</v>
      </c>
      <c r="L8" s="546">
        <v>10</v>
      </c>
      <c r="M8" s="576"/>
    </row>
    <row r="9" spans="1:13" s="577" customFormat="1" ht="12.75">
      <c r="A9" s="576"/>
      <c r="B9" s="547">
        <v>2005</v>
      </c>
      <c r="C9" s="398">
        <v>100</v>
      </c>
      <c r="D9" s="398">
        <v>-1.1694943172459449</v>
      </c>
      <c r="E9" s="398">
        <v>-1.4615321454963581</v>
      </c>
      <c r="F9" s="398">
        <v>-14.389669686808892</v>
      </c>
      <c r="G9" s="398">
        <v>2.2845452220612295</v>
      </c>
      <c r="H9" s="398">
        <v>-3.0697148396477636</v>
      </c>
      <c r="I9" s="398">
        <v>-2.5576485872036425</v>
      </c>
      <c r="J9" s="398">
        <v>19.36927974532432</v>
      </c>
      <c r="K9" s="398">
        <v>-0.9328820275736782</v>
      </c>
      <c r="L9" s="398">
        <v>14.641326452809045</v>
      </c>
      <c r="M9" s="576"/>
    </row>
    <row r="10" spans="1:13" s="577" customFormat="1" ht="12.75" outlineLevel="1">
      <c r="A10" s="576"/>
      <c r="B10" s="548" t="s">
        <v>683</v>
      </c>
      <c r="C10" s="398">
        <v>92.8</v>
      </c>
      <c r="D10" s="398">
        <v>1.0999999999999943</v>
      </c>
      <c r="E10" s="398">
        <v>0.9000000000000057</v>
      </c>
      <c r="F10" s="398">
        <v>-16.3</v>
      </c>
      <c r="G10" s="398">
        <v>4.3</v>
      </c>
      <c r="H10" s="398">
        <v>5.0167224080267525</v>
      </c>
      <c r="I10" s="398">
        <v>-10.726643598615915</v>
      </c>
      <c r="J10" s="398">
        <v>10.916442048517517</v>
      </c>
      <c r="K10" s="398">
        <v>2.117647058823535</v>
      </c>
      <c r="L10" s="398">
        <v>23.8</v>
      </c>
      <c r="M10" s="576"/>
    </row>
    <row r="11" spans="1:13" s="577" customFormat="1" ht="12.75" outlineLevel="1">
      <c r="A11" s="576"/>
      <c r="B11" s="548" t="s">
        <v>684</v>
      </c>
      <c r="C11" s="398">
        <v>93.1</v>
      </c>
      <c r="D11" s="398">
        <v>-6</v>
      </c>
      <c r="E11" s="398">
        <v>-7.7</v>
      </c>
      <c r="F11" s="398">
        <v>-26.2</v>
      </c>
      <c r="G11" s="398">
        <v>3.5</v>
      </c>
      <c r="H11" s="398">
        <v>-3.5827186512118026</v>
      </c>
      <c r="I11" s="398">
        <v>-15.009041591320072</v>
      </c>
      <c r="J11" s="398">
        <v>6.380208333333348</v>
      </c>
      <c r="K11" s="398">
        <v>-7.234042553191489</v>
      </c>
      <c r="L11" s="398">
        <v>7.7</v>
      </c>
      <c r="M11" s="576"/>
    </row>
    <row r="12" spans="1:13" s="577" customFormat="1" ht="12.75" outlineLevel="1">
      <c r="A12" s="576"/>
      <c r="B12" s="548" t="s">
        <v>685</v>
      </c>
      <c r="C12" s="398">
        <v>100.9</v>
      </c>
      <c r="D12" s="398">
        <v>-3.0999999999999943</v>
      </c>
      <c r="E12" s="398">
        <v>-3.5</v>
      </c>
      <c r="F12" s="398">
        <v>-22.1</v>
      </c>
      <c r="G12" s="398">
        <v>1.5</v>
      </c>
      <c r="H12" s="398">
        <v>-5.405405405405405</v>
      </c>
      <c r="I12" s="398">
        <v>-4.612546125461259</v>
      </c>
      <c r="J12" s="398">
        <v>-4.221954161640529</v>
      </c>
      <c r="K12" s="398">
        <v>-3.063241106719372</v>
      </c>
      <c r="L12" s="398">
        <v>8.099999999999994</v>
      </c>
      <c r="M12" s="576"/>
    </row>
    <row r="13" spans="1:13" s="579" customFormat="1" ht="12.75" outlineLevel="1">
      <c r="A13" s="578"/>
      <c r="B13" s="549" t="s">
        <v>30</v>
      </c>
      <c r="C13" s="398">
        <v>95.6</v>
      </c>
      <c r="D13" s="398">
        <v>-2.7796610169491642</v>
      </c>
      <c r="E13" s="398">
        <v>-3.57142857142857</v>
      </c>
      <c r="F13" s="398">
        <v>-21.47123546054701</v>
      </c>
      <c r="G13" s="398">
        <v>3.0995106035889064</v>
      </c>
      <c r="H13" s="398">
        <v>-1.6101404590613377</v>
      </c>
      <c r="I13" s="398">
        <v>-10.107948969578029</v>
      </c>
      <c r="J13" s="398">
        <v>4.061564771269777</v>
      </c>
      <c r="K13" s="398">
        <v>-2.8907922912205453</v>
      </c>
      <c r="L13" s="398">
        <v>12.439876037595932</v>
      </c>
      <c r="M13" s="578"/>
    </row>
    <row r="14" spans="1:13" s="577" customFormat="1" ht="12.75" outlineLevel="1">
      <c r="A14" s="576"/>
      <c r="B14" s="548" t="s">
        <v>686</v>
      </c>
      <c r="C14" s="398">
        <v>97.4</v>
      </c>
      <c r="D14" s="398">
        <v>-0.20000000000000284</v>
      </c>
      <c r="E14" s="398">
        <v>-1.5999999999999943</v>
      </c>
      <c r="F14" s="398">
        <v>-16.3</v>
      </c>
      <c r="G14" s="398">
        <v>9.099999999999994</v>
      </c>
      <c r="H14" s="398">
        <v>-1.3232514177693666</v>
      </c>
      <c r="I14" s="398">
        <v>4.5128205128205146</v>
      </c>
      <c r="J14" s="398">
        <v>-0.5134788189987249</v>
      </c>
      <c r="K14" s="398">
        <v>-3.490759753593431</v>
      </c>
      <c r="L14" s="398">
        <v>18.1</v>
      </c>
      <c r="M14" s="576"/>
    </row>
    <row r="15" spans="1:13" s="577" customFormat="1" ht="12.75" outlineLevel="1">
      <c r="A15" s="576"/>
      <c r="B15" s="548" t="s">
        <v>32</v>
      </c>
      <c r="C15" s="398">
        <v>99.6</v>
      </c>
      <c r="D15" s="398">
        <v>-2.9000000000000057</v>
      </c>
      <c r="E15" s="398">
        <v>-2.0999999999999943</v>
      </c>
      <c r="F15" s="398">
        <v>-10.4</v>
      </c>
      <c r="G15" s="398">
        <v>-5.099999999999994</v>
      </c>
      <c r="H15" s="398">
        <v>-3.6178107606678944</v>
      </c>
      <c r="I15" s="398">
        <v>-1.7757009345794494</v>
      </c>
      <c r="J15" s="398">
        <v>5.343511450381677</v>
      </c>
      <c r="K15" s="398">
        <v>5.417118093174422</v>
      </c>
      <c r="L15" s="398">
        <v>18.8</v>
      </c>
      <c r="M15" s="576"/>
    </row>
    <row r="16" spans="1:13" s="577" customFormat="1" ht="12.75" outlineLevel="1">
      <c r="A16" s="576"/>
      <c r="B16" s="548" t="s">
        <v>33</v>
      </c>
      <c r="C16" s="398">
        <v>99.5</v>
      </c>
      <c r="D16" s="398">
        <v>-1.4000000000000057</v>
      </c>
      <c r="E16" s="398">
        <v>-0.7000000000000028</v>
      </c>
      <c r="F16" s="398">
        <v>-13.5</v>
      </c>
      <c r="G16" s="398">
        <v>-2.2</v>
      </c>
      <c r="H16" s="398">
        <v>-2.3188405797101463</v>
      </c>
      <c r="I16" s="398">
        <v>0.557103064066844</v>
      </c>
      <c r="J16" s="398">
        <v>16.97312588401698</v>
      </c>
      <c r="K16" s="398">
        <v>0.302114803625364</v>
      </c>
      <c r="L16" s="398">
        <v>25.2</v>
      </c>
      <c r="M16" s="576"/>
    </row>
    <row r="17" spans="1:13" s="577" customFormat="1" ht="12.75" outlineLevel="1">
      <c r="A17" s="576"/>
      <c r="B17" s="548" t="s">
        <v>34</v>
      </c>
      <c r="C17" s="398">
        <v>98.83333333333333</v>
      </c>
      <c r="D17" s="398">
        <v>-1.5277316506144278</v>
      </c>
      <c r="E17" s="398">
        <v>-1.4734774066797685</v>
      </c>
      <c r="F17" s="398">
        <v>-13.320135746606333</v>
      </c>
      <c r="G17" s="398">
        <v>0.3252620166245057</v>
      </c>
      <c r="H17" s="398">
        <v>-2.428256070640189</v>
      </c>
      <c r="I17" s="398">
        <v>0.9929532351057091</v>
      </c>
      <c r="J17" s="398">
        <v>6.954225352112675</v>
      </c>
      <c r="K17" s="398">
        <v>0.657439446366781</v>
      </c>
      <c r="L17" s="398">
        <v>20.86714898291411</v>
      </c>
      <c r="M17" s="576"/>
    </row>
    <row r="18" spans="1:13" s="577" customFormat="1" ht="12.75" outlineLevel="1">
      <c r="A18" s="576"/>
      <c r="B18" s="548" t="s">
        <v>35</v>
      </c>
      <c r="C18" s="398">
        <v>95.2</v>
      </c>
      <c r="D18" s="398">
        <v>1.2</v>
      </c>
      <c r="E18" s="398">
        <v>-0.7999999999999972</v>
      </c>
      <c r="F18" s="398">
        <v>-5.5</v>
      </c>
      <c r="G18" s="398">
        <v>10.6</v>
      </c>
      <c r="H18" s="398">
        <v>-6.175298804780882</v>
      </c>
      <c r="I18" s="398">
        <v>8.909730363423218</v>
      </c>
      <c r="J18" s="398">
        <v>12.871287128712883</v>
      </c>
      <c r="K18" s="398">
        <v>-4.984740590030512</v>
      </c>
      <c r="L18" s="398">
        <v>17.3</v>
      </c>
      <c r="M18" s="576"/>
    </row>
    <row r="19" spans="1:13" s="577" customFormat="1" ht="12.75" outlineLevel="1">
      <c r="A19" s="576"/>
      <c r="B19" s="548" t="s">
        <v>44</v>
      </c>
      <c r="C19" s="398">
        <v>93.3</v>
      </c>
      <c r="D19" s="398">
        <v>-0.5999999999999943</v>
      </c>
      <c r="E19" s="398">
        <v>-2.0999999999999943</v>
      </c>
      <c r="F19" s="398">
        <v>-11.8</v>
      </c>
      <c r="G19" s="398">
        <v>8</v>
      </c>
      <c r="H19" s="398">
        <v>-4.462474645030423</v>
      </c>
      <c r="I19" s="398">
        <v>-9.378407851690307</v>
      </c>
      <c r="J19" s="398">
        <v>6.266318537859017</v>
      </c>
      <c r="K19" s="398">
        <v>8.351648351648343</v>
      </c>
      <c r="L19" s="398">
        <v>15.1</v>
      </c>
      <c r="M19" s="576"/>
    </row>
    <row r="20" spans="1:13" s="577" customFormat="1" ht="12.75" outlineLevel="1">
      <c r="A20" s="576"/>
      <c r="B20" s="548" t="s">
        <v>45</v>
      </c>
      <c r="C20" s="398">
        <v>102.9</v>
      </c>
      <c r="D20" s="398">
        <v>-0.5999999999999943</v>
      </c>
      <c r="E20" s="398">
        <v>-1.0999999999999943</v>
      </c>
      <c r="F20" s="398">
        <v>-19.1</v>
      </c>
      <c r="G20" s="398">
        <v>5.3</v>
      </c>
      <c r="H20" s="398">
        <v>-9.335727109515268</v>
      </c>
      <c r="I20" s="398">
        <v>13.157894736842103</v>
      </c>
      <c r="J20" s="398">
        <v>20.699708454810484</v>
      </c>
      <c r="K20" s="398">
        <v>-5.510388437217717</v>
      </c>
      <c r="L20" s="398">
        <v>20.7</v>
      </c>
      <c r="M20" s="576"/>
    </row>
    <row r="21" spans="1:13" s="577" customFormat="1" ht="12.75" outlineLevel="1">
      <c r="A21" s="576"/>
      <c r="B21" s="548" t="s">
        <v>38</v>
      </c>
      <c r="C21" s="398">
        <v>97.13333333333333</v>
      </c>
      <c r="D21" s="398">
        <v>0</v>
      </c>
      <c r="E21" s="398">
        <v>-1.3215859030837107</v>
      </c>
      <c r="F21" s="398">
        <v>-12.418300653594782</v>
      </c>
      <c r="G21" s="398">
        <v>7.995495495495519</v>
      </c>
      <c r="H21" s="398">
        <v>-6.765463917525771</v>
      </c>
      <c r="I21" s="398">
        <v>4.350978970268304</v>
      </c>
      <c r="J21" s="398">
        <v>14.119117034568918</v>
      </c>
      <c r="K21" s="398">
        <v>-1.1333333333333306</v>
      </c>
      <c r="L21" s="398">
        <v>17.695830815627644</v>
      </c>
      <c r="M21" s="576"/>
    </row>
    <row r="22" spans="1:13" s="577" customFormat="1" ht="12.75" outlineLevel="1">
      <c r="A22" s="576"/>
      <c r="B22" s="548" t="s">
        <v>687</v>
      </c>
      <c r="C22" s="398">
        <v>108.8</v>
      </c>
      <c r="D22" s="398">
        <v>-0.5</v>
      </c>
      <c r="E22" s="398">
        <v>0.5</v>
      </c>
      <c r="F22" s="398">
        <v>-13.9</v>
      </c>
      <c r="G22" s="398">
        <v>-2.7</v>
      </c>
      <c r="H22" s="398">
        <v>-5.944055944055949</v>
      </c>
      <c r="I22" s="398">
        <v>5.847373637264619</v>
      </c>
      <c r="J22" s="398">
        <v>35.895117540687174</v>
      </c>
      <c r="K22" s="398">
        <v>-4.013377926421402</v>
      </c>
      <c r="L22" s="398">
        <v>9.400000000000006</v>
      </c>
      <c r="M22" s="576"/>
    </row>
    <row r="23" spans="1:13" s="577" customFormat="1" ht="12.75" outlineLevel="1">
      <c r="A23" s="576"/>
      <c r="B23" s="548" t="s">
        <v>46</v>
      </c>
      <c r="C23" s="398">
        <v>111.4</v>
      </c>
      <c r="D23" s="398">
        <v>4.2</v>
      </c>
      <c r="E23" s="398">
        <v>7</v>
      </c>
      <c r="F23" s="398">
        <v>-14.8</v>
      </c>
      <c r="G23" s="398">
        <v>-3.5999999999999943</v>
      </c>
      <c r="H23" s="398">
        <v>0.8426966292134797</v>
      </c>
      <c r="I23" s="398">
        <v>13.205645161290324</v>
      </c>
      <c r="J23" s="398">
        <v>45.561139028475715</v>
      </c>
      <c r="K23" s="398">
        <v>2.005231037489108</v>
      </c>
      <c r="L23" s="398">
        <v>15.8</v>
      </c>
      <c r="M23" s="576"/>
    </row>
    <row r="24" spans="1:13" s="577" customFormat="1" ht="12.75" outlineLevel="1">
      <c r="A24" s="576"/>
      <c r="B24" s="548" t="s">
        <v>47</v>
      </c>
      <c r="C24" s="399">
        <v>105.1</v>
      </c>
      <c r="D24" s="398">
        <v>-4.8</v>
      </c>
      <c r="E24" s="398">
        <v>-6.5</v>
      </c>
      <c r="F24" s="398">
        <v>-4.099999999999994</v>
      </c>
      <c r="G24" s="398">
        <v>1.4000000000000057</v>
      </c>
      <c r="H24" s="398">
        <v>1.336073997944509</v>
      </c>
      <c r="I24" s="398">
        <v>-25.181422351233685</v>
      </c>
      <c r="J24" s="398">
        <v>55.94594594594595</v>
      </c>
      <c r="K24" s="398">
        <v>0.7421150278293043</v>
      </c>
      <c r="L24" s="398">
        <v>0.5</v>
      </c>
      <c r="M24" s="576"/>
    </row>
    <row r="25" spans="1:13" s="577" customFormat="1" ht="12.75" outlineLevel="1">
      <c r="A25" s="576"/>
      <c r="B25" s="550" t="s">
        <v>42</v>
      </c>
      <c r="C25" s="400">
        <v>108.43333333333332</v>
      </c>
      <c r="D25" s="400">
        <v>-0.4285277012549993</v>
      </c>
      <c r="E25" s="400">
        <v>0.3065603923972926</v>
      </c>
      <c r="F25" s="400">
        <v>-11.218302094818068</v>
      </c>
      <c r="G25" s="400">
        <v>-1.514683153013907</v>
      </c>
      <c r="H25" s="400">
        <v>-1.444270015698601</v>
      </c>
      <c r="I25" s="400">
        <v>-4.646345072506675</v>
      </c>
      <c r="J25" s="400">
        <v>44.57236842105263</v>
      </c>
      <c r="K25" s="400">
        <v>-0.4969307220111241</v>
      </c>
      <c r="L25" s="400">
        <v>8.54713927580173</v>
      </c>
      <c r="M25" s="576"/>
    </row>
    <row r="26" spans="1:13" s="577" customFormat="1" ht="12.75">
      <c r="A26" s="576"/>
      <c r="B26" s="551">
        <v>2006</v>
      </c>
      <c r="C26" s="398">
        <v>115.15</v>
      </c>
      <c r="D26" s="398">
        <v>15.15</v>
      </c>
      <c r="E26" s="398">
        <v>20.364969585867843</v>
      </c>
      <c r="F26" s="398">
        <v>-3.241666666666676</v>
      </c>
      <c r="G26" s="398">
        <v>-2.9335777981498667</v>
      </c>
      <c r="H26" s="398">
        <v>6.61721810150846</v>
      </c>
      <c r="I26" s="398">
        <v>32.52228980918262</v>
      </c>
      <c r="J26" s="398">
        <v>94.80790065838815</v>
      </c>
      <c r="K26" s="398">
        <v>20.075</v>
      </c>
      <c r="L26" s="398">
        <v>14.932931276066096</v>
      </c>
      <c r="M26" s="576"/>
    </row>
    <row r="27" spans="1:13" s="577" customFormat="1" ht="12.75" outlineLevel="1">
      <c r="A27" s="576"/>
      <c r="B27" s="548" t="s">
        <v>683</v>
      </c>
      <c r="C27" s="402">
        <v>103.2</v>
      </c>
      <c r="D27" s="398">
        <v>11.3</v>
      </c>
      <c r="E27" s="398">
        <v>15.5</v>
      </c>
      <c r="F27" s="398">
        <v>-1.4000000000000057</v>
      </c>
      <c r="G27" s="398">
        <v>-0.9000000000000057</v>
      </c>
      <c r="H27" s="398">
        <v>5.520169851380041</v>
      </c>
      <c r="I27" s="398">
        <v>12.273901808785537</v>
      </c>
      <c r="J27" s="398">
        <v>88.82138517618469</v>
      </c>
      <c r="K27" s="398">
        <v>32.14285714285714</v>
      </c>
      <c r="L27" s="401">
        <v>4.599999999999994</v>
      </c>
      <c r="M27" s="576"/>
    </row>
    <row r="28" spans="1:13" s="577" customFormat="1" ht="12.75" outlineLevel="1">
      <c r="A28" s="576"/>
      <c r="B28" s="548" t="s">
        <v>684</v>
      </c>
      <c r="C28" s="402">
        <v>100.7</v>
      </c>
      <c r="D28" s="398">
        <v>8.099999999999994</v>
      </c>
      <c r="E28" s="398">
        <v>11.4</v>
      </c>
      <c r="F28" s="398">
        <v>16</v>
      </c>
      <c r="G28" s="398">
        <v>-4.3</v>
      </c>
      <c r="H28" s="398">
        <v>3.3879781420764976</v>
      </c>
      <c r="I28" s="398">
        <v>12.340425531914878</v>
      </c>
      <c r="J28" s="398">
        <v>49.082007343941235</v>
      </c>
      <c r="K28" s="398">
        <v>26.37614678899083</v>
      </c>
      <c r="L28" s="401">
        <v>19.9</v>
      </c>
      <c r="M28" s="576"/>
    </row>
    <row r="29" spans="1:13" s="577" customFormat="1" ht="12.75" outlineLevel="1">
      <c r="A29" s="576"/>
      <c r="B29" s="548" t="s">
        <v>685</v>
      </c>
      <c r="C29" s="402">
        <v>116.2</v>
      </c>
      <c r="D29" s="398">
        <v>15.2</v>
      </c>
      <c r="E29" s="398">
        <v>17.6</v>
      </c>
      <c r="F29" s="398">
        <v>5</v>
      </c>
      <c r="G29" s="398">
        <v>7.400000000000006</v>
      </c>
      <c r="H29" s="398">
        <v>8.275862068965534</v>
      </c>
      <c r="I29" s="398">
        <v>18.181818181818187</v>
      </c>
      <c r="J29" s="398">
        <v>105.66750629722921</v>
      </c>
      <c r="K29" s="398">
        <v>28.032619775739054</v>
      </c>
      <c r="L29" s="401">
        <v>18</v>
      </c>
      <c r="M29" s="576"/>
    </row>
    <row r="30" spans="1:13" s="577" customFormat="1" ht="12.75" outlineLevel="1">
      <c r="A30" s="576"/>
      <c r="B30" s="549" t="s">
        <v>30</v>
      </c>
      <c r="C30" s="402">
        <v>106.7</v>
      </c>
      <c r="D30" s="402">
        <v>11.610878661087899</v>
      </c>
      <c r="E30" s="402">
        <v>14.850427350427342</v>
      </c>
      <c r="F30" s="402">
        <v>6.044835868694953</v>
      </c>
      <c r="G30" s="402">
        <v>0.75949367088608</v>
      </c>
      <c r="H30" s="402">
        <v>5.8147632311977615</v>
      </c>
      <c r="I30" s="402">
        <v>14.51965065502181</v>
      </c>
      <c r="J30" s="402">
        <v>80.97781429745274</v>
      </c>
      <c r="K30" s="402">
        <v>28.812936420433655</v>
      </c>
      <c r="L30" s="402">
        <v>14.363147477865756</v>
      </c>
      <c r="M30" s="576"/>
    </row>
    <row r="31" spans="1:13" s="577" customFormat="1" ht="12.75" outlineLevel="1">
      <c r="A31" s="576"/>
      <c r="B31" s="548" t="s">
        <v>686</v>
      </c>
      <c r="C31" s="402">
        <v>107.3</v>
      </c>
      <c r="D31" s="398">
        <v>10.1</v>
      </c>
      <c r="E31" s="398">
        <v>12.9</v>
      </c>
      <c r="F31" s="398">
        <v>-7.7</v>
      </c>
      <c r="G31" s="398">
        <v>1.2</v>
      </c>
      <c r="H31" s="398">
        <v>1.5325670498084198</v>
      </c>
      <c r="I31" s="398">
        <v>12.463199214916564</v>
      </c>
      <c r="J31" s="398">
        <v>89.54838709677419</v>
      </c>
      <c r="K31" s="398">
        <v>18.936170212765944</v>
      </c>
      <c r="L31" s="401">
        <v>11.6</v>
      </c>
      <c r="M31" s="576"/>
    </row>
    <row r="32" spans="1:13" s="577" customFormat="1" ht="12.75" outlineLevel="1">
      <c r="A32" s="576"/>
      <c r="B32" s="548" t="s">
        <v>32</v>
      </c>
      <c r="C32" s="402">
        <v>115.1</v>
      </c>
      <c r="D32" s="398">
        <v>15.6</v>
      </c>
      <c r="E32" s="398">
        <v>20.7</v>
      </c>
      <c r="F32" s="398">
        <v>-6.2</v>
      </c>
      <c r="G32" s="398">
        <v>-3.3</v>
      </c>
      <c r="H32" s="398">
        <v>8.469682386910481</v>
      </c>
      <c r="I32" s="398">
        <v>24.83349191246431</v>
      </c>
      <c r="J32" s="398">
        <v>107.48792270531405</v>
      </c>
      <c r="K32" s="398">
        <v>24.460431654676263</v>
      </c>
      <c r="L32" s="401">
        <v>20.2</v>
      </c>
      <c r="M32" s="576"/>
    </row>
    <row r="33" spans="1:13" s="577" customFormat="1" ht="12.75" outlineLevel="1">
      <c r="A33" s="576"/>
      <c r="B33" s="548" t="s">
        <v>33</v>
      </c>
      <c r="C33" s="402">
        <v>117.3</v>
      </c>
      <c r="D33" s="398">
        <v>17.9</v>
      </c>
      <c r="E33" s="398">
        <v>20.9</v>
      </c>
      <c r="F33" s="398">
        <v>-7.2</v>
      </c>
      <c r="G33" s="398">
        <v>8.900000000000006</v>
      </c>
      <c r="H33" s="398">
        <v>7.51730959446093</v>
      </c>
      <c r="I33" s="398">
        <v>30.84025854108956</v>
      </c>
      <c r="J33" s="398">
        <v>80.7738814993954</v>
      </c>
      <c r="K33" s="398">
        <v>20.783132530120497</v>
      </c>
      <c r="L33" s="401">
        <v>16.3</v>
      </c>
      <c r="M33" s="576"/>
    </row>
    <row r="34" spans="1:13" s="577" customFormat="1" ht="12.75" outlineLevel="1">
      <c r="A34" s="576"/>
      <c r="B34" s="548" t="s">
        <v>34</v>
      </c>
      <c r="C34" s="402">
        <v>113.23333333333333</v>
      </c>
      <c r="D34" s="402">
        <v>14.569983136593589</v>
      </c>
      <c r="E34" s="402">
        <v>18.21203057494185</v>
      </c>
      <c r="F34" s="402">
        <v>-7.014681892332797</v>
      </c>
      <c r="G34" s="402">
        <v>2.2694524495677104</v>
      </c>
      <c r="H34" s="402">
        <v>5.817711700064643</v>
      </c>
      <c r="I34" s="402">
        <v>22.89882651443069</v>
      </c>
      <c r="J34" s="402">
        <v>92.67489711934161</v>
      </c>
      <c r="K34" s="402">
        <v>21.416294259195624</v>
      </c>
      <c r="L34" s="402">
        <v>16.287982948712788</v>
      </c>
      <c r="M34" s="576"/>
    </row>
    <row r="35" spans="1:13" s="577" customFormat="1" ht="12.75" outlineLevel="1">
      <c r="A35" s="576"/>
      <c r="B35" s="548" t="s">
        <v>35</v>
      </c>
      <c r="C35" s="402">
        <v>109</v>
      </c>
      <c r="D35" s="398">
        <v>14.6</v>
      </c>
      <c r="E35" s="398">
        <v>21.8</v>
      </c>
      <c r="F35" s="398">
        <v>-9.099999999999994</v>
      </c>
      <c r="G35" s="398">
        <v>-8.5</v>
      </c>
      <c r="H35" s="398">
        <v>12.526539278131633</v>
      </c>
      <c r="I35" s="398">
        <v>36.275565123789</v>
      </c>
      <c r="J35" s="398">
        <v>92.39766081871343</v>
      </c>
      <c r="K35" s="398">
        <v>15.203426124196984</v>
      </c>
      <c r="L35" s="401">
        <v>17.2</v>
      </c>
      <c r="M35" s="576"/>
    </row>
    <row r="36" spans="1:13" s="577" customFormat="1" ht="12.75" outlineLevel="1">
      <c r="A36" s="576"/>
      <c r="B36" s="548" t="s">
        <v>44</v>
      </c>
      <c r="C36" s="402">
        <v>112.8</v>
      </c>
      <c r="D36" s="398">
        <v>21</v>
      </c>
      <c r="E36" s="398">
        <v>27.9</v>
      </c>
      <c r="F36" s="398">
        <v>-5.7</v>
      </c>
      <c r="G36" s="398">
        <v>-1.5999999999999943</v>
      </c>
      <c r="H36" s="398">
        <v>11.040339702760082</v>
      </c>
      <c r="I36" s="398">
        <v>52.346570397111925</v>
      </c>
      <c r="J36" s="398">
        <v>158.96805896805895</v>
      </c>
      <c r="K36" s="398">
        <v>15.618661257606492</v>
      </c>
      <c r="L36" s="401">
        <v>21.1</v>
      </c>
      <c r="M36" s="576"/>
    </row>
    <row r="37" spans="1:13" s="577" customFormat="1" ht="12.75" outlineLevel="1">
      <c r="A37" s="576"/>
      <c r="B37" s="548" t="s">
        <v>45</v>
      </c>
      <c r="C37" s="402">
        <v>123.5</v>
      </c>
      <c r="D37" s="398">
        <v>20</v>
      </c>
      <c r="E37" s="398">
        <v>27.4</v>
      </c>
      <c r="F37" s="398">
        <v>-5.599999999999994</v>
      </c>
      <c r="G37" s="398">
        <v>-8.7</v>
      </c>
      <c r="H37" s="398">
        <v>7.524752475247509</v>
      </c>
      <c r="I37" s="398">
        <v>40.87656529516994</v>
      </c>
      <c r="J37" s="398">
        <v>132.3671497584541</v>
      </c>
      <c r="K37" s="398">
        <v>16.92160611854685</v>
      </c>
      <c r="L37" s="401">
        <v>11.4</v>
      </c>
      <c r="M37" s="576"/>
    </row>
    <row r="38" spans="1:13" s="577" customFormat="1" ht="12.75" outlineLevel="1">
      <c r="A38" s="576"/>
      <c r="B38" s="548" t="s">
        <v>38</v>
      </c>
      <c r="C38" s="402">
        <v>115.1</v>
      </c>
      <c r="D38" s="402">
        <v>18.496911461908038</v>
      </c>
      <c r="E38" s="402">
        <v>25.721153846153854</v>
      </c>
      <c r="F38" s="402">
        <v>-6.809701492537301</v>
      </c>
      <c r="G38" s="402">
        <v>-6.256517205422341</v>
      </c>
      <c r="H38" s="402">
        <v>10.297166551485848</v>
      </c>
      <c r="I38" s="402">
        <v>42.70326615705351</v>
      </c>
      <c r="J38" s="402">
        <v>130.2919708029197</v>
      </c>
      <c r="K38" s="402">
        <v>15.94740391099121</v>
      </c>
      <c r="L38" s="402">
        <v>16.41476352957112</v>
      </c>
      <c r="M38" s="576"/>
    </row>
    <row r="39" spans="1:13" s="577" customFormat="1" ht="12.75" outlineLevel="1">
      <c r="A39" s="576"/>
      <c r="B39" s="548" t="s">
        <v>687</v>
      </c>
      <c r="C39" s="402">
        <v>130.3</v>
      </c>
      <c r="D39" s="398">
        <v>19.7</v>
      </c>
      <c r="E39" s="398">
        <v>26.7</v>
      </c>
      <c r="F39" s="398">
        <v>-1.5</v>
      </c>
      <c r="G39" s="398">
        <v>-7.900000000000006</v>
      </c>
      <c r="H39" s="398">
        <v>7.620817843866168</v>
      </c>
      <c r="I39" s="398">
        <v>50.18726591760301</v>
      </c>
      <c r="J39" s="398">
        <v>125.9481037924152</v>
      </c>
      <c r="K39" s="398">
        <v>19.773519163763066</v>
      </c>
      <c r="L39" s="401">
        <v>9.3</v>
      </c>
      <c r="M39" s="576"/>
    </row>
    <row r="40" spans="1:13" s="577" customFormat="1" ht="12.75" outlineLevel="1">
      <c r="A40" s="576"/>
      <c r="B40" s="548" t="s">
        <v>46</v>
      </c>
      <c r="C40" s="402">
        <v>130.2</v>
      </c>
      <c r="D40" s="398">
        <v>16.8</v>
      </c>
      <c r="E40" s="398">
        <v>21.6</v>
      </c>
      <c r="F40" s="398">
        <v>12</v>
      </c>
      <c r="G40" s="398">
        <v>-3.5999999999999943</v>
      </c>
      <c r="H40" s="398">
        <v>5.75673166202415</v>
      </c>
      <c r="I40" s="398">
        <v>51.291184327693685</v>
      </c>
      <c r="J40" s="398">
        <v>68.41196777905635</v>
      </c>
      <c r="K40" s="398">
        <v>16.666666666666675</v>
      </c>
      <c r="L40" s="401">
        <v>12.1</v>
      </c>
      <c r="M40" s="576"/>
    </row>
    <row r="41" spans="1:13" s="577" customFormat="1" ht="12.75" outlineLevel="1">
      <c r="A41" s="576"/>
      <c r="B41" s="548" t="s">
        <v>47</v>
      </c>
      <c r="C41" s="403">
        <v>116.2</v>
      </c>
      <c r="D41" s="398">
        <v>10.5</v>
      </c>
      <c r="E41" s="398">
        <v>18.3</v>
      </c>
      <c r="F41" s="398">
        <v>-20.4</v>
      </c>
      <c r="G41" s="398">
        <v>-12.2</v>
      </c>
      <c r="H41" s="398">
        <v>0.5070993914807254</v>
      </c>
      <c r="I41" s="398">
        <v>42.77400581959263</v>
      </c>
      <c r="J41" s="398">
        <v>43.41421143847486</v>
      </c>
      <c r="K41" s="398">
        <v>9.852670349907932</v>
      </c>
      <c r="L41" s="401">
        <v>17.6</v>
      </c>
      <c r="M41" s="576"/>
    </row>
    <row r="42" spans="1:13" s="577" customFormat="1" ht="12.75" outlineLevel="1">
      <c r="A42" s="576"/>
      <c r="B42" s="552" t="s">
        <v>42</v>
      </c>
      <c r="C42" s="404">
        <v>125.56666666666666</v>
      </c>
      <c r="D42" s="405">
        <v>15.800799262219488</v>
      </c>
      <c r="E42" s="405">
        <v>22.31051344743278</v>
      </c>
      <c r="F42" s="405">
        <v>-3.290903446134752</v>
      </c>
      <c r="G42" s="405">
        <v>-8.129315756434409</v>
      </c>
      <c r="H42" s="405">
        <v>4.746734628862681</v>
      </c>
      <c r="I42" s="405">
        <v>48.19987585350714</v>
      </c>
      <c r="J42" s="405">
        <v>81.52445961319681</v>
      </c>
      <c r="K42" s="405">
        <v>15.540540540540547</v>
      </c>
      <c r="L42" s="405">
        <v>12.738785364989557</v>
      </c>
      <c r="M42" s="576"/>
    </row>
    <row r="43" spans="1:13" ht="12.75">
      <c r="A43" s="573"/>
      <c r="B43" s="551">
        <v>2007</v>
      </c>
      <c r="C43" s="399">
        <v>134.61666666666665</v>
      </c>
      <c r="D43" s="398">
        <v>16.905485598494717</v>
      </c>
      <c r="E43" s="398">
        <v>20.46382831429563</v>
      </c>
      <c r="F43" s="398">
        <v>15.40780294548274</v>
      </c>
      <c r="G43" s="398">
        <v>-0.3863655877049732</v>
      </c>
      <c r="H43" s="398">
        <v>4.150707418119248</v>
      </c>
      <c r="I43" s="398">
        <v>47.554074446680026</v>
      </c>
      <c r="J43" s="398">
        <v>46.21176470588237</v>
      </c>
      <c r="K43" s="398">
        <v>-2.581719758484291</v>
      </c>
      <c r="L43" s="398">
        <v>5.804796965642689</v>
      </c>
      <c r="M43" s="573"/>
    </row>
    <row r="44" spans="1:13" ht="12.75" outlineLevel="1">
      <c r="A44" s="573"/>
      <c r="B44" s="548" t="s">
        <v>683</v>
      </c>
      <c r="C44" s="402">
        <v>124.2</v>
      </c>
      <c r="D44" s="401">
        <v>20.3</v>
      </c>
      <c r="E44" s="401">
        <v>28.1</v>
      </c>
      <c r="F44" s="401">
        <v>-3.8</v>
      </c>
      <c r="G44" s="401">
        <v>-6.099999999999994</v>
      </c>
      <c r="H44" s="401">
        <v>8.651911468812878</v>
      </c>
      <c r="I44" s="401">
        <v>82.96892980437282</v>
      </c>
      <c r="J44" s="401">
        <v>68.66151866151866</v>
      </c>
      <c r="K44" s="401">
        <v>-2.528334786399311</v>
      </c>
      <c r="L44" s="401">
        <v>24</v>
      </c>
      <c r="M44" s="573"/>
    </row>
    <row r="45" spans="1:13" ht="12.75" outlineLevel="1">
      <c r="A45" s="573"/>
      <c r="B45" s="548" t="s">
        <v>684</v>
      </c>
      <c r="C45" s="402">
        <v>119.8</v>
      </c>
      <c r="D45" s="401">
        <v>19</v>
      </c>
      <c r="E45" s="401">
        <v>25.5</v>
      </c>
      <c r="F45" s="401">
        <v>-7.8</v>
      </c>
      <c r="G45" s="401">
        <v>-4.400000000000006</v>
      </c>
      <c r="H45" s="401">
        <v>7.716701902748424</v>
      </c>
      <c r="I45" s="401">
        <v>63.35227272727273</v>
      </c>
      <c r="J45" s="401">
        <v>77.91461412151067</v>
      </c>
      <c r="K45" s="401">
        <v>-2.5408348457350294</v>
      </c>
      <c r="L45" s="401">
        <v>25.2</v>
      </c>
      <c r="M45" s="573"/>
    </row>
    <row r="46" spans="1:13" ht="12.75" outlineLevel="1">
      <c r="A46" s="573"/>
      <c r="B46" s="548" t="s">
        <v>685</v>
      </c>
      <c r="C46" s="402">
        <v>137.1</v>
      </c>
      <c r="D46" s="401">
        <v>17.9</v>
      </c>
      <c r="E46" s="401">
        <v>23.9</v>
      </c>
      <c r="F46" s="401">
        <v>6.900000000000006</v>
      </c>
      <c r="G46" s="401">
        <v>-5.900000000000006</v>
      </c>
      <c r="H46" s="401">
        <v>6.0054595086442175</v>
      </c>
      <c r="I46" s="401">
        <v>68.65793780687397</v>
      </c>
      <c r="J46" s="401">
        <v>34.41518677281077</v>
      </c>
      <c r="K46" s="401">
        <v>-5.254777070063687</v>
      </c>
      <c r="L46" s="401">
        <v>16.1</v>
      </c>
      <c r="M46" s="573"/>
    </row>
    <row r="47" spans="1:13" ht="12.75" outlineLevel="1">
      <c r="A47" s="573"/>
      <c r="B47" s="549" t="s">
        <v>30</v>
      </c>
      <c r="C47" s="402">
        <v>127.03333333333335</v>
      </c>
      <c r="D47" s="402">
        <v>19.05654482974071</v>
      </c>
      <c r="E47" s="402">
        <v>25.736434108527128</v>
      </c>
      <c r="F47" s="402">
        <v>-1.3967534918837177</v>
      </c>
      <c r="G47" s="402">
        <v>-5.496231155778886</v>
      </c>
      <c r="H47" s="402">
        <v>7.403751233958533</v>
      </c>
      <c r="I47" s="402">
        <v>70.82936129647285</v>
      </c>
      <c r="J47" s="402">
        <v>58.52440408626558</v>
      </c>
      <c r="K47" s="402">
        <v>-3.5092724679029907</v>
      </c>
      <c r="L47" s="402">
        <v>21.442016555863997</v>
      </c>
      <c r="M47" s="573"/>
    </row>
    <row r="48" spans="1:13" ht="12.75" outlineLevel="1">
      <c r="A48" s="573"/>
      <c r="B48" s="548" t="s">
        <v>686</v>
      </c>
      <c r="C48" s="402">
        <v>127</v>
      </c>
      <c r="D48" s="401">
        <v>18.4</v>
      </c>
      <c r="E48" s="401">
        <v>24.1</v>
      </c>
      <c r="F48" s="401">
        <v>9.8</v>
      </c>
      <c r="G48" s="401">
        <v>-6.900000000000006</v>
      </c>
      <c r="H48" s="401">
        <v>6.320754716981125</v>
      </c>
      <c r="I48" s="401">
        <v>47.294938917975585</v>
      </c>
      <c r="J48" s="401">
        <v>79.78216473791694</v>
      </c>
      <c r="K48" s="401">
        <v>6.082289803220031</v>
      </c>
      <c r="L48" s="401">
        <v>14.5</v>
      </c>
      <c r="M48" s="573"/>
    </row>
    <row r="49" spans="1:13" ht="12.75" outlineLevel="1">
      <c r="A49" s="573"/>
      <c r="B49" s="548" t="s">
        <v>32</v>
      </c>
      <c r="C49" s="402">
        <v>138.4</v>
      </c>
      <c r="D49" s="401">
        <v>20.3</v>
      </c>
      <c r="E49" s="401">
        <v>23.8</v>
      </c>
      <c r="F49" s="401">
        <v>3.4000000000000057</v>
      </c>
      <c r="G49" s="401">
        <v>3.7</v>
      </c>
      <c r="H49" s="401">
        <v>5.235137533274181</v>
      </c>
      <c r="I49" s="401">
        <v>56.63109756097562</v>
      </c>
      <c r="J49" s="401">
        <v>53.08498253783469</v>
      </c>
      <c r="K49" s="401">
        <v>3.220478943022309</v>
      </c>
      <c r="L49" s="401">
        <v>6</v>
      </c>
      <c r="M49" s="573"/>
    </row>
    <row r="50" spans="1:13" ht="12.75" outlineLevel="1">
      <c r="A50" s="573"/>
      <c r="B50" s="548" t="s">
        <v>33</v>
      </c>
      <c r="C50" s="402">
        <v>132.8</v>
      </c>
      <c r="D50" s="401">
        <v>13.2</v>
      </c>
      <c r="E50" s="401">
        <v>19.1</v>
      </c>
      <c r="F50" s="401">
        <v>1.8</v>
      </c>
      <c r="G50" s="401">
        <v>-13.7</v>
      </c>
      <c r="H50" s="401">
        <v>4.1398344066237325</v>
      </c>
      <c r="I50" s="401">
        <v>47.565278757939325</v>
      </c>
      <c r="J50" s="401">
        <v>39.799331103678924</v>
      </c>
      <c r="K50" s="401">
        <v>1.9118869492934287</v>
      </c>
      <c r="L50" s="401">
        <v>1.7</v>
      </c>
      <c r="M50" s="573"/>
    </row>
    <row r="51" spans="1:13" ht="12.75" outlineLevel="1">
      <c r="A51" s="573"/>
      <c r="B51" s="548" t="s">
        <v>34</v>
      </c>
      <c r="C51" s="402">
        <v>132.73333333333332</v>
      </c>
      <c r="D51" s="402">
        <v>17.221077421254027</v>
      </c>
      <c r="E51" s="402">
        <v>22.322181613719437</v>
      </c>
      <c r="F51" s="402">
        <v>4.771929824561427</v>
      </c>
      <c r="G51" s="402">
        <v>-6.0232476224022395</v>
      </c>
      <c r="H51" s="402">
        <v>5.222968845448994</v>
      </c>
      <c r="I51" s="402">
        <v>50.554838709677426</v>
      </c>
      <c r="J51" s="402">
        <v>57.21913712088848</v>
      </c>
      <c r="K51" s="402">
        <v>3.6806342015855087</v>
      </c>
      <c r="L51" s="402">
        <v>6.852095680742787</v>
      </c>
      <c r="M51" s="573"/>
    </row>
    <row r="52" spans="1:13" ht="12.75" outlineLevel="1">
      <c r="A52" s="573"/>
      <c r="B52" s="548" t="s">
        <v>35</v>
      </c>
      <c r="C52" s="402">
        <v>126.9</v>
      </c>
      <c r="D52" s="401">
        <v>16.4</v>
      </c>
      <c r="E52" s="401">
        <v>15.5</v>
      </c>
      <c r="F52" s="401">
        <v>136.6</v>
      </c>
      <c r="G52" s="401">
        <v>2.2</v>
      </c>
      <c r="H52" s="401">
        <v>0</v>
      </c>
      <c r="I52" s="401">
        <v>46.524486571879955</v>
      </c>
      <c r="J52" s="401">
        <v>36.170212765957444</v>
      </c>
      <c r="K52" s="401">
        <v>-10.68773234200744</v>
      </c>
      <c r="L52" s="401">
        <v>4.7</v>
      </c>
      <c r="M52" s="573"/>
    </row>
    <row r="53" spans="1:13" ht="12.75" outlineLevel="1">
      <c r="A53" s="573"/>
      <c r="B53" s="548" t="s">
        <v>44</v>
      </c>
      <c r="C53" s="402">
        <v>125</v>
      </c>
      <c r="D53" s="401">
        <v>10.8</v>
      </c>
      <c r="E53" s="401">
        <v>13.1</v>
      </c>
      <c r="F53" s="401">
        <v>1</v>
      </c>
      <c r="G53" s="401">
        <v>0.5999999999999943</v>
      </c>
      <c r="H53" s="401">
        <v>4.780114722753348</v>
      </c>
      <c r="I53" s="401">
        <v>25.51342812006321</v>
      </c>
      <c r="J53" s="401">
        <v>29.174573055028464</v>
      </c>
      <c r="K53" s="401">
        <v>2.543859649122804</v>
      </c>
      <c r="L53" s="401">
        <v>-1.5999999999999943</v>
      </c>
      <c r="M53" s="573"/>
    </row>
    <row r="54" spans="1:13" ht="12.75" outlineLevel="1">
      <c r="A54" s="573"/>
      <c r="B54" s="548" t="s">
        <v>45</v>
      </c>
      <c r="C54" s="402">
        <v>142.8</v>
      </c>
      <c r="D54" s="401">
        <v>15.6</v>
      </c>
      <c r="E54" s="401">
        <v>17.1</v>
      </c>
      <c r="F54" s="401">
        <v>11.8</v>
      </c>
      <c r="G54" s="401">
        <v>7</v>
      </c>
      <c r="H54" s="401">
        <v>6.629834254143652</v>
      </c>
      <c r="I54" s="401">
        <v>40.06349206349207</v>
      </c>
      <c r="J54" s="401">
        <v>11.57311157311156</v>
      </c>
      <c r="K54" s="401">
        <v>-3.0253475061324586</v>
      </c>
      <c r="L54" s="401">
        <v>5.3</v>
      </c>
      <c r="M54" s="573"/>
    </row>
    <row r="55" spans="1:13" ht="12.75" outlineLevel="1">
      <c r="A55" s="573"/>
      <c r="B55" s="548" t="s">
        <v>38</v>
      </c>
      <c r="C55" s="406">
        <v>131.5666666666667</v>
      </c>
      <c r="D55" s="406">
        <v>14.306400231682614</v>
      </c>
      <c r="E55" s="406">
        <v>15.323682054083566</v>
      </c>
      <c r="F55" s="406">
        <v>49.516182849516134</v>
      </c>
      <c r="G55" s="406">
        <v>3.151649981460891</v>
      </c>
      <c r="H55" s="406">
        <v>3.8220551378446155</v>
      </c>
      <c r="I55" s="406">
        <v>37.5700024348673</v>
      </c>
      <c r="J55" s="406">
        <v>22.583201267828823</v>
      </c>
      <c r="K55" s="406">
        <v>-3.576621110788003</v>
      </c>
      <c r="L55" s="406">
        <v>2.8798742844573955</v>
      </c>
      <c r="M55" s="573"/>
    </row>
    <row r="56" spans="1:13" ht="12.75" outlineLevel="1">
      <c r="A56" s="573"/>
      <c r="B56" s="548" t="s">
        <v>687</v>
      </c>
      <c r="C56" s="402">
        <v>151.7</v>
      </c>
      <c r="D56" s="401">
        <v>16.5</v>
      </c>
      <c r="E56" s="401">
        <v>18.5</v>
      </c>
      <c r="F56" s="401">
        <v>4.5</v>
      </c>
      <c r="G56" s="401">
        <v>6</v>
      </c>
      <c r="H56" s="401">
        <v>-2.763385146804842</v>
      </c>
      <c r="I56" s="401">
        <v>51.18453865336659</v>
      </c>
      <c r="J56" s="401">
        <v>19.670200235571244</v>
      </c>
      <c r="K56" s="401">
        <v>-7.781818181818179</v>
      </c>
      <c r="L56" s="401">
        <v>0.09999999999999432</v>
      </c>
      <c r="M56" s="573"/>
    </row>
    <row r="57" spans="1:13" ht="12.75" outlineLevel="1">
      <c r="A57" s="573"/>
      <c r="B57" s="548" t="s">
        <v>46</v>
      </c>
      <c r="C57" s="402">
        <v>157.7</v>
      </c>
      <c r="D57" s="401">
        <v>21.1</v>
      </c>
      <c r="E57" s="401">
        <v>24.4</v>
      </c>
      <c r="F57" s="401">
        <v>-1.0999999999999943</v>
      </c>
      <c r="G57" s="401">
        <v>6</v>
      </c>
      <c r="H57" s="401">
        <v>1.4047410008779515</v>
      </c>
      <c r="I57" s="401">
        <v>40.200117716303694</v>
      </c>
      <c r="J57" s="401">
        <v>71.74581482746841</v>
      </c>
      <c r="K57" s="401">
        <v>-4.908424908424902</v>
      </c>
      <c r="L57" s="401">
        <v>-2.2</v>
      </c>
      <c r="M57" s="573"/>
    </row>
    <row r="58" spans="1:13" ht="12.75" outlineLevel="1">
      <c r="A58" s="573"/>
      <c r="B58" s="548" t="s">
        <v>47</v>
      </c>
      <c r="C58" s="403">
        <v>132</v>
      </c>
      <c r="D58" s="401">
        <v>13.6</v>
      </c>
      <c r="E58" s="401">
        <v>14.3</v>
      </c>
      <c r="F58" s="401">
        <v>20.2</v>
      </c>
      <c r="G58" s="401">
        <v>9.8</v>
      </c>
      <c r="H58" s="401">
        <v>2.9263370332996974</v>
      </c>
      <c r="I58" s="401">
        <v>22.282608695652172</v>
      </c>
      <c r="J58" s="401">
        <v>81.69184290030212</v>
      </c>
      <c r="K58" s="401">
        <v>-6.873428331936293</v>
      </c>
      <c r="L58" s="401">
        <v>-1.2</v>
      </c>
      <c r="M58" s="573"/>
    </row>
    <row r="59" spans="1:13" ht="12.75" outlineLevel="1">
      <c r="A59" s="573"/>
      <c r="B59" s="550" t="s">
        <v>42</v>
      </c>
      <c r="C59" s="404">
        <v>147.13333333333333</v>
      </c>
      <c r="D59" s="405">
        <v>17.17547119723919</v>
      </c>
      <c r="E59" s="405">
        <v>19.26536731634183</v>
      </c>
      <c r="F59" s="405">
        <v>6.613162118780114</v>
      </c>
      <c r="G59" s="405">
        <v>7.379569525111029</v>
      </c>
      <c r="H59" s="405">
        <v>0.39537712895381105</v>
      </c>
      <c r="I59" s="405">
        <v>38.36649214659688</v>
      </c>
      <c r="J59" s="405">
        <v>51.64201554274253</v>
      </c>
      <c r="K59" s="405">
        <v>-6.509026188660039</v>
      </c>
      <c r="L59" s="405">
        <v>-0.9094120544217876</v>
      </c>
      <c r="M59" s="573"/>
    </row>
    <row r="60" spans="1:13" ht="12.75">
      <c r="A60" s="573"/>
      <c r="B60" s="551">
        <v>2008</v>
      </c>
      <c r="C60" s="399">
        <v>137.91666666666666</v>
      </c>
      <c r="D60" s="398">
        <v>2.4514052247121443</v>
      </c>
      <c r="E60" s="398">
        <v>2.8101833227975215</v>
      </c>
      <c r="F60" s="398">
        <v>-10.75373134328358</v>
      </c>
      <c r="G60" s="398">
        <v>2.559903464919855</v>
      </c>
      <c r="H60" s="398">
        <v>-4.330531371960333</v>
      </c>
      <c r="I60" s="398">
        <v>9.839348872885335</v>
      </c>
      <c r="J60" s="398">
        <v>4.722474178541147</v>
      </c>
      <c r="K60" s="398">
        <v>0.968867991736122</v>
      </c>
      <c r="L60" s="401">
        <v>11.966736622151775</v>
      </c>
      <c r="M60" s="573"/>
    </row>
    <row r="61" spans="1:13" ht="12.75" outlineLevel="1">
      <c r="A61" s="573"/>
      <c r="B61" s="548" t="s">
        <v>683</v>
      </c>
      <c r="C61" s="398">
        <v>141.8</v>
      </c>
      <c r="D61" s="401">
        <v>14.1</v>
      </c>
      <c r="E61" s="401">
        <v>15</v>
      </c>
      <c r="F61" s="401">
        <v>3.2</v>
      </c>
      <c r="G61" s="401">
        <v>10.4</v>
      </c>
      <c r="H61" s="401">
        <v>-1.7592592592592604</v>
      </c>
      <c r="I61" s="401">
        <v>37.54716981132076</v>
      </c>
      <c r="J61" s="401">
        <v>16.901945822205256</v>
      </c>
      <c r="K61" s="401">
        <v>5.008944543828275</v>
      </c>
      <c r="L61" s="401">
        <v>13.5</v>
      </c>
      <c r="M61" s="573"/>
    </row>
    <row r="62" spans="1:13" ht="12.75" outlineLevel="1">
      <c r="A62" s="573"/>
      <c r="B62" s="548" t="s">
        <v>684</v>
      </c>
      <c r="C62" s="398">
        <v>140.7</v>
      </c>
      <c r="D62" s="401">
        <v>17.1</v>
      </c>
      <c r="E62" s="401">
        <v>18.2</v>
      </c>
      <c r="F62" s="401">
        <v>6.8</v>
      </c>
      <c r="G62" s="401">
        <v>12.8</v>
      </c>
      <c r="H62" s="401">
        <v>6.67320902845927</v>
      </c>
      <c r="I62" s="401">
        <v>32.40579710144929</v>
      </c>
      <c r="J62" s="401">
        <v>19.058606368251052</v>
      </c>
      <c r="K62" s="401">
        <v>9.21787709497206</v>
      </c>
      <c r="L62" s="401">
        <v>13.1</v>
      </c>
      <c r="M62" s="573"/>
    </row>
    <row r="63" spans="1:13" ht="12.75" outlineLevel="1">
      <c r="A63" s="573"/>
      <c r="B63" s="548" t="s">
        <v>685</v>
      </c>
      <c r="C63" s="398">
        <v>143.5</v>
      </c>
      <c r="D63" s="401">
        <v>4.599999999999994</v>
      </c>
      <c r="E63" s="401">
        <v>5.400000000000006</v>
      </c>
      <c r="F63" s="401">
        <v>-5.5</v>
      </c>
      <c r="G63" s="401">
        <v>1.4000000000000057</v>
      </c>
      <c r="H63" s="401">
        <v>-1.0300429184549431</v>
      </c>
      <c r="I63" s="401">
        <v>8.685104318292103</v>
      </c>
      <c r="J63" s="401">
        <v>21.4123006833713</v>
      </c>
      <c r="K63" s="401">
        <v>4.9579831932773155</v>
      </c>
      <c r="L63" s="401">
        <v>7.599999999999994</v>
      </c>
      <c r="M63" s="573"/>
    </row>
    <row r="64" spans="1:13" ht="12.75" outlineLevel="1">
      <c r="A64" s="573"/>
      <c r="B64" s="548" t="s">
        <v>30</v>
      </c>
      <c r="C64" s="398">
        <v>142</v>
      </c>
      <c r="D64" s="401">
        <v>11.781684597218579</v>
      </c>
      <c r="E64" s="401">
        <v>12.799013563501859</v>
      </c>
      <c r="F64" s="401">
        <v>1.071975497702904</v>
      </c>
      <c r="G64" s="401">
        <v>8.009305417082068</v>
      </c>
      <c r="H64" s="401">
        <v>1.1335784313725616</v>
      </c>
      <c r="I64" s="401">
        <v>24.832589285714278</v>
      </c>
      <c r="J64" s="401">
        <v>18.988973220678783</v>
      </c>
      <c r="K64" s="401">
        <v>6.327616794795987</v>
      </c>
      <c r="L64" s="401">
        <v>11.167940235243146</v>
      </c>
      <c r="M64" s="573"/>
    </row>
    <row r="65" spans="1:13" ht="12.75" outlineLevel="1">
      <c r="A65" s="573"/>
      <c r="B65" s="548" t="s">
        <v>686</v>
      </c>
      <c r="C65" s="398">
        <v>144</v>
      </c>
      <c r="D65" s="401">
        <v>13.5</v>
      </c>
      <c r="E65" s="401">
        <v>15.9</v>
      </c>
      <c r="F65" s="401">
        <v>15.3</v>
      </c>
      <c r="G65" s="401">
        <v>-0.9000000000000057</v>
      </c>
      <c r="H65" s="401">
        <v>5.05767524401064</v>
      </c>
      <c r="I65" s="401">
        <v>50.05924170616114</v>
      </c>
      <c r="J65" s="401">
        <v>-6.361226808027265</v>
      </c>
      <c r="K65" s="401">
        <v>1.770657672849918</v>
      </c>
      <c r="L65" s="401">
        <v>17.9</v>
      </c>
      <c r="M65" s="573"/>
    </row>
    <row r="66" spans="1:13" ht="12.75" outlineLevel="1">
      <c r="A66" s="573"/>
      <c r="B66" s="548" t="s">
        <v>32</v>
      </c>
      <c r="C66" s="398">
        <v>144.3</v>
      </c>
      <c r="D66" s="401">
        <v>4.3</v>
      </c>
      <c r="E66" s="401">
        <v>3.9000000000000057</v>
      </c>
      <c r="F66" s="401">
        <v>5</v>
      </c>
      <c r="G66" s="401">
        <v>6.7</v>
      </c>
      <c r="H66" s="401">
        <v>0.0843170320404818</v>
      </c>
      <c r="I66" s="401">
        <v>12.214111922141125</v>
      </c>
      <c r="J66" s="401">
        <v>-2.357414448669193</v>
      </c>
      <c r="K66" s="401">
        <v>-3.92</v>
      </c>
      <c r="L66" s="401">
        <v>9.099999999999994</v>
      </c>
      <c r="M66" s="573"/>
    </row>
    <row r="67" spans="1:13" ht="12.75" outlineLevel="1">
      <c r="A67" s="573"/>
      <c r="B67" s="548" t="s">
        <v>33</v>
      </c>
      <c r="C67" s="398">
        <v>144</v>
      </c>
      <c r="D67" s="401">
        <v>8.3</v>
      </c>
      <c r="E67" s="401">
        <v>10.4</v>
      </c>
      <c r="F67" s="401">
        <v>0.29999999999999716</v>
      </c>
      <c r="G67" s="401">
        <v>-4.099999999999994</v>
      </c>
      <c r="H67" s="401">
        <v>2.29681978798586</v>
      </c>
      <c r="I67" s="401">
        <v>19.703491152558584</v>
      </c>
      <c r="J67" s="401">
        <v>22.631578947368425</v>
      </c>
      <c r="K67" s="401">
        <v>0.4078303425774976</v>
      </c>
      <c r="L67" s="401">
        <v>6.5</v>
      </c>
      <c r="M67" s="573"/>
    </row>
    <row r="68" spans="1:13" ht="12.75" outlineLevel="1">
      <c r="A68" s="573"/>
      <c r="B68" s="548" t="s">
        <v>34</v>
      </c>
      <c r="C68" s="398">
        <v>144.1</v>
      </c>
      <c r="D68" s="401">
        <v>8.563535911602216</v>
      </c>
      <c r="E68" s="401">
        <v>9.813835899793165</v>
      </c>
      <c r="F68" s="401">
        <v>6.63094440723373</v>
      </c>
      <c r="G68" s="401">
        <v>0.6371814092953398</v>
      </c>
      <c r="H68" s="401">
        <v>2.4383164005805646</v>
      </c>
      <c r="I68" s="401">
        <v>25.84847446006171</v>
      </c>
      <c r="J68" s="401">
        <v>3.301181904632533</v>
      </c>
      <c r="K68" s="401">
        <v>-0.6280720917531402</v>
      </c>
      <c r="L68" s="401">
        <v>10.854755543495177</v>
      </c>
      <c r="M68" s="573"/>
    </row>
    <row r="69" spans="1:13" ht="12.75" outlineLevel="1">
      <c r="A69" s="573"/>
      <c r="B69" s="548" t="s">
        <v>35</v>
      </c>
      <c r="C69" s="398">
        <v>139.9</v>
      </c>
      <c r="D69" s="401">
        <v>10.3</v>
      </c>
      <c r="E69" s="401">
        <v>13.5</v>
      </c>
      <c r="F69" s="401">
        <v>-55.3</v>
      </c>
      <c r="G69" s="401">
        <v>15.5</v>
      </c>
      <c r="H69" s="401">
        <v>6.698113207547163</v>
      </c>
      <c r="I69" s="401">
        <v>27.54716981132075</v>
      </c>
      <c r="J69" s="401">
        <v>-5.747767857142849</v>
      </c>
      <c r="K69" s="401">
        <v>8.636836628511979</v>
      </c>
      <c r="L69" s="401">
        <v>9</v>
      </c>
      <c r="M69" s="573"/>
    </row>
    <row r="70" spans="1:13" ht="12.75" outlineLevel="1">
      <c r="A70" s="573"/>
      <c r="B70" s="548" t="s">
        <v>44</v>
      </c>
      <c r="C70" s="398">
        <v>125.4</v>
      </c>
      <c r="D70" s="401">
        <v>0.20000000000000284</v>
      </c>
      <c r="E70" s="401">
        <v>-1</v>
      </c>
      <c r="F70" s="401">
        <v>5.5</v>
      </c>
      <c r="G70" s="401">
        <v>6.400000000000006</v>
      </c>
      <c r="H70" s="401">
        <v>-6.295620437956195</v>
      </c>
      <c r="I70" s="401">
        <v>5.097545626179989</v>
      </c>
      <c r="J70" s="401">
        <v>-1.285347043701801</v>
      </c>
      <c r="K70" s="401">
        <v>-3.2506415739948724</v>
      </c>
      <c r="L70" s="401">
        <v>7.099999999999994</v>
      </c>
      <c r="M70" s="573"/>
    </row>
    <row r="71" spans="1:13" ht="12.75" outlineLevel="1">
      <c r="A71" s="573"/>
      <c r="B71" s="548" t="s">
        <v>45</v>
      </c>
      <c r="C71" s="398">
        <v>144.1</v>
      </c>
      <c r="D71" s="401">
        <v>1</v>
      </c>
      <c r="E71" s="401">
        <v>1</v>
      </c>
      <c r="F71" s="401">
        <v>-8.400000000000006</v>
      </c>
      <c r="G71" s="401">
        <v>2.7</v>
      </c>
      <c r="H71" s="401">
        <v>-10.189982728842828</v>
      </c>
      <c r="I71" s="401">
        <v>5.258386219401623</v>
      </c>
      <c r="J71" s="401">
        <v>20.621118012422347</v>
      </c>
      <c r="K71" s="401">
        <v>-0.8431703204047181</v>
      </c>
      <c r="L71" s="401">
        <v>17</v>
      </c>
      <c r="M71" s="573"/>
    </row>
    <row r="72" spans="1:13" ht="12.75" outlineLevel="1">
      <c r="A72" s="573"/>
      <c r="B72" s="548" t="s">
        <v>38</v>
      </c>
      <c r="C72" s="398">
        <v>136.46666666666667</v>
      </c>
      <c r="D72" s="401">
        <v>3.7243476057765124</v>
      </c>
      <c r="E72" s="401">
        <v>4.2160113690194345</v>
      </c>
      <c r="F72" s="401">
        <v>-29.8147734880607</v>
      </c>
      <c r="G72" s="401">
        <v>8.195542774982023</v>
      </c>
      <c r="H72" s="401">
        <v>-3.500301750150858</v>
      </c>
      <c r="I72" s="401">
        <v>12.530973451327409</v>
      </c>
      <c r="J72" s="401">
        <v>6.800258564964468</v>
      </c>
      <c r="K72" s="401">
        <v>1.0554885404101322</v>
      </c>
      <c r="L72" s="401">
        <v>11.156779609470146</v>
      </c>
      <c r="M72" s="573"/>
    </row>
    <row r="73" spans="1:13" ht="12.75" outlineLevel="1">
      <c r="A73" s="573"/>
      <c r="B73" s="548" t="s">
        <v>687</v>
      </c>
      <c r="C73" s="398">
        <v>148.8</v>
      </c>
      <c r="D73" s="401">
        <v>-2.2</v>
      </c>
      <c r="E73" s="401">
        <v>-1.9000000000000057</v>
      </c>
      <c r="F73" s="401">
        <v>-6.3</v>
      </c>
      <c r="G73" s="401">
        <v>-3.9000000000000057</v>
      </c>
      <c r="H73" s="401">
        <v>-8.259325044404974</v>
      </c>
      <c r="I73" s="401">
        <v>-8.041237113402067</v>
      </c>
      <c r="J73" s="401">
        <v>23.62204724409449</v>
      </c>
      <c r="K73" s="401">
        <v>0.6309148264984188</v>
      </c>
      <c r="L73" s="401">
        <v>16.3</v>
      </c>
      <c r="M73" s="573"/>
    </row>
    <row r="74" spans="1:13" ht="12.75" outlineLevel="1">
      <c r="A74" s="573"/>
      <c r="B74" s="548" t="s">
        <v>46</v>
      </c>
      <c r="C74" s="398">
        <v>135.4</v>
      </c>
      <c r="D74" s="401">
        <v>-14.2</v>
      </c>
      <c r="E74" s="401">
        <v>-15.7</v>
      </c>
      <c r="F74" s="401">
        <v>-13</v>
      </c>
      <c r="G74" s="401">
        <v>-4.3</v>
      </c>
      <c r="H74" s="401">
        <v>-19.134199134199125</v>
      </c>
      <c r="I74" s="401">
        <v>-19.81528127623845</v>
      </c>
      <c r="J74" s="401">
        <v>-11.895762880445593</v>
      </c>
      <c r="K74" s="401">
        <v>-5.624036979969194</v>
      </c>
      <c r="L74" s="401">
        <v>13.9</v>
      </c>
      <c r="M74" s="573"/>
    </row>
    <row r="75" spans="1:13" ht="12.75" outlineLevel="1">
      <c r="A75" s="573"/>
      <c r="B75" s="548" t="s">
        <v>47</v>
      </c>
      <c r="C75" s="399">
        <v>103.1</v>
      </c>
      <c r="D75" s="401">
        <v>-21.5</v>
      </c>
      <c r="E75" s="401">
        <v>-24.3</v>
      </c>
      <c r="F75" s="401">
        <v>-10.8</v>
      </c>
      <c r="G75" s="401">
        <v>-9.3</v>
      </c>
      <c r="H75" s="401">
        <v>-26.274509803921564</v>
      </c>
      <c r="I75" s="401">
        <v>-31.944444444444443</v>
      </c>
      <c r="J75" s="401">
        <v>-28.03458596607914</v>
      </c>
      <c r="K75" s="401">
        <v>-2.25022502250225</v>
      </c>
      <c r="L75" s="401">
        <v>12.6</v>
      </c>
      <c r="M75" s="573"/>
    </row>
    <row r="76" spans="1:13" ht="12.75" outlineLevel="1">
      <c r="A76" s="573"/>
      <c r="B76" s="550" t="s">
        <v>42</v>
      </c>
      <c r="C76" s="400">
        <v>129.1</v>
      </c>
      <c r="D76" s="407">
        <v>-12.256456728590825</v>
      </c>
      <c r="E76" s="407">
        <v>-13.304001676094689</v>
      </c>
      <c r="F76" s="407">
        <v>-9.966877446552235</v>
      </c>
      <c r="G76" s="407">
        <v>-6.013363028953245</v>
      </c>
      <c r="H76" s="407">
        <v>-17.631020902756756</v>
      </c>
      <c r="I76" s="407">
        <v>-18.79824428636295</v>
      </c>
      <c r="J76" s="407">
        <v>-3.9758637791370455</v>
      </c>
      <c r="K76" s="407">
        <v>-2.447647538754427</v>
      </c>
      <c r="L76" s="407">
        <v>14.341494759121453</v>
      </c>
      <c r="M76" s="573"/>
    </row>
    <row r="77" spans="1:13" ht="12.75">
      <c r="A77" s="573"/>
      <c r="B77" s="551">
        <v>2009</v>
      </c>
      <c r="C77" s="398">
        <v>117.875</v>
      </c>
      <c r="D77" s="401">
        <v>-14.531722054380658</v>
      </c>
      <c r="E77" s="401">
        <v>-16.087199552822796</v>
      </c>
      <c r="F77" s="401">
        <v>1.6305711179864346</v>
      </c>
      <c r="G77" s="401">
        <v>-7.706529960500896</v>
      </c>
      <c r="H77" s="401">
        <v>-14.866243037577487</v>
      </c>
      <c r="I77" s="401">
        <v>-25.93497827436374</v>
      </c>
      <c r="J77" s="401">
        <v>0.7292336062138416</v>
      </c>
      <c r="K77" s="401">
        <v>-7.881182530162956</v>
      </c>
      <c r="L77" s="401">
        <v>-11.336882875802068</v>
      </c>
      <c r="M77" s="573"/>
    </row>
    <row r="78" spans="1:13" ht="12.75" outlineLevel="1">
      <c r="A78" s="573"/>
      <c r="B78" s="548" t="s">
        <v>683</v>
      </c>
      <c r="C78" s="398">
        <v>101.9</v>
      </c>
      <c r="D78" s="401">
        <v>-28.2</v>
      </c>
      <c r="E78" s="401">
        <v>-32</v>
      </c>
      <c r="F78" s="401">
        <v>-7</v>
      </c>
      <c r="G78" s="401">
        <v>-10.2</v>
      </c>
      <c r="H78" s="401">
        <v>-39.01979264844486</v>
      </c>
      <c r="I78" s="401">
        <v>-41.746684956561495</v>
      </c>
      <c r="J78" s="401">
        <v>-6.0378590078329015</v>
      </c>
      <c r="K78" s="401">
        <v>-16.098807495741063</v>
      </c>
      <c r="L78" s="401">
        <v>-25.6</v>
      </c>
      <c r="M78" s="573"/>
    </row>
    <row r="79" spans="1:13" ht="12.75" outlineLevel="1">
      <c r="A79" s="573"/>
      <c r="B79" s="553" t="s">
        <v>684</v>
      </c>
      <c r="C79" s="398">
        <v>106.1</v>
      </c>
      <c r="D79" s="401">
        <v>-24.6</v>
      </c>
      <c r="E79" s="401">
        <v>-26.6</v>
      </c>
      <c r="F79" s="401">
        <v>-3.3</v>
      </c>
      <c r="G79" s="401">
        <v>-15.5</v>
      </c>
      <c r="H79" s="401">
        <v>-23.275068997240112</v>
      </c>
      <c r="I79" s="401">
        <v>-40.236427320490364</v>
      </c>
      <c r="J79" s="401">
        <v>1.5891472868217127</v>
      </c>
      <c r="K79" s="401">
        <v>-20.119352088661547</v>
      </c>
      <c r="L79" s="401">
        <v>-11</v>
      </c>
      <c r="M79" s="573"/>
    </row>
    <row r="80" spans="1:13" ht="12.75" outlineLevel="1">
      <c r="A80" s="573"/>
      <c r="B80" s="548" t="s">
        <v>685</v>
      </c>
      <c r="C80" s="398">
        <v>122.2</v>
      </c>
      <c r="D80" s="401">
        <v>-14.9</v>
      </c>
      <c r="E80" s="401">
        <v>-17.2</v>
      </c>
      <c r="F80" s="401">
        <v>3.2</v>
      </c>
      <c r="G80" s="401">
        <v>-3.7</v>
      </c>
      <c r="H80" s="401">
        <v>-21.856027753686035</v>
      </c>
      <c r="I80" s="401">
        <v>-28.660714285714285</v>
      </c>
      <c r="J80" s="401">
        <v>34.63414634146342</v>
      </c>
      <c r="K80" s="401">
        <v>-16.09287429943955</v>
      </c>
      <c r="L80" s="401">
        <v>-5.7</v>
      </c>
      <c r="M80" s="573"/>
    </row>
    <row r="81" spans="1:13" ht="12.75" outlineLevel="1">
      <c r="A81" s="573"/>
      <c r="B81" s="548" t="s">
        <v>686</v>
      </c>
      <c r="C81" s="399">
        <v>114.3</v>
      </c>
      <c r="D81" s="401">
        <v>-20.6</v>
      </c>
      <c r="E81" s="401">
        <v>-24.2</v>
      </c>
      <c r="F81" s="401">
        <v>-7.900000000000006</v>
      </c>
      <c r="G81" s="401">
        <v>2.7</v>
      </c>
      <c r="H81" s="401">
        <v>-27.195945945945944</v>
      </c>
      <c r="I81" s="401">
        <v>-46.545598105013816</v>
      </c>
      <c r="J81" s="401">
        <v>45.612616255560056</v>
      </c>
      <c r="K81" s="401">
        <v>-5.965202982601491</v>
      </c>
      <c r="L81" s="401">
        <v>-13.9</v>
      </c>
      <c r="M81" s="573"/>
    </row>
    <row r="82" spans="1:13" ht="12.75" outlineLevel="1">
      <c r="A82" s="573"/>
      <c r="B82" s="548" t="s">
        <v>32</v>
      </c>
      <c r="C82" s="399">
        <v>108.7</v>
      </c>
      <c r="D82" s="401">
        <v>-24.7</v>
      </c>
      <c r="E82" s="401">
        <v>-27.5</v>
      </c>
      <c r="F82" s="401">
        <v>-4.400000000000006</v>
      </c>
      <c r="G82" s="401">
        <v>-10.1</v>
      </c>
      <c r="H82" s="401">
        <v>-23.420387531592247</v>
      </c>
      <c r="I82" s="401">
        <v>-40.71986123156982</v>
      </c>
      <c r="J82" s="401">
        <v>-12.889408099688481</v>
      </c>
      <c r="K82" s="401">
        <v>-3.497085761865104</v>
      </c>
      <c r="L82" s="401">
        <v>-3.9000000000000057</v>
      </c>
      <c r="M82" s="573"/>
    </row>
    <row r="83" spans="1:13" ht="12.75" outlineLevel="1">
      <c r="A83" s="573"/>
      <c r="B83" s="548" t="s">
        <v>33</v>
      </c>
      <c r="C83" s="399">
        <v>115.8</v>
      </c>
      <c r="D83" s="401">
        <v>-19.6</v>
      </c>
      <c r="E83" s="401">
        <v>-23.4</v>
      </c>
      <c r="F83" s="401">
        <v>2.3</v>
      </c>
      <c r="G83" s="401">
        <v>5.8</v>
      </c>
      <c r="H83" s="401">
        <v>-20.03454231433507</v>
      </c>
      <c r="I83" s="401">
        <v>-29.72433080303636</v>
      </c>
      <c r="J83" s="401">
        <v>-21.03004291845494</v>
      </c>
      <c r="K83" s="401">
        <v>-15.84077985377742</v>
      </c>
      <c r="L83" s="401">
        <v>-0.29999999999999716</v>
      </c>
      <c r="M83" s="580"/>
    </row>
    <row r="84" spans="1:13" ht="12.75" outlineLevel="1">
      <c r="A84" s="573"/>
      <c r="B84" s="548" t="s">
        <v>35</v>
      </c>
      <c r="C84" s="398">
        <v>107.4</v>
      </c>
      <c r="D84" s="401">
        <v>-23.3</v>
      </c>
      <c r="E84" s="401">
        <v>-25.7</v>
      </c>
      <c r="F84" s="401">
        <v>5.2</v>
      </c>
      <c r="G84" s="401">
        <v>-13.6</v>
      </c>
      <c r="H84" s="401">
        <v>-19.893899204244036</v>
      </c>
      <c r="I84" s="401">
        <v>-40.27895181741334</v>
      </c>
      <c r="J84" s="401">
        <v>-1.0657193605683957</v>
      </c>
      <c r="K84" s="401">
        <v>-10.823754789272044</v>
      </c>
      <c r="L84" s="401">
        <v>-5.5</v>
      </c>
      <c r="M84" s="580"/>
    </row>
    <row r="85" spans="1:13" ht="12.75" outlineLevel="1">
      <c r="A85" s="573"/>
      <c r="B85" s="548" t="s">
        <v>44</v>
      </c>
      <c r="C85" s="398">
        <v>113.9</v>
      </c>
      <c r="D85" s="401">
        <v>-9.099999999999994</v>
      </c>
      <c r="E85" s="401">
        <v>-8.5</v>
      </c>
      <c r="F85" s="401">
        <v>0.9000000000000057</v>
      </c>
      <c r="G85" s="401">
        <v>-14.2</v>
      </c>
      <c r="H85" s="401">
        <v>-6.815968841285292</v>
      </c>
      <c r="I85" s="401">
        <v>-16.04790419161677</v>
      </c>
      <c r="J85" s="401">
        <v>5.803571428571419</v>
      </c>
      <c r="K85" s="401">
        <v>-8.222811671087527</v>
      </c>
      <c r="L85" s="401">
        <v>0.09999999999999432</v>
      </c>
      <c r="M85" s="580"/>
    </row>
    <row r="86" spans="1:13" ht="12.75" outlineLevel="1">
      <c r="A86" s="573"/>
      <c r="B86" s="548" t="s">
        <v>45</v>
      </c>
      <c r="C86" s="398">
        <v>132.3</v>
      </c>
      <c r="D86" s="401">
        <v>-8.2</v>
      </c>
      <c r="E86" s="401">
        <v>-7.599999999999994</v>
      </c>
      <c r="F86" s="401">
        <v>9.5</v>
      </c>
      <c r="G86" s="401">
        <v>-14.8</v>
      </c>
      <c r="H86" s="401">
        <v>0.9615384615384581</v>
      </c>
      <c r="I86" s="401">
        <v>-18.001722652885434</v>
      </c>
      <c r="J86" s="401">
        <v>-4.11946446961895</v>
      </c>
      <c r="K86" s="401">
        <v>2.6360544217687076</v>
      </c>
      <c r="L86" s="401">
        <v>-16.9</v>
      </c>
      <c r="M86" s="580"/>
    </row>
    <row r="87" spans="1:13" ht="12.75" outlineLevel="1">
      <c r="A87" s="573"/>
      <c r="B87" s="548" t="s">
        <v>687</v>
      </c>
      <c r="C87" s="398">
        <v>139.4</v>
      </c>
      <c r="D87" s="401">
        <v>-6.3</v>
      </c>
      <c r="E87" s="401">
        <v>-7.099999999999994</v>
      </c>
      <c r="F87" s="401">
        <v>6.2</v>
      </c>
      <c r="G87" s="401">
        <v>-3.2</v>
      </c>
      <c r="H87" s="401">
        <v>3.0977734753146136</v>
      </c>
      <c r="I87" s="401">
        <v>-11.434977578475337</v>
      </c>
      <c r="J87" s="401">
        <v>-16.69984076433121</v>
      </c>
      <c r="K87" s="401">
        <v>-4.075235109717856</v>
      </c>
      <c r="L87" s="401">
        <v>-21.9</v>
      </c>
      <c r="M87" s="580"/>
    </row>
    <row r="88" spans="1:13" ht="12.75" outlineLevel="1">
      <c r="A88" s="573"/>
      <c r="B88" s="548" t="s">
        <v>46</v>
      </c>
      <c r="C88" s="398">
        <v>137</v>
      </c>
      <c r="D88" s="401">
        <v>1.0999999999999943</v>
      </c>
      <c r="E88" s="401">
        <v>2.2</v>
      </c>
      <c r="F88" s="401">
        <v>6.8</v>
      </c>
      <c r="G88" s="401">
        <v>-5.7</v>
      </c>
      <c r="H88" s="401">
        <v>2.676659528907921</v>
      </c>
      <c r="I88" s="401">
        <v>5.811518324607334</v>
      </c>
      <c r="J88" s="401">
        <v>-3.7028674644389192</v>
      </c>
      <c r="K88" s="401">
        <v>0.9795918367347056</v>
      </c>
      <c r="L88" s="401">
        <v>-13.3</v>
      </c>
      <c r="M88" s="580"/>
    </row>
    <row r="89" spans="1:13" ht="12.75" outlineLevel="1">
      <c r="A89" s="573"/>
      <c r="B89" s="548" t="s">
        <v>47</v>
      </c>
      <c r="C89" s="398">
        <v>115.5</v>
      </c>
      <c r="D89" s="401">
        <v>12</v>
      </c>
      <c r="E89" s="401">
        <v>16.5</v>
      </c>
      <c r="F89" s="401">
        <v>7.3</v>
      </c>
      <c r="G89" s="401">
        <v>-5.599999999999994</v>
      </c>
      <c r="H89" s="401">
        <v>11.170212765957444</v>
      </c>
      <c r="I89" s="401">
        <v>35.42857142857143</v>
      </c>
      <c r="J89" s="401">
        <v>11.506469500924222</v>
      </c>
      <c r="K89" s="401">
        <v>3.0386740331491913</v>
      </c>
      <c r="L89" s="401">
        <v>-18.2</v>
      </c>
      <c r="M89" s="580"/>
    </row>
    <row r="90" spans="1:13" ht="12.75" outlineLevel="1">
      <c r="A90" s="573"/>
      <c r="B90" s="547">
        <v>2010</v>
      </c>
      <c r="C90" s="408" t="s">
        <v>43</v>
      </c>
      <c r="D90" s="590" t="s">
        <v>43</v>
      </c>
      <c r="E90" s="590" t="s">
        <v>43</v>
      </c>
      <c r="F90" s="590" t="s">
        <v>43</v>
      </c>
      <c r="G90" s="590" t="s">
        <v>43</v>
      </c>
      <c r="H90" s="590" t="s">
        <v>43</v>
      </c>
      <c r="I90" s="590" t="s">
        <v>43</v>
      </c>
      <c r="J90" s="590" t="s">
        <v>43</v>
      </c>
      <c r="K90" s="590" t="s">
        <v>43</v>
      </c>
      <c r="L90" s="590" t="s">
        <v>43</v>
      </c>
      <c r="M90" s="580"/>
    </row>
    <row r="91" spans="1:13" ht="12.75" outlineLevel="1">
      <c r="A91" s="573"/>
      <c r="B91" s="548" t="s">
        <v>683</v>
      </c>
      <c r="C91" s="398">
        <v>121.6</v>
      </c>
      <c r="D91" s="401">
        <v>19.3</v>
      </c>
      <c r="E91" s="401">
        <v>23.7</v>
      </c>
      <c r="F91" s="401">
        <v>7.099999999999994</v>
      </c>
      <c r="G91" s="401">
        <v>3.2</v>
      </c>
      <c r="H91" s="401">
        <v>41.11282843894899</v>
      </c>
      <c r="I91" s="401">
        <v>28.806907378335932</v>
      </c>
      <c r="J91" s="401">
        <v>7.085793678360552</v>
      </c>
      <c r="K91" s="401">
        <v>13.197969543147202</v>
      </c>
      <c r="L91" s="401">
        <v>-8.099999999999994</v>
      </c>
      <c r="M91" s="580"/>
    </row>
    <row r="92" spans="1:13" ht="12.75">
      <c r="A92" s="573"/>
      <c r="B92" s="581" t="s">
        <v>19</v>
      </c>
      <c r="C92" s="408">
        <v>110.06666666666666</v>
      </c>
      <c r="D92" s="408">
        <v>-22.488262910798127</v>
      </c>
      <c r="E92" s="408">
        <v>-25.20769567118495</v>
      </c>
      <c r="F92" s="408">
        <v>-2.234848484848473</v>
      </c>
      <c r="G92" s="408">
        <v>-9.78461538461538</v>
      </c>
      <c r="H92" s="408">
        <v>-27.84004847016056</v>
      </c>
      <c r="I92" s="408">
        <v>-36.86484875577412</v>
      </c>
      <c r="J92" s="408">
        <v>9.375376098206779</v>
      </c>
      <c r="K92" s="408">
        <v>-17.408231368186875</v>
      </c>
      <c r="L92" s="408">
        <v>-13.596185953343342</v>
      </c>
      <c r="M92" s="573"/>
    </row>
    <row r="93" spans="1:13" ht="12.75">
      <c r="A93" s="573"/>
      <c r="B93" s="582" t="s">
        <v>654</v>
      </c>
      <c r="C93" s="398">
        <v>112.93333333333334</v>
      </c>
      <c r="D93" s="398">
        <v>-21.62849872773537</v>
      </c>
      <c r="E93" s="398">
        <v>-25.010464629552132</v>
      </c>
      <c r="F93" s="398">
        <v>-3.423366834170849</v>
      </c>
      <c r="G93" s="398">
        <v>-1.0055865921787643</v>
      </c>
      <c r="H93" s="398">
        <v>-23.576083876452238</v>
      </c>
      <c r="I93" s="398">
        <v>-38.98120403159901</v>
      </c>
      <c r="J93" s="398">
        <v>3.39295107837978</v>
      </c>
      <c r="K93" s="398">
        <v>-8.491343775762573</v>
      </c>
      <c r="L93" s="398">
        <v>-5.9379380590897535</v>
      </c>
      <c r="M93" s="573"/>
    </row>
    <row r="94" spans="1:13" ht="12.75">
      <c r="A94" s="573"/>
      <c r="B94" s="582" t="s">
        <v>667</v>
      </c>
      <c r="C94" s="398">
        <v>117.86666666666667</v>
      </c>
      <c r="D94" s="398">
        <v>-13.62970200293111</v>
      </c>
      <c r="E94" s="398">
        <v>-14</v>
      </c>
      <c r="F94" s="398">
        <v>5.151033386327519</v>
      </c>
      <c r="G94" s="398">
        <v>-14.21926910299003</v>
      </c>
      <c r="H94" s="398">
        <v>-8.91181988742964</v>
      </c>
      <c r="I94" s="398">
        <v>-25.778546712802765</v>
      </c>
      <c r="J94" s="398">
        <v>-0.26631158455393544</v>
      </c>
      <c r="K94" s="398">
        <v>-5.222321695016419</v>
      </c>
      <c r="L94" s="398">
        <v>-7.925747492087398</v>
      </c>
      <c r="M94" s="573"/>
    </row>
    <row r="95" spans="1:13" ht="12.75">
      <c r="A95" s="573"/>
      <c r="B95" s="583" t="s">
        <v>677</v>
      </c>
      <c r="C95" s="400">
        <v>130.63333333333333</v>
      </c>
      <c r="D95" s="400">
        <v>1.187709785695823</v>
      </c>
      <c r="E95" s="400">
        <v>2.078298695021741</v>
      </c>
      <c r="F95" s="400">
        <v>6.722408026755855</v>
      </c>
      <c r="G95" s="400">
        <v>-4.874746106973582</v>
      </c>
      <c r="H95" s="400">
        <v>5.18573004781171</v>
      </c>
      <c r="I95" s="400">
        <v>5.405405405405395</v>
      </c>
      <c r="J95" s="400">
        <v>-6.490488077817003</v>
      </c>
      <c r="K95" s="400">
        <v>-0.19514914970727437</v>
      </c>
      <c r="L95" s="400">
        <v>-17.981657303649722</v>
      </c>
      <c r="M95" s="573"/>
    </row>
    <row r="96" spans="1:13" ht="12.75">
      <c r="A96" s="573"/>
      <c r="B96" s="409" t="s">
        <v>194</v>
      </c>
      <c r="C96" s="398">
        <v>113.9</v>
      </c>
      <c r="D96" s="398">
        <v>-9.099999999999994</v>
      </c>
      <c r="E96" s="398">
        <v>-8.5</v>
      </c>
      <c r="F96" s="398">
        <v>0.9000000000000057</v>
      </c>
      <c r="G96" s="398">
        <v>-14.2</v>
      </c>
      <c r="H96" s="398">
        <v>-6.815968841285292</v>
      </c>
      <c r="I96" s="398">
        <v>-16.04790419161677</v>
      </c>
      <c r="J96" s="398">
        <v>5.803571428571419</v>
      </c>
      <c r="K96" s="398">
        <v>-8.222811671087527</v>
      </c>
      <c r="L96" s="398">
        <v>0.09999999999999432</v>
      </c>
      <c r="M96" s="573"/>
    </row>
    <row r="97" spans="1:13" ht="12.75">
      <c r="A97" s="573"/>
      <c r="B97" s="554" t="s">
        <v>666</v>
      </c>
      <c r="C97" s="398">
        <v>132.3</v>
      </c>
      <c r="D97" s="398">
        <v>-8.2</v>
      </c>
      <c r="E97" s="398">
        <v>-7.599999999999994</v>
      </c>
      <c r="F97" s="398">
        <v>9.5</v>
      </c>
      <c r="G97" s="398">
        <v>-14.8</v>
      </c>
      <c r="H97" s="398">
        <v>0.9615384615384581</v>
      </c>
      <c r="I97" s="398">
        <v>-18.001722652885434</v>
      </c>
      <c r="J97" s="398">
        <v>-4.11946446961895</v>
      </c>
      <c r="K97" s="398">
        <v>2.6360544217687076</v>
      </c>
      <c r="L97" s="398">
        <v>-16.9</v>
      </c>
      <c r="M97" s="573"/>
    </row>
    <row r="98" spans="1:13" ht="12.75">
      <c r="A98" s="573"/>
      <c r="B98" s="554" t="s">
        <v>678</v>
      </c>
      <c r="C98" s="398">
        <v>139.4</v>
      </c>
      <c r="D98" s="398">
        <v>-6.3</v>
      </c>
      <c r="E98" s="398">
        <v>-7.099999999999994</v>
      </c>
      <c r="F98" s="398">
        <v>6.2</v>
      </c>
      <c r="G98" s="398">
        <v>-3.2</v>
      </c>
      <c r="H98" s="398">
        <v>3.0977734753146136</v>
      </c>
      <c r="I98" s="398">
        <v>-11.434977578475337</v>
      </c>
      <c r="J98" s="398">
        <v>-16.69984076433121</v>
      </c>
      <c r="K98" s="398">
        <v>-4.075235109717856</v>
      </c>
      <c r="L98" s="398">
        <v>-21.9</v>
      </c>
      <c r="M98" s="573"/>
    </row>
    <row r="99" spans="1:13" ht="12.75">
      <c r="A99" s="573"/>
      <c r="B99" s="554" t="s">
        <v>196</v>
      </c>
      <c r="C99" s="398">
        <v>137</v>
      </c>
      <c r="D99" s="398">
        <v>1.0999999999999943</v>
      </c>
      <c r="E99" s="398">
        <v>2.2</v>
      </c>
      <c r="F99" s="398">
        <v>6.8</v>
      </c>
      <c r="G99" s="398">
        <v>-5.7</v>
      </c>
      <c r="H99" s="398">
        <v>2.676659528907921</v>
      </c>
      <c r="I99" s="398">
        <v>5.811518324607334</v>
      </c>
      <c r="J99" s="398">
        <v>-3.7028674644389192</v>
      </c>
      <c r="K99" s="398">
        <v>0.9795918367347056</v>
      </c>
      <c r="L99" s="398">
        <v>-13.3</v>
      </c>
      <c r="M99" s="573"/>
    </row>
    <row r="100" spans="1:13" ht="12.75">
      <c r="A100" s="573"/>
      <c r="B100" s="554" t="s">
        <v>197</v>
      </c>
      <c r="C100" s="398">
        <v>115.5</v>
      </c>
      <c r="D100" s="398">
        <v>12</v>
      </c>
      <c r="E100" s="398">
        <v>16.5</v>
      </c>
      <c r="F100" s="398">
        <v>7.3</v>
      </c>
      <c r="G100" s="398">
        <v>-5.599999999999994</v>
      </c>
      <c r="H100" s="398">
        <v>11.170212765957444</v>
      </c>
      <c r="I100" s="398">
        <v>35.42857142857143</v>
      </c>
      <c r="J100" s="398">
        <v>11.506469500924222</v>
      </c>
      <c r="K100" s="398">
        <v>3.0386740331491913</v>
      </c>
      <c r="L100" s="398">
        <v>-18.2</v>
      </c>
      <c r="M100" s="573"/>
    </row>
    <row r="101" spans="1:13" ht="12.75">
      <c r="A101" s="573"/>
      <c r="B101" s="555" t="s">
        <v>198</v>
      </c>
      <c r="C101" s="398">
        <v>121.6</v>
      </c>
      <c r="D101" s="398">
        <v>19.3</v>
      </c>
      <c r="E101" s="398">
        <v>23.7</v>
      </c>
      <c r="F101" s="398">
        <v>7.099999999999994</v>
      </c>
      <c r="G101" s="398">
        <v>3.2</v>
      </c>
      <c r="H101" s="401">
        <v>41.11282843894899</v>
      </c>
      <c r="I101" s="401">
        <v>28.806907378335932</v>
      </c>
      <c r="J101" s="401">
        <v>7.085793678360552</v>
      </c>
      <c r="K101" s="401">
        <v>13.197969543147202</v>
      </c>
      <c r="L101" s="398">
        <v>-8.099999999999994</v>
      </c>
      <c r="M101" s="573"/>
    </row>
    <row r="102" spans="2:12" ht="14.25">
      <c r="B102" s="707" t="s">
        <v>597</v>
      </c>
      <c r="C102" s="707"/>
      <c r="D102" s="707"/>
      <c r="E102" s="707"/>
      <c r="F102" s="707"/>
      <c r="G102" s="707"/>
      <c r="H102" s="707"/>
      <c r="I102" s="707"/>
      <c r="J102" s="707"/>
      <c r="K102" s="707"/>
      <c r="L102" s="707"/>
    </row>
    <row r="103" spans="2:12" ht="12.75">
      <c r="B103" s="409" t="s">
        <v>194</v>
      </c>
      <c r="C103" s="401">
        <v>121.4</v>
      </c>
      <c r="D103" s="398">
        <v>5.381944444444442</v>
      </c>
      <c r="E103" s="398">
        <v>7.071547420965052</v>
      </c>
      <c r="F103" s="398">
        <v>-2.5471698113207597</v>
      </c>
      <c r="G103" s="398">
        <v>-4.206098843322814</v>
      </c>
      <c r="H103" s="398">
        <v>6.359649122807021</v>
      </c>
      <c r="I103" s="398">
        <v>11.397557666214375</v>
      </c>
      <c r="J103" s="398">
        <v>8.453373768006077</v>
      </c>
      <c r="K103" s="398">
        <v>0.2798507462686617</v>
      </c>
      <c r="L103" s="398">
        <v>2.1642756553802434</v>
      </c>
    </row>
    <row r="104" spans="2:12" ht="12.75">
      <c r="B104" s="554" t="s">
        <v>666</v>
      </c>
      <c r="C104" s="401">
        <v>125.8</v>
      </c>
      <c r="D104" s="398">
        <v>3.624382207578236</v>
      </c>
      <c r="E104" s="398">
        <v>4.66200466200466</v>
      </c>
      <c r="F104" s="398">
        <v>3.291384317521784</v>
      </c>
      <c r="G104" s="398">
        <v>-2.0856201975850586</v>
      </c>
      <c r="H104" s="398">
        <v>3.8144329896907303</v>
      </c>
      <c r="I104" s="398">
        <v>7.978075517661409</v>
      </c>
      <c r="J104" s="398">
        <v>0.9786787836420618</v>
      </c>
      <c r="K104" s="398">
        <v>6.139534883720921</v>
      </c>
      <c r="L104" s="398">
        <v>-8.071582849447124</v>
      </c>
    </row>
    <row r="105" spans="2:12" ht="12.75">
      <c r="B105" s="554" t="s">
        <v>678</v>
      </c>
      <c r="C105" s="401">
        <v>126.7</v>
      </c>
      <c r="D105" s="398">
        <v>0.7154213036566048</v>
      </c>
      <c r="E105" s="398">
        <v>0.44543429844099425</v>
      </c>
      <c r="F105" s="398">
        <v>-2.0618556701030966</v>
      </c>
      <c r="G105" s="398">
        <v>3.6995515695067205</v>
      </c>
      <c r="H105" s="398">
        <v>-0.8937437934458892</v>
      </c>
      <c r="I105" s="398">
        <v>3.2148900169204575</v>
      </c>
      <c r="J105" s="398">
        <v>-2.6306680512287905</v>
      </c>
      <c r="K105" s="398">
        <v>-4.907975460122693</v>
      </c>
      <c r="L105" s="398">
        <v>-6.413885660343355</v>
      </c>
    </row>
    <row r="106" spans="2:12" ht="12.75">
      <c r="B106" s="554" t="s">
        <v>196</v>
      </c>
      <c r="C106" s="401">
        <v>125.1</v>
      </c>
      <c r="D106" s="398">
        <v>-1.2628255722178405</v>
      </c>
      <c r="E106" s="398">
        <v>1.3303769401330268</v>
      </c>
      <c r="F106" s="398">
        <v>-3.6363636363636376</v>
      </c>
      <c r="G106" s="398">
        <v>-2.1621621621621623</v>
      </c>
      <c r="H106" s="398">
        <v>-5.911823647294579</v>
      </c>
      <c r="I106" s="398">
        <v>-3.770491803278697</v>
      </c>
      <c r="J106" s="398">
        <v>10.167081407749713</v>
      </c>
      <c r="K106" s="398">
        <v>1.7511520737327313</v>
      </c>
      <c r="L106" s="398">
        <v>6.084534379096529</v>
      </c>
    </row>
    <row r="107" spans="2:12" ht="12.75">
      <c r="B107" s="554" t="s">
        <v>197</v>
      </c>
      <c r="C107" s="556">
        <v>121</v>
      </c>
      <c r="D107" s="556">
        <v>-3.277378097521977</v>
      </c>
      <c r="E107" s="556">
        <v>-2.334062727935804</v>
      </c>
      <c r="F107" s="556">
        <v>0.19860973187686426</v>
      </c>
      <c r="G107" s="556">
        <v>-3.0939226519337004</v>
      </c>
      <c r="H107" s="556">
        <v>0.10649627263044081</v>
      </c>
      <c r="I107" s="556">
        <v>5.565019875070987</v>
      </c>
      <c r="J107" s="556">
        <v>4.259438528557613</v>
      </c>
      <c r="K107" s="556">
        <v>1.7210144927536142</v>
      </c>
      <c r="L107" s="406">
        <v>-7.202284269757763</v>
      </c>
    </row>
    <row r="108" spans="2:12" ht="12.75">
      <c r="B108" s="554" t="s">
        <v>198</v>
      </c>
      <c r="C108" s="557">
        <v>126.3</v>
      </c>
      <c r="D108" s="557">
        <v>4.380165289256199</v>
      </c>
      <c r="E108" s="557">
        <v>2.5392083644510954</v>
      </c>
      <c r="F108" s="557">
        <v>-0.49554013875123815</v>
      </c>
      <c r="G108" s="557">
        <v>6.955530216647654</v>
      </c>
      <c r="H108" s="557">
        <v>4.893617021276597</v>
      </c>
      <c r="I108" s="557">
        <v>0.9144701452393766</v>
      </c>
      <c r="J108" s="557">
        <v>2.4760136180749015</v>
      </c>
      <c r="K108" s="557">
        <v>5.0756901157613665</v>
      </c>
      <c r="L108" s="557">
        <v>-3.304543730233589</v>
      </c>
    </row>
    <row r="109" ht="12.75">
      <c r="C109" s="584"/>
    </row>
    <row r="110" spans="2:3" ht="12.75">
      <c r="B110" s="585" t="s">
        <v>598</v>
      </c>
      <c r="C110" s="584"/>
    </row>
    <row r="111" spans="2:3" ht="12.75">
      <c r="B111" s="585" t="s">
        <v>679</v>
      </c>
      <c r="C111" s="584"/>
    </row>
    <row r="112" spans="1:2" ht="12.75">
      <c r="A112" s="586"/>
      <c r="B112" s="585" t="s">
        <v>498</v>
      </c>
    </row>
    <row r="113" ht="12.75">
      <c r="B113" s="585" t="s">
        <v>680</v>
      </c>
    </row>
    <row r="115" ht="12.75">
      <c r="B115" s="587"/>
    </row>
    <row r="123" ht="12.75">
      <c r="F123" s="586"/>
    </row>
    <row r="124" ht="12.75">
      <c r="F124" s="586"/>
    </row>
    <row r="125" ht="12.75">
      <c r="F125" s="586"/>
    </row>
    <row r="126" ht="12.75">
      <c r="F126" s="586"/>
    </row>
  </sheetData>
  <mergeCells count="14">
    <mergeCell ref="B102:L102"/>
    <mergeCell ref="C5:G5"/>
    <mergeCell ref="H5:K5"/>
    <mergeCell ref="J6:K6"/>
    <mergeCell ref="B6:B7"/>
    <mergeCell ref="C6:C7"/>
    <mergeCell ref="D6:D7"/>
    <mergeCell ref="E6:E7"/>
    <mergeCell ref="F6:F7"/>
    <mergeCell ref="G6:G7"/>
    <mergeCell ref="A2:L2"/>
    <mergeCell ref="L5:L7"/>
    <mergeCell ref="H6:H7"/>
    <mergeCell ref="I6:I7"/>
  </mergeCells>
  <printOptions/>
  <pageMargins left="0.75" right="0.75" top="0.51" bottom="0.59" header="0.5" footer="0.5"/>
  <pageSetup fitToHeight="1" fitToWidth="1" horizontalDpi="1200" verticalDpi="1200" orientation="landscape"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S229"/>
  <sheetViews>
    <sheetView workbookViewId="0" topLeftCell="A111">
      <selection activeCell="F122" sqref="F122"/>
    </sheetView>
  </sheetViews>
  <sheetFormatPr defaultColWidth="9.00390625" defaultRowHeight="14.25" outlineLevelRow="1"/>
  <cols>
    <col min="1" max="1" width="8.125" style="83" customWidth="1"/>
    <col min="2" max="2" width="9.125" style="83" customWidth="1"/>
    <col min="3" max="3" width="10.125" style="83" bestFit="1" customWidth="1"/>
    <col min="4" max="4" width="7.375" style="83" customWidth="1"/>
    <col min="5" max="5" width="7.125" style="83" customWidth="1"/>
    <col min="6" max="6" width="10.875" style="83" customWidth="1"/>
    <col min="7" max="8" width="7.25390625" style="83" customWidth="1"/>
    <col min="9" max="9" width="9.50390625" style="83" customWidth="1"/>
    <col min="10" max="10" width="10.125" style="83" customWidth="1"/>
    <col min="11" max="11" width="9.875" style="83" customWidth="1"/>
    <col min="12" max="12" width="10.875" style="83" customWidth="1"/>
    <col min="13" max="13" width="10.25390625" style="83" customWidth="1"/>
    <col min="14" max="14" width="11.125" style="83" customWidth="1"/>
    <col min="15" max="15" width="9.50390625" style="83" customWidth="1"/>
    <col min="16" max="16" width="10.25390625" style="83" customWidth="1"/>
    <col min="17" max="17" width="8.625" style="83" customWidth="1"/>
    <col min="18" max="18" width="10.00390625" style="83" customWidth="1"/>
    <col min="20" max="16384" width="9.00390625" style="83" customWidth="1"/>
  </cols>
  <sheetData>
    <row r="1" ht="15">
      <c r="A1" s="99" t="s">
        <v>607</v>
      </c>
    </row>
    <row r="2" ht="15.75">
      <c r="A2" s="54" t="s">
        <v>499</v>
      </c>
    </row>
    <row r="3" ht="14.25">
      <c r="A3" s="95" t="s">
        <v>322</v>
      </c>
    </row>
    <row r="4" ht="15.75">
      <c r="A4" s="54"/>
    </row>
    <row r="5" spans="1:18" ht="18" customHeight="1">
      <c r="A5" s="6"/>
      <c r="B5" s="714" t="s">
        <v>500</v>
      </c>
      <c r="C5" s="715"/>
      <c r="D5" s="731" t="s">
        <v>559</v>
      </c>
      <c r="E5" s="732"/>
      <c r="F5" s="732"/>
      <c r="G5" s="732"/>
      <c r="H5" s="732"/>
      <c r="I5" s="732"/>
      <c r="J5" s="732"/>
      <c r="K5" s="732"/>
      <c r="L5" s="732"/>
      <c r="M5" s="732"/>
      <c r="N5" s="732"/>
      <c r="O5" s="732"/>
      <c r="P5" s="715"/>
      <c r="Q5" s="718" t="s">
        <v>511</v>
      </c>
      <c r="R5" s="727"/>
    </row>
    <row r="6" spans="1:18" ht="57.75" customHeight="1">
      <c r="A6" s="6"/>
      <c r="B6" s="718" t="s">
        <v>600</v>
      </c>
      <c r="C6" s="719"/>
      <c r="D6" s="113"/>
      <c r="E6" s="733" t="s">
        <v>385</v>
      </c>
      <c r="F6" s="734"/>
      <c r="G6" s="735" t="s">
        <v>386</v>
      </c>
      <c r="H6" s="736"/>
      <c r="I6" s="115" t="s">
        <v>503</v>
      </c>
      <c r="J6" s="114" t="s">
        <v>504</v>
      </c>
      <c r="K6" s="114" t="s">
        <v>505</v>
      </c>
      <c r="L6" s="725" t="s">
        <v>506</v>
      </c>
      <c r="M6" s="726"/>
      <c r="N6" s="376" t="s">
        <v>507</v>
      </c>
      <c r="O6" s="114" t="s">
        <v>612</v>
      </c>
      <c r="P6" s="115" t="s">
        <v>508</v>
      </c>
      <c r="Q6" s="610" t="s">
        <v>512</v>
      </c>
      <c r="R6" s="728" t="s">
        <v>513</v>
      </c>
    </row>
    <row r="7" spans="1:18" ht="46.5" customHeight="1">
      <c r="A7" s="6"/>
      <c r="B7" s="123" t="s">
        <v>599</v>
      </c>
      <c r="D7" s="656" t="s">
        <v>501</v>
      </c>
      <c r="E7" s="716" t="s">
        <v>502</v>
      </c>
      <c r="F7" s="724" t="s">
        <v>501</v>
      </c>
      <c r="G7" s="610" t="s">
        <v>502</v>
      </c>
      <c r="H7" s="724" t="s">
        <v>501</v>
      </c>
      <c r="I7" s="716" t="s">
        <v>502</v>
      </c>
      <c r="J7" s="716" t="s">
        <v>502</v>
      </c>
      <c r="K7" s="656" t="s">
        <v>502</v>
      </c>
      <c r="L7" s="512" t="s">
        <v>509</v>
      </c>
      <c r="M7" s="513" t="s">
        <v>510</v>
      </c>
      <c r="N7" s="716" t="s">
        <v>618</v>
      </c>
      <c r="O7" s="656" t="s">
        <v>501</v>
      </c>
      <c r="P7" s="656" t="s">
        <v>501</v>
      </c>
      <c r="Q7" s="624"/>
      <c r="R7" s="729"/>
    </row>
    <row r="8" spans="1:18" s="84" customFormat="1" ht="26.25" customHeight="1">
      <c r="A8" s="116"/>
      <c r="B8" s="123" t="s">
        <v>501</v>
      </c>
      <c r="C8" s="203"/>
      <c r="D8" s="611"/>
      <c r="E8" s="717"/>
      <c r="F8" s="605"/>
      <c r="G8" s="723"/>
      <c r="H8" s="605"/>
      <c r="I8" s="717"/>
      <c r="J8" s="717"/>
      <c r="K8" s="723"/>
      <c r="L8" s="364" t="s">
        <v>502</v>
      </c>
      <c r="M8" s="120" t="s">
        <v>502</v>
      </c>
      <c r="N8" s="717"/>
      <c r="O8" s="723"/>
      <c r="P8" s="723"/>
      <c r="Q8" s="619"/>
      <c r="R8" s="730"/>
    </row>
    <row r="9" spans="1:18" ht="14.25">
      <c r="A9" s="8"/>
      <c r="B9" s="9">
        <v>1</v>
      </c>
      <c r="C9" s="10">
        <v>2</v>
      </c>
      <c r="D9" s="9">
        <v>3</v>
      </c>
      <c r="E9" s="10">
        <v>4</v>
      </c>
      <c r="F9" s="9">
        <v>5</v>
      </c>
      <c r="G9" s="10">
        <v>6</v>
      </c>
      <c r="H9" s="9">
        <v>7</v>
      </c>
      <c r="I9" s="10">
        <v>8</v>
      </c>
      <c r="J9" s="9">
        <v>9</v>
      </c>
      <c r="K9" s="10">
        <v>10</v>
      </c>
      <c r="L9" s="10">
        <v>11</v>
      </c>
      <c r="M9" s="10">
        <v>12</v>
      </c>
      <c r="N9" s="10">
        <v>13</v>
      </c>
      <c r="O9" s="10">
        <v>14</v>
      </c>
      <c r="P9" s="10">
        <v>15</v>
      </c>
      <c r="Q9" s="10">
        <v>16</v>
      </c>
      <c r="R9" s="11">
        <v>17</v>
      </c>
    </row>
    <row r="10" spans="1:18" ht="14.25" hidden="1">
      <c r="A10" s="4">
        <v>2005</v>
      </c>
      <c r="B10" s="14">
        <v>100.00083333333333</v>
      </c>
      <c r="C10" s="14">
        <v>4.317853851904658</v>
      </c>
      <c r="D10" s="62" t="s">
        <v>169</v>
      </c>
      <c r="E10" s="62" t="s">
        <v>169</v>
      </c>
      <c r="F10" s="62">
        <v>9.130560189215856</v>
      </c>
      <c r="G10" s="62" t="s">
        <v>169</v>
      </c>
      <c r="H10" s="62" t="s">
        <v>169</v>
      </c>
      <c r="I10" s="62" t="s">
        <v>169</v>
      </c>
      <c r="J10" s="62" t="s">
        <v>169</v>
      </c>
      <c r="K10" s="62" t="s">
        <v>169</v>
      </c>
      <c r="L10" s="62" t="s">
        <v>169</v>
      </c>
      <c r="M10" s="62" t="s">
        <v>169</v>
      </c>
      <c r="N10" s="62" t="s">
        <v>169</v>
      </c>
      <c r="O10" s="62" t="s">
        <v>169</v>
      </c>
      <c r="P10" s="62" t="s">
        <v>169</v>
      </c>
      <c r="Q10" s="14">
        <v>71.296</v>
      </c>
      <c r="R10" s="14">
        <v>5.426906810989848</v>
      </c>
    </row>
    <row r="11" spans="1:19" s="592" customFormat="1" ht="14.25">
      <c r="A11" s="593">
        <v>2006</v>
      </c>
      <c r="B11" s="46">
        <v>129.6016666666667</v>
      </c>
      <c r="C11" s="46">
        <v>29.60058666177784</v>
      </c>
      <c r="D11" s="431" t="s">
        <v>169</v>
      </c>
      <c r="E11" s="431" t="s">
        <v>169</v>
      </c>
      <c r="F11" s="431">
        <v>15.791629604625228</v>
      </c>
      <c r="G11" s="431" t="s">
        <v>169</v>
      </c>
      <c r="H11" s="431" t="s">
        <v>169</v>
      </c>
      <c r="I11" s="431" t="s">
        <v>169</v>
      </c>
      <c r="J11" s="431" t="s">
        <v>169</v>
      </c>
      <c r="K11" s="431" t="s">
        <v>169</v>
      </c>
      <c r="L11" s="431" t="s">
        <v>169</v>
      </c>
      <c r="M11" s="431" t="s">
        <v>169</v>
      </c>
      <c r="N11" s="431" t="s">
        <v>169</v>
      </c>
      <c r="O11" s="431" t="s">
        <v>169</v>
      </c>
      <c r="P11" s="431" t="s">
        <v>169</v>
      </c>
      <c r="Q11" s="46">
        <v>78.568</v>
      </c>
      <c r="R11" s="46">
        <v>10.199730700179543</v>
      </c>
      <c r="S11" s="255"/>
    </row>
    <row r="12" spans="1:19" s="592" customFormat="1" ht="14.25">
      <c r="A12" s="593">
        <v>2007</v>
      </c>
      <c r="B12" s="46">
        <v>157.81416666666664</v>
      </c>
      <c r="C12" s="46">
        <v>21.768624374686496</v>
      </c>
      <c r="D12" s="431" t="s">
        <v>169</v>
      </c>
      <c r="E12" s="431" t="s">
        <v>169</v>
      </c>
      <c r="F12" s="431">
        <v>12.458035960838345</v>
      </c>
      <c r="G12" s="431" t="s">
        <v>169</v>
      </c>
      <c r="H12" s="431" t="s">
        <v>169</v>
      </c>
      <c r="I12" s="431" t="s">
        <v>169</v>
      </c>
      <c r="J12" s="431" t="s">
        <v>169</v>
      </c>
      <c r="K12" s="431" t="s">
        <v>169</v>
      </c>
      <c r="L12" s="431" t="s">
        <v>169</v>
      </c>
      <c r="M12" s="431" t="s">
        <v>169</v>
      </c>
      <c r="N12" s="431" t="s">
        <v>169</v>
      </c>
      <c r="O12" s="431" t="s">
        <v>169</v>
      </c>
      <c r="P12" s="431" t="s">
        <v>169</v>
      </c>
      <c r="Q12" s="46">
        <v>83.255</v>
      </c>
      <c r="R12" s="46">
        <v>5.965533041441802</v>
      </c>
      <c r="S12" s="255"/>
    </row>
    <row r="13" spans="1:19" s="592" customFormat="1" ht="13.5" customHeight="1">
      <c r="A13" s="593">
        <v>2008</v>
      </c>
      <c r="B13" s="321">
        <v>160.16117794032274</v>
      </c>
      <c r="C13" s="46">
        <v>1.4871993580990903</v>
      </c>
      <c r="D13" s="431" t="s">
        <v>169</v>
      </c>
      <c r="E13" s="46">
        <v>3.5999999999999943</v>
      </c>
      <c r="F13" s="431">
        <v>5.883040258293292</v>
      </c>
      <c r="G13" s="46">
        <v>16.4</v>
      </c>
      <c r="H13" s="431" t="s">
        <v>169</v>
      </c>
      <c r="I13" s="46">
        <v>7</v>
      </c>
      <c r="J13" s="46">
        <v>13.7</v>
      </c>
      <c r="K13" s="46">
        <v>9.099999999999994</v>
      </c>
      <c r="L13" s="46">
        <v>-2.9000000000000057</v>
      </c>
      <c r="M13" s="46">
        <v>2.4000000000000057</v>
      </c>
      <c r="N13" s="431" t="s">
        <v>169</v>
      </c>
      <c r="O13" s="431" t="s">
        <v>169</v>
      </c>
      <c r="P13" s="431" t="s">
        <v>169</v>
      </c>
      <c r="Q13" s="46">
        <v>96.897</v>
      </c>
      <c r="R13" s="46">
        <v>16.385802654495222</v>
      </c>
      <c r="S13" s="255"/>
    </row>
    <row r="14" spans="1:19" s="592" customFormat="1" ht="14.25" customHeight="1" outlineLevel="1">
      <c r="A14" s="594">
        <v>2009</v>
      </c>
      <c r="B14" s="238">
        <v>124.41362379304515</v>
      </c>
      <c r="C14" s="238">
        <v>-22.319737284023603</v>
      </c>
      <c r="D14" s="238">
        <v>-18.784801987907684</v>
      </c>
      <c r="E14" s="238">
        <v>-18</v>
      </c>
      <c r="F14" s="238">
        <v>-21.111362871718825</v>
      </c>
      <c r="G14" s="238">
        <v>-13.9</v>
      </c>
      <c r="H14" s="238">
        <v>-11.73453588294494</v>
      </c>
      <c r="I14" s="238">
        <v>-17.9</v>
      </c>
      <c r="J14" s="238">
        <v>-26.84078239293656</v>
      </c>
      <c r="K14" s="238">
        <v>-10.3</v>
      </c>
      <c r="L14" s="238">
        <v>-23.6</v>
      </c>
      <c r="M14" s="238">
        <v>-27.7</v>
      </c>
      <c r="N14" s="238">
        <v>-6</v>
      </c>
      <c r="O14" s="238">
        <v>3.3</v>
      </c>
      <c r="P14" s="238">
        <v>-13.6</v>
      </c>
      <c r="Q14" s="238">
        <v>90.426</v>
      </c>
      <c r="R14" s="238">
        <v>-6.6782253320536284</v>
      </c>
      <c r="S14" s="255"/>
    </row>
    <row r="15" spans="1:18" ht="14.25" customHeight="1" hidden="1" outlineLevel="1">
      <c r="A15" s="4" t="s">
        <v>88</v>
      </c>
      <c r="B15" s="82">
        <v>99.00333333333333</v>
      </c>
      <c r="C15" s="82">
        <v>6.056061417603999</v>
      </c>
      <c r="D15" s="62" t="s">
        <v>169</v>
      </c>
      <c r="E15" s="62" t="s">
        <v>169</v>
      </c>
      <c r="F15" s="82">
        <v>4.594101156936773</v>
      </c>
      <c r="G15" s="323" t="s">
        <v>169</v>
      </c>
      <c r="H15" s="323" t="s">
        <v>169</v>
      </c>
      <c r="I15" s="323" t="s">
        <v>169</v>
      </c>
      <c r="J15" s="323" t="s">
        <v>169</v>
      </c>
      <c r="K15" s="323" t="s">
        <v>169</v>
      </c>
      <c r="L15" s="323" t="s">
        <v>169</v>
      </c>
      <c r="M15" s="323" t="s">
        <v>169</v>
      </c>
      <c r="N15" s="323" t="s">
        <v>169</v>
      </c>
      <c r="O15" s="323" t="s">
        <v>169</v>
      </c>
      <c r="P15" s="323" t="s">
        <v>169</v>
      </c>
      <c r="Q15" s="323" t="s">
        <v>169</v>
      </c>
      <c r="R15" s="323" t="s">
        <v>169</v>
      </c>
    </row>
    <row r="16" spans="1:18" ht="14.25" customHeight="1" hidden="1" outlineLevel="1">
      <c r="A16" s="4" t="s">
        <v>89</v>
      </c>
      <c r="B16" s="82">
        <v>101.21</v>
      </c>
      <c r="C16" s="82">
        <v>4.993257028251335</v>
      </c>
      <c r="D16" s="62" t="s">
        <v>169</v>
      </c>
      <c r="E16" s="62" t="s">
        <v>169</v>
      </c>
      <c r="F16" s="82">
        <v>7.750993339899992</v>
      </c>
      <c r="G16" s="323" t="s">
        <v>169</v>
      </c>
      <c r="H16" s="323" t="s">
        <v>169</v>
      </c>
      <c r="I16" s="323" t="s">
        <v>169</v>
      </c>
      <c r="J16" s="323" t="s">
        <v>169</v>
      </c>
      <c r="K16" s="323" t="s">
        <v>169</v>
      </c>
      <c r="L16" s="323" t="s">
        <v>169</v>
      </c>
      <c r="M16" s="323" t="s">
        <v>169</v>
      </c>
      <c r="N16" s="323" t="s">
        <v>169</v>
      </c>
      <c r="O16" s="323" t="s">
        <v>169</v>
      </c>
      <c r="P16" s="323" t="s">
        <v>169</v>
      </c>
      <c r="Q16" s="323" t="s">
        <v>169</v>
      </c>
      <c r="R16" s="323" t="s">
        <v>169</v>
      </c>
    </row>
    <row r="17" spans="1:18" ht="14.25" customHeight="1" hidden="1" outlineLevel="1">
      <c r="A17" s="4" t="s">
        <v>90</v>
      </c>
      <c r="B17" s="82">
        <v>94.70333333333333</v>
      </c>
      <c r="C17" s="82">
        <v>-1.0483421565895696</v>
      </c>
      <c r="D17" s="62" t="s">
        <v>169</v>
      </c>
      <c r="E17" s="62" t="s">
        <v>169</v>
      </c>
      <c r="F17" s="82">
        <v>9.91748140257414</v>
      </c>
      <c r="G17" s="323" t="s">
        <v>169</v>
      </c>
      <c r="H17" s="323" t="s">
        <v>169</v>
      </c>
      <c r="I17" s="323" t="s">
        <v>169</v>
      </c>
      <c r="J17" s="323" t="s">
        <v>169</v>
      </c>
      <c r="K17" s="323" t="s">
        <v>169</v>
      </c>
      <c r="L17" s="323" t="s">
        <v>169</v>
      </c>
      <c r="M17" s="323" t="s">
        <v>169</v>
      </c>
      <c r="N17" s="323" t="s">
        <v>169</v>
      </c>
      <c r="O17" s="323" t="s">
        <v>169</v>
      </c>
      <c r="P17" s="323" t="s">
        <v>169</v>
      </c>
      <c r="Q17" s="323" t="s">
        <v>169</v>
      </c>
      <c r="R17" s="323" t="s">
        <v>169</v>
      </c>
    </row>
    <row r="18" spans="1:18" ht="14.25" customHeight="1" hidden="1" outlineLevel="1">
      <c r="A18" s="4" t="s">
        <v>91</v>
      </c>
      <c r="B18" s="82">
        <v>105.08666666666666</v>
      </c>
      <c r="C18" s="82">
        <v>7.238587659024404</v>
      </c>
      <c r="D18" s="62" t="s">
        <v>169</v>
      </c>
      <c r="E18" s="62" t="s">
        <v>169</v>
      </c>
      <c r="F18" s="82">
        <v>13.714558381681059</v>
      </c>
      <c r="G18" s="323" t="s">
        <v>169</v>
      </c>
      <c r="H18" s="323" t="s">
        <v>169</v>
      </c>
      <c r="I18" s="323" t="s">
        <v>169</v>
      </c>
      <c r="J18" s="323" t="s">
        <v>169</v>
      </c>
      <c r="K18" s="323" t="s">
        <v>169</v>
      </c>
      <c r="L18" s="323" t="s">
        <v>169</v>
      </c>
      <c r="M18" s="323" t="s">
        <v>169</v>
      </c>
      <c r="N18" s="323" t="s">
        <v>169</v>
      </c>
      <c r="O18" s="323" t="s">
        <v>169</v>
      </c>
      <c r="P18" s="323" t="s">
        <v>169</v>
      </c>
      <c r="Q18" s="323" t="s">
        <v>169</v>
      </c>
      <c r="R18" s="323" t="s">
        <v>169</v>
      </c>
    </row>
    <row r="19" spans="1:18" ht="14.25" customHeight="1" hidden="1" outlineLevel="1">
      <c r="A19" s="4" t="s">
        <v>92</v>
      </c>
      <c r="B19" s="82">
        <v>114.32666666666667</v>
      </c>
      <c r="C19" s="82">
        <v>15.477593347025362</v>
      </c>
      <c r="D19" s="62" t="s">
        <v>169</v>
      </c>
      <c r="E19" s="62" t="s">
        <v>169</v>
      </c>
      <c r="F19" s="82">
        <v>15.43248948919343</v>
      </c>
      <c r="G19" s="323" t="s">
        <v>169</v>
      </c>
      <c r="H19" s="323" t="s">
        <v>169</v>
      </c>
      <c r="I19" s="323" t="s">
        <v>169</v>
      </c>
      <c r="J19" s="323" t="s">
        <v>169</v>
      </c>
      <c r="K19" s="323" t="s">
        <v>169</v>
      </c>
      <c r="L19" s="323" t="s">
        <v>169</v>
      </c>
      <c r="M19" s="323" t="s">
        <v>169</v>
      </c>
      <c r="N19" s="323" t="s">
        <v>169</v>
      </c>
      <c r="O19" s="323" t="s">
        <v>169</v>
      </c>
      <c r="P19" s="323" t="s">
        <v>169</v>
      </c>
      <c r="Q19" s="323" t="s">
        <v>169</v>
      </c>
      <c r="R19" s="323" t="s">
        <v>169</v>
      </c>
    </row>
    <row r="20" spans="1:18" ht="14.25" customHeight="1" hidden="1" outlineLevel="1">
      <c r="A20" s="4" t="s">
        <v>93</v>
      </c>
      <c r="B20" s="82">
        <v>122.97333333333334</v>
      </c>
      <c r="C20" s="82">
        <v>21.50314527549982</v>
      </c>
      <c r="D20" s="62" t="s">
        <v>169</v>
      </c>
      <c r="E20" s="62" t="s">
        <v>169</v>
      </c>
      <c r="F20" s="82">
        <v>13.610629425803594</v>
      </c>
      <c r="G20" s="323" t="s">
        <v>169</v>
      </c>
      <c r="H20" s="323" t="s">
        <v>169</v>
      </c>
      <c r="I20" s="323" t="s">
        <v>169</v>
      </c>
      <c r="J20" s="323" t="s">
        <v>169</v>
      </c>
      <c r="K20" s="323" t="s">
        <v>169</v>
      </c>
      <c r="L20" s="323" t="s">
        <v>169</v>
      </c>
      <c r="M20" s="323" t="s">
        <v>169</v>
      </c>
      <c r="N20" s="323" t="s">
        <v>169</v>
      </c>
      <c r="O20" s="323" t="s">
        <v>169</v>
      </c>
      <c r="P20" s="323" t="s">
        <v>169</v>
      </c>
      <c r="Q20" s="323" t="s">
        <v>169</v>
      </c>
      <c r="R20" s="323" t="s">
        <v>169</v>
      </c>
    </row>
    <row r="21" spans="1:18" ht="14.25" customHeight="1" hidden="1" outlineLevel="1">
      <c r="A21" s="4" t="s">
        <v>94</v>
      </c>
      <c r="B21" s="82">
        <v>134.49</v>
      </c>
      <c r="C21" s="82">
        <v>42.011896800535</v>
      </c>
      <c r="D21" s="62" t="s">
        <v>169</v>
      </c>
      <c r="E21" s="62" t="s">
        <v>169</v>
      </c>
      <c r="F21" s="82">
        <v>19.756777307315403</v>
      </c>
      <c r="G21" s="323" t="s">
        <v>169</v>
      </c>
      <c r="H21" s="323" t="s">
        <v>169</v>
      </c>
      <c r="I21" s="323" t="s">
        <v>169</v>
      </c>
      <c r="J21" s="323" t="s">
        <v>169</v>
      </c>
      <c r="K21" s="323" t="s">
        <v>169</v>
      </c>
      <c r="L21" s="323" t="s">
        <v>169</v>
      </c>
      <c r="M21" s="323" t="s">
        <v>169</v>
      </c>
      <c r="N21" s="323" t="s">
        <v>169</v>
      </c>
      <c r="O21" s="323" t="s">
        <v>169</v>
      </c>
      <c r="P21" s="323" t="s">
        <v>169</v>
      </c>
      <c r="Q21" s="323" t="s">
        <v>169</v>
      </c>
      <c r="R21" s="323" t="s">
        <v>169</v>
      </c>
    </row>
    <row r="22" spans="1:18" ht="14.25" customHeight="1" hidden="1" outlineLevel="1">
      <c r="A22" s="4" t="s">
        <v>95</v>
      </c>
      <c r="B22" s="82">
        <v>146.61666666666667</v>
      </c>
      <c r="C22" s="82">
        <v>39.519761466725896</v>
      </c>
      <c r="D22" s="62" t="s">
        <v>169</v>
      </c>
      <c r="E22" s="62" t="s">
        <v>169</v>
      </c>
      <c r="F22" s="82">
        <v>14.51164628341401</v>
      </c>
      <c r="G22" s="323" t="s">
        <v>169</v>
      </c>
      <c r="H22" s="323" t="s">
        <v>169</v>
      </c>
      <c r="I22" s="323" t="s">
        <v>169</v>
      </c>
      <c r="J22" s="323" t="s">
        <v>169</v>
      </c>
      <c r="K22" s="323" t="s">
        <v>169</v>
      </c>
      <c r="L22" s="323" t="s">
        <v>169</v>
      </c>
      <c r="M22" s="323" t="s">
        <v>169</v>
      </c>
      <c r="N22" s="323" t="s">
        <v>169</v>
      </c>
      <c r="O22" s="323" t="s">
        <v>169</v>
      </c>
      <c r="P22" s="323" t="s">
        <v>169</v>
      </c>
      <c r="Q22" s="323" t="s">
        <v>169</v>
      </c>
      <c r="R22" s="323" t="s">
        <v>169</v>
      </c>
    </row>
    <row r="23" spans="1:18" ht="14.25" customHeight="1" hidden="1" outlineLevel="1">
      <c r="A23" s="4" t="s">
        <v>96</v>
      </c>
      <c r="B23" s="82">
        <v>148.59666666666666</v>
      </c>
      <c r="C23" s="82">
        <v>29.97550877602194</v>
      </c>
      <c r="D23" s="62" t="s">
        <v>169</v>
      </c>
      <c r="E23" s="62" t="s">
        <v>169</v>
      </c>
      <c r="F23" s="82">
        <v>18.22688637690591</v>
      </c>
      <c r="G23" s="323" t="s">
        <v>169</v>
      </c>
      <c r="H23" s="323" t="s">
        <v>169</v>
      </c>
      <c r="I23" s="323" t="s">
        <v>169</v>
      </c>
      <c r="J23" s="323" t="s">
        <v>169</v>
      </c>
      <c r="K23" s="323" t="s">
        <v>169</v>
      </c>
      <c r="L23" s="323" t="s">
        <v>169</v>
      </c>
      <c r="M23" s="323" t="s">
        <v>169</v>
      </c>
      <c r="N23" s="323" t="s">
        <v>169</v>
      </c>
      <c r="O23" s="323" t="s">
        <v>169</v>
      </c>
      <c r="P23" s="323" t="s">
        <v>169</v>
      </c>
      <c r="Q23" s="323" t="s">
        <v>169</v>
      </c>
      <c r="R23" s="323" t="s">
        <v>169</v>
      </c>
    </row>
    <row r="24" spans="1:18" ht="14.25" customHeight="1" hidden="1" outlineLevel="1">
      <c r="A24" s="4" t="s">
        <v>97</v>
      </c>
      <c r="B24" s="82">
        <v>156.90333333333334</v>
      </c>
      <c r="C24" s="82">
        <v>27.59134771766236</v>
      </c>
      <c r="D24" s="62" t="s">
        <v>169</v>
      </c>
      <c r="E24" s="62" t="s">
        <v>169</v>
      </c>
      <c r="F24" s="82">
        <v>11.814985498530419</v>
      </c>
      <c r="G24" s="323" t="s">
        <v>169</v>
      </c>
      <c r="H24" s="323" t="s">
        <v>169</v>
      </c>
      <c r="I24" s="323" t="s">
        <v>169</v>
      </c>
      <c r="J24" s="323" t="s">
        <v>169</v>
      </c>
      <c r="K24" s="323" t="s">
        <v>169</v>
      </c>
      <c r="L24" s="323" t="s">
        <v>169</v>
      </c>
      <c r="M24" s="323" t="s">
        <v>169</v>
      </c>
      <c r="N24" s="323" t="s">
        <v>169</v>
      </c>
      <c r="O24" s="323" t="s">
        <v>169</v>
      </c>
      <c r="P24" s="323" t="s">
        <v>169</v>
      </c>
      <c r="Q24" s="323" t="s">
        <v>169</v>
      </c>
      <c r="R24" s="323" t="s">
        <v>169</v>
      </c>
    </row>
    <row r="25" spans="1:18" ht="14.25" customHeight="1" hidden="1" outlineLevel="1">
      <c r="A25" s="4" t="s">
        <v>98</v>
      </c>
      <c r="B25" s="82">
        <v>155.75</v>
      </c>
      <c r="C25" s="82">
        <v>15.807866755892633</v>
      </c>
      <c r="D25" s="62" t="s">
        <v>169</v>
      </c>
      <c r="E25" s="62" t="s">
        <v>169</v>
      </c>
      <c r="F25" s="82">
        <v>7.690611646351357</v>
      </c>
      <c r="G25" s="323" t="s">
        <v>169</v>
      </c>
      <c r="H25" s="323" t="s">
        <v>169</v>
      </c>
      <c r="I25" s="323" t="s">
        <v>169</v>
      </c>
      <c r="J25" s="323" t="s">
        <v>169</v>
      </c>
      <c r="K25" s="323" t="s">
        <v>169</v>
      </c>
      <c r="L25" s="323" t="s">
        <v>169</v>
      </c>
      <c r="M25" s="323" t="s">
        <v>169</v>
      </c>
      <c r="N25" s="323" t="s">
        <v>169</v>
      </c>
      <c r="O25" s="323" t="s">
        <v>169</v>
      </c>
      <c r="P25" s="323" t="s">
        <v>169</v>
      </c>
      <c r="Q25" s="323" t="s">
        <v>169</v>
      </c>
      <c r="R25" s="323" t="s">
        <v>169</v>
      </c>
    </row>
    <row r="26" spans="1:18" ht="14.25" hidden="1">
      <c r="A26" s="4" t="s">
        <v>14</v>
      </c>
      <c r="B26" s="14">
        <v>170.00666666666666</v>
      </c>
      <c r="C26" s="14">
        <v>15.953165851994996</v>
      </c>
      <c r="D26" s="62" t="s">
        <v>169</v>
      </c>
      <c r="E26" s="62" t="s">
        <v>169</v>
      </c>
      <c r="F26" s="62">
        <v>12.632074313328829</v>
      </c>
      <c r="G26" s="62" t="s">
        <v>169</v>
      </c>
      <c r="H26" s="62" t="s">
        <v>169</v>
      </c>
      <c r="I26" s="62" t="s">
        <v>169</v>
      </c>
      <c r="J26" s="62" t="s">
        <v>169</v>
      </c>
      <c r="K26" s="62" t="s">
        <v>169</v>
      </c>
      <c r="L26" s="62" t="s">
        <v>169</v>
      </c>
      <c r="M26" s="62" t="s">
        <v>169</v>
      </c>
      <c r="N26" s="62" t="s">
        <v>169</v>
      </c>
      <c r="O26" s="62" t="s">
        <v>169</v>
      </c>
      <c r="P26" s="62" t="s">
        <v>169</v>
      </c>
      <c r="Q26" s="14">
        <v>17.718</v>
      </c>
      <c r="R26" s="14">
        <v>7.499089916272311</v>
      </c>
    </row>
    <row r="27" spans="1:18" ht="14.25" hidden="1">
      <c r="A27" s="4" t="s">
        <v>15</v>
      </c>
      <c r="B27" s="14">
        <v>173.96</v>
      </c>
      <c r="C27" s="14">
        <v>17.068574889521983</v>
      </c>
      <c r="D27" s="62" t="s">
        <v>169</v>
      </c>
      <c r="E27" s="82">
        <v>11.666666666666671</v>
      </c>
      <c r="F27" s="62">
        <v>13.64524008276679</v>
      </c>
      <c r="G27" s="14">
        <v>16.066666666666677</v>
      </c>
      <c r="H27" s="62" t="s">
        <v>169</v>
      </c>
      <c r="I27" s="14">
        <v>19.266666666666666</v>
      </c>
      <c r="J27" s="14">
        <v>15.766666666666666</v>
      </c>
      <c r="K27" s="14">
        <v>14.733333333333334</v>
      </c>
      <c r="L27" s="14">
        <v>-8.099999999999994</v>
      </c>
      <c r="M27" s="14">
        <v>7.866666666666674</v>
      </c>
      <c r="N27" s="62" t="s">
        <v>169</v>
      </c>
      <c r="O27" s="62" t="s">
        <v>169</v>
      </c>
      <c r="P27" s="62" t="s">
        <v>169</v>
      </c>
      <c r="Q27" s="14">
        <v>21.744</v>
      </c>
      <c r="R27" s="14">
        <v>22.72265492719268</v>
      </c>
    </row>
    <row r="28" spans="1:18" ht="14.25" hidden="1">
      <c r="A28" s="4" t="s">
        <v>16</v>
      </c>
      <c r="B28" s="14">
        <v>173.62333333333333</v>
      </c>
      <c r="C28" s="14">
        <v>10.656242697202089</v>
      </c>
      <c r="D28" s="62" t="s">
        <v>169</v>
      </c>
      <c r="E28" s="82">
        <v>13.066666666666663</v>
      </c>
      <c r="F28" s="62">
        <v>15.240966789366354</v>
      </c>
      <c r="G28" s="14">
        <v>15.7</v>
      </c>
      <c r="H28" s="62" t="s">
        <v>169</v>
      </c>
      <c r="I28" s="14">
        <v>11.1</v>
      </c>
      <c r="J28" s="14">
        <v>17.466666666666654</v>
      </c>
      <c r="K28" s="14">
        <v>7.666666666666671</v>
      </c>
      <c r="L28" s="14">
        <v>9.266666666666652</v>
      </c>
      <c r="M28" s="14">
        <v>7.733333333333334</v>
      </c>
      <c r="N28" s="62" t="s">
        <v>169</v>
      </c>
      <c r="O28" s="62" t="s">
        <v>169</v>
      </c>
      <c r="P28" s="62" t="s">
        <v>169</v>
      </c>
      <c r="Q28" s="14">
        <v>26.463</v>
      </c>
      <c r="R28" s="14">
        <v>20.472548484020763</v>
      </c>
    </row>
    <row r="29" spans="1:18" ht="14.25">
      <c r="A29" s="4" t="s">
        <v>17</v>
      </c>
      <c r="B29" s="46">
        <v>157.47</v>
      </c>
      <c r="C29" s="46">
        <v>1.1043338683788022</v>
      </c>
      <c r="D29" s="431" t="s">
        <v>169</v>
      </c>
      <c r="E29" s="46">
        <v>4.466666666666654</v>
      </c>
      <c r="F29" s="431">
        <v>6.732705183088612</v>
      </c>
      <c r="G29" s="46">
        <v>17.233333333333334</v>
      </c>
      <c r="H29" s="431" t="s">
        <v>169</v>
      </c>
      <c r="I29" s="46">
        <v>5.733333333333334</v>
      </c>
      <c r="J29" s="46">
        <v>15.433333333333337</v>
      </c>
      <c r="K29" s="46">
        <v>9.8</v>
      </c>
      <c r="L29" s="46">
        <v>-3</v>
      </c>
      <c r="M29" s="46">
        <v>-1</v>
      </c>
      <c r="N29" s="431" t="s">
        <v>169</v>
      </c>
      <c r="O29" s="431" t="s">
        <v>169</v>
      </c>
      <c r="P29" s="431" t="s">
        <v>169</v>
      </c>
      <c r="Q29" s="46">
        <v>23.436</v>
      </c>
      <c r="R29" s="46">
        <v>19.455629746674134</v>
      </c>
    </row>
    <row r="30" spans="1:18" ht="14.25">
      <c r="A30" s="4" t="s">
        <v>18</v>
      </c>
      <c r="B30" s="321">
        <v>135.59137842795755</v>
      </c>
      <c r="C30" s="46">
        <v>-20.243493336756856</v>
      </c>
      <c r="D30" s="431" t="s">
        <v>169</v>
      </c>
      <c r="E30" s="46">
        <v>-12.266666666666666</v>
      </c>
      <c r="F30" s="431">
        <v>-9.601678035348058</v>
      </c>
      <c r="G30" s="46">
        <v>16.1</v>
      </c>
      <c r="H30" s="431" t="s">
        <v>169</v>
      </c>
      <c r="I30" s="46">
        <v>-4.833333333333329</v>
      </c>
      <c r="J30" s="46">
        <v>7.266666666666666</v>
      </c>
      <c r="K30" s="46">
        <v>5.63333333333334</v>
      </c>
      <c r="L30" s="46">
        <v>-7.166666666666671</v>
      </c>
      <c r="M30" s="46">
        <v>-3.2333333333333485</v>
      </c>
      <c r="N30" s="431" t="s">
        <v>169</v>
      </c>
      <c r="O30" s="431" t="s">
        <v>169</v>
      </c>
      <c r="P30" s="431" t="s">
        <v>169</v>
      </c>
      <c r="Q30" s="46">
        <v>25.254</v>
      </c>
      <c r="R30" s="46">
        <v>5.43587174348697</v>
      </c>
    </row>
    <row r="31" spans="1:18" ht="14.25" customHeight="1" outlineLevel="1">
      <c r="A31" s="4" t="s">
        <v>19</v>
      </c>
      <c r="B31" s="506">
        <v>112.64054098535087</v>
      </c>
      <c r="C31" s="431">
        <v>-35.249171657075834</v>
      </c>
      <c r="D31" s="431">
        <v>-20.82529222562168</v>
      </c>
      <c r="E31" s="46">
        <v>-25.233333333333334</v>
      </c>
      <c r="F31" s="46">
        <v>-25.588122482899706</v>
      </c>
      <c r="G31" s="46">
        <v>-20.83333333333333</v>
      </c>
      <c r="H31" s="431">
        <v>-17.28676821824743</v>
      </c>
      <c r="I31" s="46">
        <v>-24.96666666666667</v>
      </c>
      <c r="J31" s="46">
        <v>-25.141979397133625</v>
      </c>
      <c r="K31" s="567">
        <v>-10.9</v>
      </c>
      <c r="L31" s="46">
        <v>-27.266666666666666</v>
      </c>
      <c r="M31" s="46">
        <v>-27.4</v>
      </c>
      <c r="N31" s="46">
        <v>-1.36666666666666</v>
      </c>
      <c r="O31" s="431">
        <v>9.424842919284671</v>
      </c>
      <c r="P31" s="431">
        <v>-14.472994231777662</v>
      </c>
      <c r="Q31" s="46">
        <v>16.184</v>
      </c>
      <c r="R31" s="46">
        <v>-25.570272259013976</v>
      </c>
    </row>
    <row r="32" spans="1:18" ht="14.25" customHeight="1" outlineLevel="1">
      <c r="A32" s="4" t="s">
        <v>20</v>
      </c>
      <c r="B32" s="506">
        <v>116.11061528481969</v>
      </c>
      <c r="C32" s="431">
        <v>-33.124993596394674</v>
      </c>
      <c r="D32" s="431">
        <v>-22.532638032314395</v>
      </c>
      <c r="E32" s="46">
        <v>-25.766666666666666</v>
      </c>
      <c r="F32" s="431">
        <v>-28.988673695570526</v>
      </c>
      <c r="G32" s="46">
        <v>-8.766666666666666</v>
      </c>
      <c r="H32" s="431">
        <v>-6.0937377537424595</v>
      </c>
      <c r="I32" s="46">
        <v>-12.333333333333329</v>
      </c>
      <c r="J32" s="46">
        <v>-29.512679327265232</v>
      </c>
      <c r="K32" s="46">
        <v>-10.533333333333346</v>
      </c>
      <c r="L32" s="46">
        <v>-27.86666666666667</v>
      </c>
      <c r="M32" s="46">
        <v>-30.933333333333334</v>
      </c>
      <c r="N32" s="431">
        <v>-5.766666666666666</v>
      </c>
      <c r="O32" s="431">
        <v>9.875468083253509</v>
      </c>
      <c r="P32" s="46">
        <v>-17.494342469197903</v>
      </c>
      <c r="Q32" s="46">
        <v>32.003</v>
      </c>
      <c r="R32" s="46">
        <v>20.93489022408646</v>
      </c>
    </row>
    <row r="33" spans="1:18" ht="14.25" customHeight="1" outlineLevel="1">
      <c r="A33" s="4" t="s">
        <v>21</v>
      </c>
      <c r="B33" s="431">
        <v>130.86353266201618</v>
      </c>
      <c r="C33" s="431">
        <v>-16.896213461601462</v>
      </c>
      <c r="D33" s="431">
        <v>-19.07161357097226</v>
      </c>
      <c r="E33" s="431">
        <v>-16.4</v>
      </c>
      <c r="F33" s="431">
        <v>-21.139931167632</v>
      </c>
      <c r="G33" s="46">
        <v>-9.033333333333346</v>
      </c>
      <c r="H33" s="431">
        <v>-7.633881694084721</v>
      </c>
      <c r="I33" s="46">
        <v>-16.5</v>
      </c>
      <c r="J33" s="46">
        <v>-28.697935373602007</v>
      </c>
      <c r="K33" s="46">
        <v>-9.666666666666671</v>
      </c>
      <c r="L33" s="46">
        <v>-24.3</v>
      </c>
      <c r="M33" s="46">
        <v>-29.066666666666666</v>
      </c>
      <c r="N33" s="431">
        <v>-9.866666666666674</v>
      </c>
      <c r="O33" s="431">
        <v>-1.092473118279571</v>
      </c>
      <c r="P33" s="46">
        <v>-11.91639354399851</v>
      </c>
      <c r="Q33" s="46">
        <v>24.616</v>
      </c>
      <c r="R33" s="46">
        <v>5.034988905956638</v>
      </c>
    </row>
    <row r="34" spans="1:18" ht="14.25" customHeight="1" outlineLevel="1">
      <c r="A34" s="65" t="s">
        <v>22</v>
      </c>
      <c r="B34" s="559">
        <v>138.0398062399939</v>
      </c>
      <c r="C34" s="238">
        <v>1.8057400407189448</v>
      </c>
      <c r="D34" s="238">
        <v>-12.121881045686777</v>
      </c>
      <c r="E34" s="238">
        <v>-1.6333333333333258</v>
      </c>
      <c r="F34" s="238">
        <v>-7.598761323184661</v>
      </c>
      <c r="G34" s="140">
        <v>-18.2</v>
      </c>
      <c r="H34" s="238">
        <v>-16.880981352977926</v>
      </c>
      <c r="I34" s="140">
        <v>-18.66666666666667</v>
      </c>
      <c r="J34" s="140">
        <v>-23.74167589798438</v>
      </c>
      <c r="K34" s="140">
        <v>-9.766666666666666</v>
      </c>
      <c r="L34" s="140">
        <v>-13.7</v>
      </c>
      <c r="M34" s="140">
        <v>-23.133333333333336</v>
      </c>
      <c r="N34" s="238">
        <v>-6.5</v>
      </c>
      <c r="O34" s="238">
        <v>-2.989071433741046</v>
      </c>
      <c r="P34" s="140">
        <v>-10.41612143417953</v>
      </c>
      <c r="Q34" s="140">
        <v>17.623</v>
      </c>
      <c r="R34" s="140">
        <v>-30.216995327472873</v>
      </c>
    </row>
    <row r="35" spans="1:18" ht="14.25" customHeight="1" hidden="1" outlineLevel="1">
      <c r="A35" s="4" t="s">
        <v>23</v>
      </c>
      <c r="B35" s="321"/>
      <c r="C35" s="322"/>
      <c r="D35" s="62"/>
      <c r="E35" s="62"/>
      <c r="F35" s="62"/>
      <c r="G35" s="6"/>
      <c r="H35" s="62"/>
      <c r="I35" s="6"/>
      <c r="J35" s="6"/>
      <c r="K35" s="6"/>
      <c r="L35" s="6"/>
      <c r="M35" s="6"/>
      <c r="N35" s="242"/>
      <c r="O35" s="242"/>
      <c r="P35" s="6">
        <v>-100</v>
      </c>
      <c r="Q35" s="14"/>
      <c r="R35" s="14"/>
    </row>
    <row r="36" spans="1:18" ht="14.25" customHeight="1" hidden="1" outlineLevel="1">
      <c r="A36" s="4" t="s">
        <v>24</v>
      </c>
      <c r="B36" s="321"/>
      <c r="C36" s="322"/>
      <c r="D36" s="62"/>
      <c r="E36" s="62"/>
      <c r="F36" s="62"/>
      <c r="G36" s="6"/>
      <c r="H36" s="62"/>
      <c r="I36" s="6"/>
      <c r="J36" s="6"/>
      <c r="K36" s="6"/>
      <c r="L36" s="6"/>
      <c r="M36" s="6"/>
      <c r="N36" s="242"/>
      <c r="O36" s="242"/>
      <c r="P36" s="6">
        <v>-100</v>
      </c>
      <c r="Q36" s="14"/>
      <c r="R36" s="14"/>
    </row>
    <row r="37" spans="1:18" ht="14.25" customHeight="1" hidden="1" outlineLevel="1">
      <c r="A37" s="4" t="s">
        <v>25</v>
      </c>
      <c r="B37" s="321"/>
      <c r="C37" s="322"/>
      <c r="D37" s="62"/>
      <c r="E37" s="62"/>
      <c r="F37" s="62"/>
      <c r="G37" s="6"/>
      <c r="H37" s="62"/>
      <c r="I37" s="6"/>
      <c r="J37" s="6"/>
      <c r="K37" s="6"/>
      <c r="L37" s="6"/>
      <c r="M37" s="6"/>
      <c r="N37" s="242"/>
      <c r="O37" s="242"/>
      <c r="P37" s="6">
        <v>-100</v>
      </c>
      <c r="Q37" s="14"/>
      <c r="R37" s="14"/>
    </row>
    <row r="38" spans="1:18" ht="14.25" customHeight="1" hidden="1" outlineLevel="1">
      <c r="A38" s="4" t="s">
        <v>26</v>
      </c>
      <c r="B38" s="321"/>
      <c r="C38" s="322"/>
      <c r="D38" s="62"/>
      <c r="E38" s="62"/>
      <c r="F38" s="62"/>
      <c r="G38" s="6"/>
      <c r="H38" s="62"/>
      <c r="I38" s="6"/>
      <c r="J38" s="6"/>
      <c r="K38" s="6"/>
      <c r="L38" s="6"/>
      <c r="M38" s="6"/>
      <c r="N38" s="242"/>
      <c r="O38" s="242"/>
      <c r="P38" s="6" t="s">
        <v>169</v>
      </c>
      <c r="Q38" s="14"/>
      <c r="R38" s="14"/>
    </row>
    <row r="39" spans="1:18" ht="14.25" hidden="1" outlineLevel="1">
      <c r="A39" s="4" t="s">
        <v>210</v>
      </c>
      <c r="B39" s="46">
        <v>104.36</v>
      </c>
      <c r="C39" s="46">
        <v>16.291508803209283</v>
      </c>
      <c r="D39" s="62" t="s">
        <v>169</v>
      </c>
      <c r="E39" s="62" t="s">
        <v>169</v>
      </c>
      <c r="F39" s="62">
        <v>6.046632411576454</v>
      </c>
      <c r="G39" s="14" t="s">
        <v>169</v>
      </c>
      <c r="H39" s="62" t="s">
        <v>169</v>
      </c>
      <c r="I39" s="14" t="s">
        <v>169</v>
      </c>
      <c r="J39" s="14" t="s">
        <v>169</v>
      </c>
      <c r="K39" s="14" t="s">
        <v>169</v>
      </c>
      <c r="L39" s="14" t="s">
        <v>169</v>
      </c>
      <c r="M39" s="14" t="s">
        <v>169</v>
      </c>
      <c r="N39" s="62" t="s">
        <v>169</v>
      </c>
      <c r="O39" s="62" t="s">
        <v>169</v>
      </c>
      <c r="P39" s="14" t="s">
        <v>169</v>
      </c>
      <c r="Q39" s="14" t="s">
        <v>169</v>
      </c>
      <c r="R39" s="14" t="s">
        <v>169</v>
      </c>
    </row>
    <row r="40" spans="1:18" ht="14.25" hidden="1" outlineLevel="1">
      <c r="A40" s="4" t="s">
        <v>211</v>
      </c>
      <c r="B40" s="46">
        <v>95.87</v>
      </c>
      <c r="C40" s="46">
        <v>10.922133518454231</v>
      </c>
      <c r="D40" s="62" t="s">
        <v>169</v>
      </c>
      <c r="E40" s="62" t="s">
        <v>169</v>
      </c>
      <c r="F40" s="62">
        <v>6.189900101885897</v>
      </c>
      <c r="G40" s="14" t="s">
        <v>169</v>
      </c>
      <c r="H40" s="62" t="s">
        <v>169</v>
      </c>
      <c r="I40" s="14" t="s">
        <v>169</v>
      </c>
      <c r="J40" s="14" t="s">
        <v>169</v>
      </c>
      <c r="K40" s="14" t="s">
        <v>169</v>
      </c>
      <c r="L40" s="14" t="s">
        <v>169</v>
      </c>
      <c r="M40" s="14" t="s">
        <v>169</v>
      </c>
      <c r="N40" s="62" t="s">
        <v>169</v>
      </c>
      <c r="O40" s="62" t="s">
        <v>169</v>
      </c>
      <c r="P40" s="14" t="s">
        <v>169</v>
      </c>
      <c r="Q40" s="14" t="s">
        <v>169</v>
      </c>
      <c r="R40" s="14" t="s">
        <v>169</v>
      </c>
    </row>
    <row r="41" spans="1:18" ht="14.25" hidden="1" outlineLevel="1">
      <c r="A41" s="4" t="s">
        <v>212</v>
      </c>
      <c r="B41" s="46">
        <v>96.78</v>
      </c>
      <c r="C41" s="46">
        <v>-6.83480939545629</v>
      </c>
      <c r="D41" s="62" t="s">
        <v>169</v>
      </c>
      <c r="E41" s="62" t="s">
        <v>169</v>
      </c>
      <c r="F41" s="62">
        <v>1.9518330061036409</v>
      </c>
      <c r="G41" s="14" t="s">
        <v>169</v>
      </c>
      <c r="H41" s="62" t="s">
        <v>169</v>
      </c>
      <c r="I41" s="14" t="s">
        <v>169</v>
      </c>
      <c r="J41" s="14" t="s">
        <v>169</v>
      </c>
      <c r="K41" s="14" t="s">
        <v>169</v>
      </c>
      <c r="L41" s="14" t="s">
        <v>169</v>
      </c>
      <c r="M41" s="14" t="s">
        <v>169</v>
      </c>
      <c r="N41" s="62" t="s">
        <v>169</v>
      </c>
      <c r="O41" s="62" t="s">
        <v>169</v>
      </c>
      <c r="P41" s="14" t="s">
        <v>169</v>
      </c>
      <c r="Q41" s="14" t="s">
        <v>169</v>
      </c>
      <c r="R41" s="14" t="s">
        <v>169</v>
      </c>
    </row>
    <row r="42" spans="1:18" ht="14.25" hidden="1" outlineLevel="1">
      <c r="A42" s="4" t="s">
        <v>213</v>
      </c>
      <c r="B42" s="46">
        <v>101.98</v>
      </c>
      <c r="C42" s="46">
        <v>14.097113448198712</v>
      </c>
      <c r="D42" s="62" t="s">
        <v>169</v>
      </c>
      <c r="E42" s="62" t="s">
        <v>169</v>
      </c>
      <c r="F42" s="62">
        <v>11.01476853829746</v>
      </c>
      <c r="G42" s="14" t="s">
        <v>169</v>
      </c>
      <c r="H42" s="62" t="s">
        <v>169</v>
      </c>
      <c r="I42" s="14" t="s">
        <v>169</v>
      </c>
      <c r="J42" s="14" t="s">
        <v>169</v>
      </c>
      <c r="K42" s="14" t="s">
        <v>169</v>
      </c>
      <c r="L42" s="14" t="s">
        <v>169</v>
      </c>
      <c r="M42" s="14" t="s">
        <v>169</v>
      </c>
      <c r="N42" s="62" t="s">
        <v>169</v>
      </c>
      <c r="O42" s="62" t="s">
        <v>169</v>
      </c>
      <c r="P42" s="14" t="s">
        <v>169</v>
      </c>
      <c r="Q42" s="14" t="s">
        <v>169</v>
      </c>
      <c r="R42" s="14" t="s">
        <v>169</v>
      </c>
    </row>
    <row r="43" spans="1:18" ht="14.25" hidden="1" outlineLevel="1">
      <c r="A43" s="4" t="s">
        <v>266</v>
      </c>
      <c r="B43" s="46">
        <v>102.15</v>
      </c>
      <c r="C43" s="46">
        <v>4.234693877551024</v>
      </c>
      <c r="D43" s="62" t="s">
        <v>169</v>
      </c>
      <c r="E43" s="62" t="s">
        <v>169</v>
      </c>
      <c r="F43" s="62">
        <v>6.961055330913226</v>
      </c>
      <c r="G43" s="14" t="s">
        <v>169</v>
      </c>
      <c r="H43" s="62" t="s">
        <v>169</v>
      </c>
      <c r="I43" s="14" t="s">
        <v>169</v>
      </c>
      <c r="J43" s="14" t="s">
        <v>169</v>
      </c>
      <c r="K43" s="14" t="s">
        <v>169</v>
      </c>
      <c r="L43" s="14" t="s">
        <v>169</v>
      </c>
      <c r="M43" s="14" t="s">
        <v>169</v>
      </c>
      <c r="N43" s="62" t="s">
        <v>169</v>
      </c>
      <c r="O43" s="62" t="s">
        <v>169</v>
      </c>
      <c r="P43" s="14" t="s">
        <v>169</v>
      </c>
      <c r="Q43" s="14" t="s">
        <v>169</v>
      </c>
      <c r="R43" s="14" t="s">
        <v>169</v>
      </c>
    </row>
    <row r="44" spans="1:18" ht="14.25" hidden="1" outlineLevel="1">
      <c r="A44" s="4" t="s">
        <v>267</v>
      </c>
      <c r="B44" s="46">
        <v>99.5</v>
      </c>
      <c r="C44" s="46">
        <v>-2.268932324918964</v>
      </c>
      <c r="D44" s="62" t="s">
        <v>169</v>
      </c>
      <c r="E44" s="62" t="s">
        <v>169</v>
      </c>
      <c r="F44" s="62">
        <v>5.4910814793119584</v>
      </c>
      <c r="G44" s="14" t="s">
        <v>169</v>
      </c>
      <c r="H44" s="62" t="s">
        <v>169</v>
      </c>
      <c r="I44" s="14" t="s">
        <v>169</v>
      </c>
      <c r="J44" s="14" t="s">
        <v>169</v>
      </c>
      <c r="K44" s="14" t="s">
        <v>169</v>
      </c>
      <c r="L44" s="14" t="s">
        <v>169</v>
      </c>
      <c r="M44" s="14" t="s">
        <v>169</v>
      </c>
      <c r="N44" s="62" t="s">
        <v>169</v>
      </c>
      <c r="O44" s="62" t="s">
        <v>169</v>
      </c>
      <c r="P44" s="14" t="s">
        <v>169</v>
      </c>
      <c r="Q44" s="14" t="s">
        <v>169</v>
      </c>
      <c r="R44" s="14" t="s">
        <v>169</v>
      </c>
    </row>
    <row r="45" spans="1:18" ht="14.25" hidden="1" outlineLevel="1">
      <c r="A45" s="4" t="s">
        <v>268</v>
      </c>
      <c r="B45" s="46">
        <v>90.93</v>
      </c>
      <c r="C45" s="46">
        <v>3.647554998290218</v>
      </c>
      <c r="D45" s="62" t="s">
        <v>169</v>
      </c>
      <c r="E45" s="62" t="s">
        <v>169</v>
      </c>
      <c r="F45" s="62">
        <v>10.841517232876072</v>
      </c>
      <c r="G45" s="14" t="s">
        <v>169</v>
      </c>
      <c r="H45" s="62" t="s">
        <v>169</v>
      </c>
      <c r="I45" s="14" t="s">
        <v>169</v>
      </c>
      <c r="J45" s="14" t="s">
        <v>169</v>
      </c>
      <c r="K45" s="14" t="s">
        <v>169</v>
      </c>
      <c r="L45" s="14" t="s">
        <v>169</v>
      </c>
      <c r="M45" s="14" t="s">
        <v>169</v>
      </c>
      <c r="N45" s="62" t="s">
        <v>169</v>
      </c>
      <c r="O45" s="62" t="s">
        <v>169</v>
      </c>
      <c r="P45" s="14" t="s">
        <v>169</v>
      </c>
      <c r="Q45" s="14" t="s">
        <v>169</v>
      </c>
      <c r="R45" s="14" t="s">
        <v>169</v>
      </c>
    </row>
    <row r="46" spans="1:18" ht="14.25" hidden="1" outlineLevel="1">
      <c r="A46" s="4" t="s">
        <v>214</v>
      </c>
      <c r="B46" s="46">
        <v>83.93</v>
      </c>
      <c r="C46" s="46">
        <v>-3.716875071698979</v>
      </c>
      <c r="D46" s="62" t="s">
        <v>169</v>
      </c>
      <c r="E46" s="62" t="s">
        <v>169</v>
      </c>
      <c r="F46" s="62">
        <v>5.900006081624312</v>
      </c>
      <c r="G46" s="14" t="s">
        <v>169</v>
      </c>
      <c r="H46" s="62" t="s">
        <v>169</v>
      </c>
      <c r="I46" s="14" t="s">
        <v>169</v>
      </c>
      <c r="J46" s="14" t="s">
        <v>169</v>
      </c>
      <c r="K46" s="14" t="s">
        <v>169</v>
      </c>
      <c r="L46" s="14" t="s">
        <v>169</v>
      </c>
      <c r="M46" s="14" t="s">
        <v>169</v>
      </c>
      <c r="N46" s="62" t="s">
        <v>169</v>
      </c>
      <c r="O46" s="62" t="s">
        <v>169</v>
      </c>
      <c r="P46" s="14" t="s">
        <v>169</v>
      </c>
      <c r="Q46" s="14" t="s">
        <v>169</v>
      </c>
      <c r="R46" s="14" t="s">
        <v>169</v>
      </c>
    </row>
    <row r="47" spans="1:18" ht="14.25" hidden="1" outlineLevel="1">
      <c r="A47" s="4" t="s">
        <v>215</v>
      </c>
      <c r="B47" s="46">
        <v>109.25</v>
      </c>
      <c r="C47" s="46">
        <v>-2.646587061129921</v>
      </c>
      <c r="D47" s="62" t="s">
        <v>169</v>
      </c>
      <c r="E47" s="62" t="s">
        <v>169</v>
      </c>
      <c r="F47" s="62">
        <v>12.794962041655708</v>
      </c>
      <c r="G47" s="14" t="s">
        <v>169</v>
      </c>
      <c r="H47" s="62" t="s">
        <v>169</v>
      </c>
      <c r="I47" s="14" t="s">
        <v>169</v>
      </c>
      <c r="J47" s="14" t="s">
        <v>169</v>
      </c>
      <c r="K47" s="14" t="s">
        <v>169</v>
      </c>
      <c r="L47" s="14" t="s">
        <v>169</v>
      </c>
      <c r="M47" s="14" t="s">
        <v>169</v>
      </c>
      <c r="N47" s="62" t="s">
        <v>169</v>
      </c>
      <c r="O47" s="62" t="s">
        <v>169</v>
      </c>
      <c r="P47" s="14" t="s">
        <v>169</v>
      </c>
      <c r="Q47" s="14" t="s">
        <v>169</v>
      </c>
      <c r="R47" s="14" t="s">
        <v>169</v>
      </c>
    </row>
    <row r="48" spans="1:18" ht="14.25" hidden="1" outlineLevel="1">
      <c r="A48" s="4" t="s">
        <v>269</v>
      </c>
      <c r="B48" s="46">
        <v>106.33</v>
      </c>
      <c r="C48" s="46">
        <v>0.519947059935717</v>
      </c>
      <c r="D48" s="62" t="s">
        <v>169</v>
      </c>
      <c r="E48" s="62" t="s">
        <v>169</v>
      </c>
      <c r="F48" s="62">
        <v>10.785392032659601</v>
      </c>
      <c r="G48" s="14" t="s">
        <v>169</v>
      </c>
      <c r="H48" s="62" t="s">
        <v>169</v>
      </c>
      <c r="I48" s="14" t="s">
        <v>169</v>
      </c>
      <c r="J48" s="14" t="s">
        <v>169</v>
      </c>
      <c r="K48" s="14" t="s">
        <v>169</v>
      </c>
      <c r="L48" s="14" t="s">
        <v>169</v>
      </c>
      <c r="M48" s="14" t="s">
        <v>169</v>
      </c>
      <c r="N48" s="62" t="s">
        <v>169</v>
      </c>
      <c r="O48" s="62" t="s">
        <v>169</v>
      </c>
      <c r="P48" s="14" t="s">
        <v>169</v>
      </c>
      <c r="Q48" s="14" t="s">
        <v>169</v>
      </c>
      <c r="R48" s="14" t="s">
        <v>169</v>
      </c>
    </row>
    <row r="49" spans="1:18" ht="14.25" hidden="1" outlineLevel="1">
      <c r="A49" s="4" t="s">
        <v>216</v>
      </c>
      <c r="B49" s="46">
        <v>114.35</v>
      </c>
      <c r="C49" s="46">
        <v>12.173827741808907</v>
      </c>
      <c r="D49" s="62" t="s">
        <v>169</v>
      </c>
      <c r="E49" s="62" t="s">
        <v>169</v>
      </c>
      <c r="F49" s="62">
        <v>15.364114356948448</v>
      </c>
      <c r="G49" s="14" t="s">
        <v>169</v>
      </c>
      <c r="H49" s="62" t="s">
        <v>169</v>
      </c>
      <c r="I49" s="14" t="s">
        <v>169</v>
      </c>
      <c r="J49" s="14" t="s">
        <v>169</v>
      </c>
      <c r="K49" s="14" t="s">
        <v>169</v>
      </c>
      <c r="L49" s="14" t="s">
        <v>169</v>
      </c>
      <c r="M49" s="14" t="s">
        <v>169</v>
      </c>
      <c r="N49" s="62" t="s">
        <v>169</v>
      </c>
      <c r="O49" s="62" t="s">
        <v>169</v>
      </c>
      <c r="P49" s="14" t="s">
        <v>169</v>
      </c>
      <c r="Q49" s="14" t="s">
        <v>169</v>
      </c>
      <c r="R49" s="14" t="s">
        <v>169</v>
      </c>
    </row>
    <row r="50" spans="1:18" ht="14.25" hidden="1" outlineLevel="1">
      <c r="A50" s="4" t="s">
        <v>217</v>
      </c>
      <c r="B50" s="46">
        <v>94.58</v>
      </c>
      <c r="C50" s="46">
        <v>9.645258520751199</v>
      </c>
      <c r="D50" s="62" t="s">
        <v>169</v>
      </c>
      <c r="E50" s="62" t="s">
        <v>169</v>
      </c>
      <c r="F50" s="62">
        <v>15.091522881827885</v>
      </c>
      <c r="G50" s="14" t="s">
        <v>169</v>
      </c>
      <c r="H50" s="62" t="s">
        <v>169</v>
      </c>
      <c r="I50" s="14" t="s">
        <v>169</v>
      </c>
      <c r="J50" s="14" t="s">
        <v>169</v>
      </c>
      <c r="K50" s="14" t="s">
        <v>169</v>
      </c>
      <c r="L50" s="14" t="s">
        <v>169</v>
      </c>
      <c r="M50" s="14" t="s">
        <v>169</v>
      </c>
      <c r="N50" s="62" t="s">
        <v>169</v>
      </c>
      <c r="O50" s="62" t="s">
        <v>169</v>
      </c>
      <c r="P50" s="14" t="s">
        <v>169</v>
      </c>
      <c r="Q50" s="14" t="s">
        <v>169</v>
      </c>
      <c r="R50" s="14" t="s">
        <v>169</v>
      </c>
    </row>
    <row r="51" spans="1:18" ht="14.25" hidden="1" outlineLevel="1">
      <c r="A51" s="4" t="s">
        <v>218</v>
      </c>
      <c r="B51" s="46">
        <v>105.55</v>
      </c>
      <c r="C51" s="46">
        <v>1.1402836335760753</v>
      </c>
      <c r="D51" s="62" t="s">
        <v>169</v>
      </c>
      <c r="E51" s="62" t="s">
        <v>169</v>
      </c>
      <c r="F51" s="62">
        <v>12.11341430549335</v>
      </c>
      <c r="G51" s="14" t="s">
        <v>169</v>
      </c>
      <c r="H51" s="62" t="s">
        <v>169</v>
      </c>
      <c r="I51" s="14" t="s">
        <v>169</v>
      </c>
      <c r="J51" s="14" t="s">
        <v>169</v>
      </c>
      <c r="K51" s="14" t="s">
        <v>169</v>
      </c>
      <c r="L51" s="14" t="s">
        <v>169</v>
      </c>
      <c r="M51" s="14" t="s">
        <v>169</v>
      </c>
      <c r="N51" s="62" t="s">
        <v>169</v>
      </c>
      <c r="O51" s="62" t="s">
        <v>169</v>
      </c>
      <c r="P51" s="14" t="s">
        <v>169</v>
      </c>
      <c r="Q51" s="14" t="s">
        <v>169</v>
      </c>
      <c r="R51" s="14" t="s">
        <v>169</v>
      </c>
    </row>
    <row r="52" spans="1:18" ht="14.25" hidden="1" outlineLevel="1">
      <c r="A52" s="4" t="s">
        <v>219</v>
      </c>
      <c r="B52" s="46">
        <v>112.06</v>
      </c>
      <c r="C52" s="46">
        <v>16.887451757588394</v>
      </c>
      <c r="D52" s="62" t="s">
        <v>169</v>
      </c>
      <c r="E52" s="62" t="s">
        <v>169</v>
      </c>
      <c r="F52" s="62">
        <v>12.785968250700819</v>
      </c>
      <c r="G52" s="14" t="s">
        <v>169</v>
      </c>
      <c r="H52" s="62" t="s">
        <v>169</v>
      </c>
      <c r="I52" s="14" t="s">
        <v>169</v>
      </c>
      <c r="J52" s="14" t="s">
        <v>169</v>
      </c>
      <c r="K52" s="14" t="s">
        <v>169</v>
      </c>
      <c r="L52" s="14" t="s">
        <v>169</v>
      </c>
      <c r="M52" s="14" t="s">
        <v>169</v>
      </c>
      <c r="N52" s="62" t="s">
        <v>169</v>
      </c>
      <c r="O52" s="62" t="s">
        <v>169</v>
      </c>
      <c r="P52" s="14" t="s">
        <v>169</v>
      </c>
      <c r="Q52" s="14" t="s">
        <v>169</v>
      </c>
      <c r="R52" s="14" t="s">
        <v>169</v>
      </c>
    </row>
    <row r="53" spans="1:18" ht="14.25" hidden="1" outlineLevel="1">
      <c r="A53" s="4" t="s">
        <v>220</v>
      </c>
      <c r="B53" s="46">
        <v>125.37</v>
      </c>
      <c r="C53" s="46">
        <v>29.541227526348422</v>
      </c>
      <c r="D53" s="62" t="s">
        <v>169</v>
      </c>
      <c r="E53" s="62" t="s">
        <v>169</v>
      </c>
      <c r="F53" s="62">
        <v>20.797346803669498</v>
      </c>
      <c r="G53" s="14" t="s">
        <v>169</v>
      </c>
      <c r="H53" s="62" t="s">
        <v>169</v>
      </c>
      <c r="I53" s="14" t="s">
        <v>169</v>
      </c>
      <c r="J53" s="14" t="s">
        <v>169</v>
      </c>
      <c r="K53" s="14" t="s">
        <v>169</v>
      </c>
      <c r="L53" s="14" t="s">
        <v>169</v>
      </c>
      <c r="M53" s="14" t="s">
        <v>169</v>
      </c>
      <c r="N53" s="62" t="s">
        <v>169</v>
      </c>
      <c r="O53" s="62" t="s">
        <v>169</v>
      </c>
      <c r="P53" s="14" t="s">
        <v>169</v>
      </c>
      <c r="Q53" s="14" t="s">
        <v>169</v>
      </c>
      <c r="R53" s="14" t="s">
        <v>169</v>
      </c>
    </row>
    <row r="54" spans="1:18" ht="14.25" hidden="1" outlineLevel="1">
      <c r="A54" s="4" t="s">
        <v>270</v>
      </c>
      <c r="B54" s="46">
        <v>114.5</v>
      </c>
      <c r="C54" s="46">
        <v>12.276917042557358</v>
      </c>
      <c r="D54" s="62" t="s">
        <v>169</v>
      </c>
      <c r="E54" s="62" t="s">
        <v>169</v>
      </c>
      <c r="F54" s="62">
        <v>7.635630662206097</v>
      </c>
      <c r="G54" s="14" t="s">
        <v>169</v>
      </c>
      <c r="H54" s="62" t="s">
        <v>169</v>
      </c>
      <c r="I54" s="14" t="s">
        <v>169</v>
      </c>
      <c r="J54" s="14" t="s">
        <v>169</v>
      </c>
      <c r="K54" s="14" t="s">
        <v>169</v>
      </c>
      <c r="L54" s="14" t="s">
        <v>169</v>
      </c>
      <c r="M54" s="14" t="s">
        <v>169</v>
      </c>
      <c r="N54" s="62" t="s">
        <v>169</v>
      </c>
      <c r="O54" s="62" t="s">
        <v>169</v>
      </c>
      <c r="P54" s="14" t="s">
        <v>169</v>
      </c>
      <c r="Q54" s="14" t="s">
        <v>169</v>
      </c>
      <c r="R54" s="14" t="s">
        <v>169</v>
      </c>
    </row>
    <row r="55" spans="1:18" ht="14.25" hidden="1" outlineLevel="1">
      <c r="A55" s="4" t="s">
        <v>271</v>
      </c>
      <c r="B55" s="46">
        <v>128.19</v>
      </c>
      <c r="C55" s="46">
        <v>25.491923641703366</v>
      </c>
      <c r="D55" s="62" t="s">
        <v>169</v>
      </c>
      <c r="E55" s="62" t="s">
        <v>169</v>
      </c>
      <c r="F55" s="62">
        <v>16.77139267482437</v>
      </c>
      <c r="G55" s="14" t="s">
        <v>169</v>
      </c>
      <c r="H55" s="62" t="s">
        <v>169</v>
      </c>
      <c r="I55" s="14" t="s">
        <v>169</v>
      </c>
      <c r="J55" s="14" t="s">
        <v>169</v>
      </c>
      <c r="K55" s="14" t="s">
        <v>169</v>
      </c>
      <c r="L55" s="14" t="s">
        <v>169</v>
      </c>
      <c r="M55" s="14" t="s">
        <v>169</v>
      </c>
      <c r="N55" s="62" t="s">
        <v>169</v>
      </c>
      <c r="O55" s="62" t="s">
        <v>169</v>
      </c>
      <c r="P55" s="14" t="s">
        <v>169</v>
      </c>
      <c r="Q55" s="14" t="s">
        <v>169</v>
      </c>
      <c r="R55" s="14" t="s">
        <v>169</v>
      </c>
    </row>
    <row r="56" spans="1:18" ht="14.25" hidden="1" outlineLevel="1">
      <c r="A56" s="4" t="s">
        <v>272</v>
      </c>
      <c r="B56" s="46">
        <v>126.23</v>
      </c>
      <c r="C56" s="46">
        <v>26.8643216080402</v>
      </c>
      <c r="D56" s="62" t="s">
        <v>169</v>
      </c>
      <c r="E56" s="62" t="s">
        <v>169</v>
      </c>
      <c r="F56" s="62">
        <v>16.348972201978725</v>
      </c>
      <c r="G56" s="14" t="s">
        <v>169</v>
      </c>
      <c r="H56" s="62" t="s">
        <v>169</v>
      </c>
      <c r="I56" s="14" t="s">
        <v>169</v>
      </c>
      <c r="J56" s="14" t="s">
        <v>169</v>
      </c>
      <c r="K56" s="14" t="s">
        <v>169</v>
      </c>
      <c r="L56" s="14" t="s">
        <v>169</v>
      </c>
      <c r="M56" s="14" t="s">
        <v>169</v>
      </c>
      <c r="N56" s="62" t="s">
        <v>169</v>
      </c>
      <c r="O56" s="62" t="s">
        <v>169</v>
      </c>
      <c r="P56" s="14" t="s">
        <v>169</v>
      </c>
      <c r="Q56" s="14" t="s">
        <v>169</v>
      </c>
      <c r="R56" s="14" t="s">
        <v>169</v>
      </c>
    </row>
    <row r="57" spans="1:18" ht="14.25" hidden="1" outlineLevel="1">
      <c r="A57" s="4" t="s">
        <v>273</v>
      </c>
      <c r="B57" s="46">
        <v>122.36</v>
      </c>
      <c r="C57" s="46">
        <v>34.56505003849114</v>
      </c>
      <c r="D57" s="62" t="s">
        <v>169</v>
      </c>
      <c r="E57" s="62" t="s">
        <v>169</v>
      </c>
      <c r="F57" s="62">
        <v>18.404785365630133</v>
      </c>
      <c r="G57" s="14" t="s">
        <v>169</v>
      </c>
      <c r="H57" s="62" t="s">
        <v>169</v>
      </c>
      <c r="I57" s="14" t="s">
        <v>169</v>
      </c>
      <c r="J57" s="14" t="s">
        <v>169</v>
      </c>
      <c r="K57" s="14" t="s">
        <v>169</v>
      </c>
      <c r="L57" s="14" t="s">
        <v>169</v>
      </c>
      <c r="M57" s="14" t="s">
        <v>169</v>
      </c>
      <c r="N57" s="62" t="s">
        <v>169</v>
      </c>
      <c r="O57" s="62" t="s">
        <v>169</v>
      </c>
      <c r="P57" s="14" t="s">
        <v>169</v>
      </c>
      <c r="Q57" s="14" t="s">
        <v>169</v>
      </c>
      <c r="R57" s="14" t="s">
        <v>169</v>
      </c>
    </row>
    <row r="58" spans="1:18" ht="14.25" hidden="1" outlineLevel="1">
      <c r="A58" s="4" t="s">
        <v>221</v>
      </c>
      <c r="B58" s="46">
        <v>131.2</v>
      </c>
      <c r="C58" s="46">
        <v>56.32074347670675</v>
      </c>
      <c r="D58" s="62" t="s">
        <v>169</v>
      </c>
      <c r="E58" s="62" t="s">
        <v>169</v>
      </c>
      <c r="F58" s="62">
        <v>25.273913491812294</v>
      </c>
      <c r="G58" s="14" t="s">
        <v>169</v>
      </c>
      <c r="H58" s="62" t="s">
        <v>169</v>
      </c>
      <c r="I58" s="14" t="s">
        <v>169</v>
      </c>
      <c r="J58" s="14" t="s">
        <v>169</v>
      </c>
      <c r="K58" s="14" t="s">
        <v>169</v>
      </c>
      <c r="L58" s="14" t="s">
        <v>169</v>
      </c>
      <c r="M58" s="14" t="s">
        <v>169</v>
      </c>
      <c r="N58" s="62" t="s">
        <v>169</v>
      </c>
      <c r="O58" s="62" t="s">
        <v>169</v>
      </c>
      <c r="P58" s="14" t="s">
        <v>169</v>
      </c>
      <c r="Q58" s="14" t="s">
        <v>169</v>
      </c>
      <c r="R58" s="14" t="s">
        <v>169</v>
      </c>
    </row>
    <row r="59" spans="1:18" ht="14.25" hidden="1" outlineLevel="1">
      <c r="A59" s="4" t="s">
        <v>222</v>
      </c>
      <c r="B59" s="46">
        <v>149.91</v>
      </c>
      <c r="C59" s="46">
        <v>37.217391304347814</v>
      </c>
      <c r="D59" s="62" t="s">
        <v>169</v>
      </c>
      <c r="E59" s="62" t="s">
        <v>169</v>
      </c>
      <c r="F59" s="62">
        <v>16.16896666188157</v>
      </c>
      <c r="G59" s="14" t="s">
        <v>169</v>
      </c>
      <c r="H59" s="62" t="s">
        <v>169</v>
      </c>
      <c r="I59" s="14" t="s">
        <v>169</v>
      </c>
      <c r="J59" s="14" t="s">
        <v>169</v>
      </c>
      <c r="K59" s="14" t="s">
        <v>169</v>
      </c>
      <c r="L59" s="14" t="s">
        <v>169</v>
      </c>
      <c r="M59" s="14" t="s">
        <v>169</v>
      </c>
      <c r="N59" s="62" t="s">
        <v>169</v>
      </c>
      <c r="O59" s="62" t="s">
        <v>169</v>
      </c>
      <c r="P59" s="14" t="s">
        <v>169</v>
      </c>
      <c r="Q59" s="14" t="s">
        <v>169</v>
      </c>
      <c r="R59" s="14" t="s">
        <v>169</v>
      </c>
    </row>
    <row r="60" spans="1:18" ht="14.25" hidden="1" outlineLevel="1">
      <c r="A60" s="4" t="s">
        <v>274</v>
      </c>
      <c r="B60" s="46">
        <v>156.37</v>
      </c>
      <c r="C60" s="46">
        <v>47.061036396125274</v>
      </c>
      <c r="D60" s="62" t="s">
        <v>169</v>
      </c>
      <c r="E60" s="62" t="s">
        <v>169</v>
      </c>
      <c r="F60" s="62">
        <v>20.377354823805888</v>
      </c>
      <c r="G60" s="14" t="s">
        <v>169</v>
      </c>
      <c r="H60" s="62" t="s">
        <v>169</v>
      </c>
      <c r="I60" s="14" t="s">
        <v>169</v>
      </c>
      <c r="J60" s="14" t="s">
        <v>169</v>
      </c>
      <c r="K60" s="14" t="s">
        <v>169</v>
      </c>
      <c r="L60" s="14" t="s">
        <v>169</v>
      </c>
      <c r="M60" s="14" t="s">
        <v>169</v>
      </c>
      <c r="N60" s="62" t="s">
        <v>169</v>
      </c>
      <c r="O60" s="62" t="s">
        <v>169</v>
      </c>
      <c r="P60" s="14" t="s">
        <v>169</v>
      </c>
      <c r="Q60" s="14" t="s">
        <v>169</v>
      </c>
      <c r="R60" s="14" t="s">
        <v>169</v>
      </c>
    </row>
    <row r="61" spans="1:18" ht="14.25" hidden="1" outlineLevel="1">
      <c r="A61" s="4" t="s">
        <v>223</v>
      </c>
      <c r="B61" s="46">
        <v>152.5</v>
      </c>
      <c r="C61" s="46">
        <v>33.36248360297333</v>
      </c>
      <c r="D61" s="62" t="s">
        <v>169</v>
      </c>
      <c r="E61" s="62" t="s">
        <v>169</v>
      </c>
      <c r="F61" s="62">
        <v>13.872817154017184</v>
      </c>
      <c r="G61" s="14" t="s">
        <v>169</v>
      </c>
      <c r="H61" s="62" t="s">
        <v>169</v>
      </c>
      <c r="I61" s="14" t="s">
        <v>169</v>
      </c>
      <c r="J61" s="14" t="s">
        <v>169</v>
      </c>
      <c r="K61" s="14" t="s">
        <v>169</v>
      </c>
      <c r="L61" s="14" t="s">
        <v>169</v>
      </c>
      <c r="M61" s="14" t="s">
        <v>169</v>
      </c>
      <c r="N61" s="62" t="s">
        <v>169</v>
      </c>
      <c r="O61" s="62" t="s">
        <v>169</v>
      </c>
      <c r="P61" s="14" t="s">
        <v>169</v>
      </c>
      <c r="Q61" s="14" t="s">
        <v>169</v>
      </c>
      <c r="R61" s="14" t="s">
        <v>169</v>
      </c>
    </row>
    <row r="62" spans="1:18" ht="14.25" hidden="1" outlineLevel="1">
      <c r="A62" s="4" t="s">
        <v>224</v>
      </c>
      <c r="B62" s="46">
        <v>130.98</v>
      </c>
      <c r="C62" s="46">
        <v>38.48593783040809</v>
      </c>
      <c r="D62" s="62" t="s">
        <v>169</v>
      </c>
      <c r="E62" s="62" t="s">
        <v>169</v>
      </c>
      <c r="F62" s="62">
        <v>9.083386020876617</v>
      </c>
      <c r="G62" s="14" t="s">
        <v>169</v>
      </c>
      <c r="H62" s="62" t="s">
        <v>169</v>
      </c>
      <c r="I62" s="14" t="s">
        <v>169</v>
      </c>
      <c r="J62" s="14" t="s">
        <v>169</v>
      </c>
      <c r="K62" s="14" t="s">
        <v>169</v>
      </c>
      <c r="L62" s="14" t="s">
        <v>169</v>
      </c>
      <c r="M62" s="14" t="s">
        <v>169</v>
      </c>
      <c r="N62" s="62" t="s">
        <v>169</v>
      </c>
      <c r="O62" s="62" t="s">
        <v>169</v>
      </c>
      <c r="P62" s="14" t="s">
        <v>169</v>
      </c>
      <c r="Q62" s="14" t="s">
        <v>169</v>
      </c>
      <c r="R62" s="14" t="s">
        <v>169</v>
      </c>
    </row>
    <row r="63" spans="1:18" ht="14.25" hidden="1" outlineLevel="1">
      <c r="A63" s="4" t="s">
        <v>225</v>
      </c>
      <c r="B63" s="46">
        <v>142.16</v>
      </c>
      <c r="C63" s="46">
        <v>34.684983420180004</v>
      </c>
      <c r="D63" s="62" t="s">
        <v>169</v>
      </c>
      <c r="E63" s="62" t="s">
        <v>169</v>
      </c>
      <c r="F63" s="62">
        <v>25.162257320991927</v>
      </c>
      <c r="G63" s="14" t="s">
        <v>169</v>
      </c>
      <c r="H63" s="62" t="s">
        <v>169</v>
      </c>
      <c r="I63" s="14" t="s">
        <v>169</v>
      </c>
      <c r="J63" s="14" t="s">
        <v>169</v>
      </c>
      <c r="K63" s="14" t="s">
        <v>169</v>
      </c>
      <c r="L63" s="14" t="s">
        <v>169</v>
      </c>
      <c r="M63" s="14" t="s">
        <v>169</v>
      </c>
      <c r="N63" s="62" t="s">
        <v>169</v>
      </c>
      <c r="O63" s="62" t="s">
        <v>169</v>
      </c>
      <c r="P63" s="14" t="s">
        <v>169</v>
      </c>
      <c r="Q63" s="14" t="s">
        <v>169</v>
      </c>
      <c r="R63" s="14" t="s">
        <v>169</v>
      </c>
    </row>
    <row r="64" spans="1:18" ht="14.25" hidden="1" outlineLevel="1">
      <c r="A64" s="4" t="s">
        <v>226</v>
      </c>
      <c r="B64" s="46">
        <v>145.36</v>
      </c>
      <c r="C64" s="46">
        <v>29.7162234517223</v>
      </c>
      <c r="D64" s="62" t="s">
        <v>169</v>
      </c>
      <c r="E64" s="62" t="s">
        <v>169</v>
      </c>
      <c r="F64" s="62">
        <v>19.40131424456135</v>
      </c>
      <c r="G64" s="14" t="s">
        <v>169</v>
      </c>
      <c r="H64" s="62" t="s">
        <v>169</v>
      </c>
      <c r="I64" s="14" t="s">
        <v>169</v>
      </c>
      <c r="J64" s="14" t="s">
        <v>169</v>
      </c>
      <c r="K64" s="14" t="s">
        <v>169</v>
      </c>
      <c r="L64" s="14" t="s">
        <v>169</v>
      </c>
      <c r="M64" s="14" t="s">
        <v>169</v>
      </c>
      <c r="N64" s="62" t="s">
        <v>169</v>
      </c>
      <c r="O64" s="62" t="s">
        <v>169</v>
      </c>
      <c r="P64" s="14" t="s">
        <v>169</v>
      </c>
      <c r="Q64" s="14" t="s">
        <v>169</v>
      </c>
      <c r="R64" s="14" t="s">
        <v>169</v>
      </c>
    </row>
    <row r="65" spans="1:18" ht="14.25" hidden="1" outlineLevel="1">
      <c r="A65" s="4" t="s">
        <v>227</v>
      </c>
      <c r="B65" s="46">
        <v>158.27</v>
      </c>
      <c r="C65" s="46">
        <v>26.24232272473479</v>
      </c>
      <c r="D65" s="62" t="s">
        <v>169</v>
      </c>
      <c r="E65" s="62" t="s">
        <v>169</v>
      </c>
      <c r="F65" s="62">
        <v>11.535272393963353</v>
      </c>
      <c r="G65" s="14" t="s">
        <v>169</v>
      </c>
      <c r="H65" s="62" t="s">
        <v>169</v>
      </c>
      <c r="I65" s="14" t="s">
        <v>169</v>
      </c>
      <c r="J65" s="14" t="s">
        <v>169</v>
      </c>
      <c r="K65" s="14" t="s">
        <v>169</v>
      </c>
      <c r="L65" s="14" t="s">
        <v>169</v>
      </c>
      <c r="M65" s="14" t="s">
        <v>169</v>
      </c>
      <c r="N65" s="62" t="s">
        <v>169</v>
      </c>
      <c r="O65" s="62" t="s">
        <v>169</v>
      </c>
      <c r="P65" s="14" t="s">
        <v>169</v>
      </c>
      <c r="Q65" s="14" t="s">
        <v>169</v>
      </c>
      <c r="R65" s="14" t="s">
        <v>169</v>
      </c>
    </row>
    <row r="66" spans="1:18" ht="14.25" hidden="1" outlineLevel="1">
      <c r="A66" s="4" t="s">
        <v>275</v>
      </c>
      <c r="B66" s="46">
        <v>147.77</v>
      </c>
      <c r="C66" s="46">
        <v>29.056768558951973</v>
      </c>
      <c r="D66" s="62" t="s">
        <v>169</v>
      </c>
      <c r="E66" s="62" t="s">
        <v>169</v>
      </c>
      <c r="F66" s="62">
        <v>12.904997005459478</v>
      </c>
      <c r="G66" s="14" t="s">
        <v>169</v>
      </c>
      <c r="H66" s="62" t="s">
        <v>169</v>
      </c>
      <c r="I66" s="14" t="s">
        <v>169</v>
      </c>
      <c r="J66" s="14" t="s">
        <v>169</v>
      </c>
      <c r="K66" s="14" t="s">
        <v>169</v>
      </c>
      <c r="L66" s="14" t="s">
        <v>169</v>
      </c>
      <c r="M66" s="14" t="s">
        <v>169</v>
      </c>
      <c r="N66" s="62" t="s">
        <v>169</v>
      </c>
      <c r="O66" s="62" t="s">
        <v>169</v>
      </c>
      <c r="P66" s="14" t="s">
        <v>169</v>
      </c>
      <c r="Q66" s="14" t="s">
        <v>169</v>
      </c>
      <c r="R66" s="14" t="s">
        <v>169</v>
      </c>
    </row>
    <row r="67" spans="1:18" ht="14.25" hidden="1" outlineLevel="1">
      <c r="A67" s="4" t="s">
        <v>276</v>
      </c>
      <c r="B67" s="46">
        <v>164.39</v>
      </c>
      <c r="C67" s="46">
        <v>28.239332241204465</v>
      </c>
      <c r="D67" s="62" t="s">
        <v>169</v>
      </c>
      <c r="E67" s="62" t="s">
        <v>169</v>
      </c>
      <c r="F67" s="62">
        <v>13.353845782377107</v>
      </c>
      <c r="G67" s="14" t="s">
        <v>169</v>
      </c>
      <c r="H67" s="62" t="s">
        <v>169</v>
      </c>
      <c r="I67" s="14" t="s">
        <v>169</v>
      </c>
      <c r="J67" s="14" t="s">
        <v>169</v>
      </c>
      <c r="K67" s="14" t="s">
        <v>169</v>
      </c>
      <c r="L67" s="14" t="s">
        <v>169</v>
      </c>
      <c r="M67" s="14" t="s">
        <v>169</v>
      </c>
      <c r="N67" s="62" t="s">
        <v>169</v>
      </c>
      <c r="O67" s="62" t="s">
        <v>169</v>
      </c>
      <c r="P67" s="14" t="s">
        <v>169</v>
      </c>
      <c r="Q67" s="14" t="s">
        <v>169</v>
      </c>
      <c r="R67" s="14" t="s">
        <v>169</v>
      </c>
    </row>
    <row r="68" spans="1:18" ht="14.25" hidden="1" outlineLevel="1">
      <c r="A68" s="4" t="s">
        <v>277</v>
      </c>
      <c r="B68" s="46">
        <v>158.55</v>
      </c>
      <c r="C68" s="46">
        <v>25.604056088093174</v>
      </c>
      <c r="D68" s="62" t="s">
        <v>169</v>
      </c>
      <c r="E68" s="62" t="s">
        <v>169</v>
      </c>
      <c r="F68" s="62">
        <v>9.330425477346367</v>
      </c>
      <c r="G68" s="14" t="s">
        <v>169</v>
      </c>
      <c r="H68" s="62" t="s">
        <v>169</v>
      </c>
      <c r="I68" s="14" t="s">
        <v>169</v>
      </c>
      <c r="J68" s="14" t="s">
        <v>169</v>
      </c>
      <c r="K68" s="14" t="s">
        <v>169</v>
      </c>
      <c r="L68" s="14" t="s">
        <v>169</v>
      </c>
      <c r="M68" s="14" t="s">
        <v>169</v>
      </c>
      <c r="N68" s="62" t="s">
        <v>169</v>
      </c>
      <c r="O68" s="62" t="s">
        <v>169</v>
      </c>
      <c r="P68" s="14" t="s">
        <v>169</v>
      </c>
      <c r="Q68" s="14" t="s">
        <v>169</v>
      </c>
      <c r="R68" s="14" t="s">
        <v>169</v>
      </c>
    </row>
    <row r="69" spans="1:18" ht="14.25" hidden="1" outlineLevel="1">
      <c r="A69" s="4" t="s">
        <v>278</v>
      </c>
      <c r="B69" s="46">
        <v>158.33</v>
      </c>
      <c r="C69" s="46">
        <v>29.39686171951618</v>
      </c>
      <c r="D69" s="62" t="s">
        <v>169</v>
      </c>
      <c r="E69" s="62" t="s">
        <v>169</v>
      </c>
      <c r="F69" s="62">
        <v>9.575043925667174</v>
      </c>
      <c r="G69" s="14" t="s">
        <v>169</v>
      </c>
      <c r="H69" s="62" t="s">
        <v>169</v>
      </c>
      <c r="I69" s="14" t="s">
        <v>169</v>
      </c>
      <c r="J69" s="14" t="s">
        <v>169</v>
      </c>
      <c r="K69" s="14" t="s">
        <v>169</v>
      </c>
      <c r="L69" s="14" t="s">
        <v>169</v>
      </c>
      <c r="M69" s="14" t="s">
        <v>169</v>
      </c>
      <c r="N69" s="62" t="s">
        <v>169</v>
      </c>
      <c r="O69" s="62" t="s">
        <v>169</v>
      </c>
      <c r="P69" s="14" t="s">
        <v>169</v>
      </c>
      <c r="Q69" s="14" t="s">
        <v>169</v>
      </c>
      <c r="R69" s="14" t="s">
        <v>169</v>
      </c>
    </row>
    <row r="70" spans="1:18" ht="14.25" hidden="1" outlineLevel="1">
      <c r="A70" s="4" t="s">
        <v>228</v>
      </c>
      <c r="B70" s="46">
        <v>134.35</v>
      </c>
      <c r="C70" s="46">
        <v>2.4009146341463605</v>
      </c>
      <c r="D70" s="62" t="s">
        <v>169</v>
      </c>
      <c r="E70" s="62" t="s">
        <v>169</v>
      </c>
      <c r="F70" s="62">
        <v>3.1785133601683953</v>
      </c>
      <c r="G70" s="14" t="s">
        <v>169</v>
      </c>
      <c r="H70" s="62" t="s">
        <v>169</v>
      </c>
      <c r="I70" s="14" t="s">
        <v>169</v>
      </c>
      <c r="J70" s="14" t="s">
        <v>169</v>
      </c>
      <c r="K70" s="14" t="s">
        <v>169</v>
      </c>
      <c r="L70" s="14" t="s">
        <v>169</v>
      </c>
      <c r="M70" s="14" t="s">
        <v>169</v>
      </c>
      <c r="N70" s="62" t="s">
        <v>169</v>
      </c>
      <c r="O70" s="62" t="s">
        <v>169</v>
      </c>
      <c r="P70" s="14" t="s">
        <v>169</v>
      </c>
      <c r="Q70" s="14" t="s">
        <v>169</v>
      </c>
      <c r="R70" s="14" t="s">
        <v>169</v>
      </c>
    </row>
    <row r="71" spans="1:18" ht="14.25" hidden="1" outlineLevel="1">
      <c r="A71" s="4" t="s">
        <v>229</v>
      </c>
      <c r="B71" s="46">
        <v>174.57</v>
      </c>
      <c r="C71" s="46">
        <v>16.449869921953166</v>
      </c>
      <c r="D71" s="62" t="s">
        <v>169</v>
      </c>
      <c r="E71" s="62" t="s">
        <v>169</v>
      </c>
      <c r="F71" s="62">
        <v>10.217088181214649</v>
      </c>
      <c r="G71" s="14" t="s">
        <v>169</v>
      </c>
      <c r="H71" s="62" t="s">
        <v>169</v>
      </c>
      <c r="I71" s="14" t="s">
        <v>169</v>
      </c>
      <c r="J71" s="14" t="s">
        <v>169</v>
      </c>
      <c r="K71" s="14" t="s">
        <v>169</v>
      </c>
      <c r="L71" s="14" t="s">
        <v>169</v>
      </c>
      <c r="M71" s="14" t="s">
        <v>169</v>
      </c>
      <c r="N71" s="62" t="s">
        <v>169</v>
      </c>
      <c r="O71" s="62" t="s">
        <v>169</v>
      </c>
      <c r="P71" s="14" t="s">
        <v>169</v>
      </c>
      <c r="Q71" s="14" t="s">
        <v>169</v>
      </c>
      <c r="R71" s="14" t="s">
        <v>169</v>
      </c>
    </row>
    <row r="72" spans="1:18" ht="14.25" hidden="1" outlineLevel="1">
      <c r="A72" s="4" t="s">
        <v>279</v>
      </c>
      <c r="B72" s="46">
        <v>187.75</v>
      </c>
      <c r="C72" s="46">
        <v>20.06778793886295</v>
      </c>
      <c r="D72" s="62" t="s">
        <v>169</v>
      </c>
      <c r="E72" s="62" t="s">
        <v>169</v>
      </c>
      <c r="F72" s="62">
        <v>12.01872832539928</v>
      </c>
      <c r="G72" s="14" t="s">
        <v>169</v>
      </c>
      <c r="H72" s="62" t="s">
        <v>169</v>
      </c>
      <c r="I72" s="14" t="s">
        <v>169</v>
      </c>
      <c r="J72" s="14" t="s">
        <v>169</v>
      </c>
      <c r="K72" s="14" t="s">
        <v>169</v>
      </c>
      <c r="L72" s="14" t="s">
        <v>169</v>
      </c>
      <c r="M72" s="14" t="s">
        <v>169</v>
      </c>
      <c r="N72" s="62" t="s">
        <v>169</v>
      </c>
      <c r="O72" s="62" t="s">
        <v>169</v>
      </c>
      <c r="P72" s="14" t="s">
        <v>169</v>
      </c>
      <c r="Q72" s="14" t="s">
        <v>169</v>
      </c>
      <c r="R72" s="14" t="s">
        <v>169</v>
      </c>
    </row>
    <row r="73" spans="1:18" ht="14.25" hidden="1" outlineLevel="1">
      <c r="A73" s="4" t="s">
        <v>185</v>
      </c>
      <c r="B73" s="46">
        <v>170.98</v>
      </c>
      <c r="C73" s="46">
        <v>12.118032786885237</v>
      </c>
      <c r="D73" s="62" t="s">
        <v>169</v>
      </c>
      <c r="E73" s="62" t="s">
        <v>169</v>
      </c>
      <c r="F73" s="62">
        <v>14.384590053677314</v>
      </c>
      <c r="G73" s="14" t="s">
        <v>169</v>
      </c>
      <c r="H73" s="62" t="s">
        <v>169</v>
      </c>
      <c r="I73" s="14" t="s">
        <v>169</v>
      </c>
      <c r="J73" s="14" t="s">
        <v>169</v>
      </c>
      <c r="K73" s="14" t="s">
        <v>169</v>
      </c>
      <c r="L73" s="14" t="s">
        <v>169</v>
      </c>
      <c r="M73" s="14" t="s">
        <v>169</v>
      </c>
      <c r="N73" s="62" t="s">
        <v>169</v>
      </c>
      <c r="O73" s="62" t="s">
        <v>169</v>
      </c>
      <c r="P73" s="14" t="s">
        <v>169</v>
      </c>
      <c r="Q73" s="14" t="s">
        <v>169</v>
      </c>
      <c r="R73" s="14" t="s">
        <v>169</v>
      </c>
    </row>
    <row r="74" spans="1:18" ht="14.25" hidden="1" outlineLevel="1">
      <c r="A74" s="4" t="s">
        <v>186</v>
      </c>
      <c r="B74" s="46">
        <v>151.29</v>
      </c>
      <c r="C74" s="46">
        <v>15.506184150251954</v>
      </c>
      <c r="D74" s="62" t="s">
        <v>169</v>
      </c>
      <c r="E74" s="62" t="s">
        <v>169</v>
      </c>
      <c r="F74" s="62">
        <v>11.335880063640346</v>
      </c>
      <c r="G74" s="14" t="s">
        <v>169</v>
      </c>
      <c r="H74" s="62" t="s">
        <v>169</v>
      </c>
      <c r="I74" s="14" t="s">
        <v>169</v>
      </c>
      <c r="J74" s="14" t="s">
        <v>169</v>
      </c>
      <c r="K74" s="14" t="s">
        <v>169</v>
      </c>
      <c r="L74" s="14" t="s">
        <v>169</v>
      </c>
      <c r="M74" s="14" t="s">
        <v>169</v>
      </c>
      <c r="N74" s="62" t="s">
        <v>169</v>
      </c>
      <c r="O74" s="62" t="s">
        <v>169</v>
      </c>
      <c r="P74" s="14" t="s">
        <v>169</v>
      </c>
      <c r="Q74" s="14" t="s">
        <v>169</v>
      </c>
      <c r="R74" s="14" t="s">
        <v>169</v>
      </c>
    </row>
    <row r="75" spans="1:18" ht="14.25" hidden="1" outlineLevel="1">
      <c r="A75" s="4" t="s">
        <v>187</v>
      </c>
      <c r="B75" s="46">
        <v>166.99</v>
      </c>
      <c r="C75" s="46">
        <v>17.46623522791222</v>
      </c>
      <c r="D75" s="62" t="s">
        <v>169</v>
      </c>
      <c r="E75" s="62">
        <v>13.6</v>
      </c>
      <c r="F75" s="62">
        <v>15.45137050787153</v>
      </c>
      <c r="G75" s="14">
        <v>8.400000000000006</v>
      </c>
      <c r="H75" s="62" t="s">
        <v>169</v>
      </c>
      <c r="I75" s="14">
        <v>25.9</v>
      </c>
      <c r="J75" s="14">
        <v>16.5</v>
      </c>
      <c r="K75" s="14">
        <v>12.6</v>
      </c>
      <c r="L75" s="14">
        <v>-2</v>
      </c>
      <c r="M75" s="14">
        <v>21</v>
      </c>
      <c r="N75" s="62" t="s">
        <v>169</v>
      </c>
      <c r="O75" s="62" t="s">
        <v>169</v>
      </c>
      <c r="P75" s="14" t="s">
        <v>169</v>
      </c>
      <c r="Q75" s="14" t="s">
        <v>169</v>
      </c>
      <c r="R75" s="14" t="s">
        <v>169</v>
      </c>
    </row>
    <row r="76" spans="1:18" ht="14.25" hidden="1" outlineLevel="1">
      <c r="A76" s="4" t="s">
        <v>188</v>
      </c>
      <c r="B76" s="46">
        <v>176.91</v>
      </c>
      <c r="C76" s="46">
        <v>21.70473307649972</v>
      </c>
      <c r="D76" s="62" t="s">
        <v>169</v>
      </c>
      <c r="E76" s="62">
        <v>16.6</v>
      </c>
      <c r="F76" s="62">
        <v>19.19643019146777</v>
      </c>
      <c r="G76" s="14">
        <v>18.2</v>
      </c>
      <c r="H76" s="62" t="s">
        <v>169</v>
      </c>
      <c r="I76" s="14">
        <v>27.2</v>
      </c>
      <c r="J76" s="14">
        <v>20.5</v>
      </c>
      <c r="K76" s="14">
        <v>20</v>
      </c>
      <c r="L76" s="14">
        <v>-15</v>
      </c>
      <c r="M76" s="14">
        <v>3.7</v>
      </c>
      <c r="N76" s="62" t="s">
        <v>169</v>
      </c>
      <c r="O76" s="62" t="s">
        <v>169</v>
      </c>
      <c r="P76" s="14" t="s">
        <v>169</v>
      </c>
      <c r="Q76" s="14" t="s">
        <v>169</v>
      </c>
      <c r="R76" s="14" t="s">
        <v>169</v>
      </c>
    </row>
    <row r="77" spans="1:18" ht="14.25" hidden="1" outlineLevel="1">
      <c r="A77" s="4" t="s">
        <v>189</v>
      </c>
      <c r="B77" s="46">
        <v>177.98</v>
      </c>
      <c r="C77" s="46">
        <v>12.453402413597004</v>
      </c>
      <c r="D77" s="62" t="s">
        <v>169</v>
      </c>
      <c r="E77" s="62">
        <v>4.8</v>
      </c>
      <c r="F77" s="62">
        <v>6.8803799891844335</v>
      </c>
      <c r="G77" s="14">
        <v>21.6</v>
      </c>
      <c r="H77" s="62" t="s">
        <v>169</v>
      </c>
      <c r="I77" s="14">
        <v>4.7</v>
      </c>
      <c r="J77" s="14">
        <v>10.3</v>
      </c>
      <c r="K77" s="14">
        <v>11.6</v>
      </c>
      <c r="L77" s="14">
        <v>-7.3</v>
      </c>
      <c r="M77" s="14">
        <v>-1.0999999999999943</v>
      </c>
      <c r="N77" s="62" t="s">
        <v>169</v>
      </c>
      <c r="O77" s="62" t="s">
        <v>169</v>
      </c>
      <c r="P77" s="14" t="s">
        <v>169</v>
      </c>
      <c r="Q77" s="14" t="s">
        <v>169</v>
      </c>
      <c r="R77" s="14" t="s">
        <v>169</v>
      </c>
    </row>
    <row r="78" spans="1:18" ht="14.25" hidden="1" outlineLevel="1">
      <c r="A78" s="4" t="s">
        <v>190</v>
      </c>
      <c r="B78" s="46">
        <v>185.3</v>
      </c>
      <c r="C78" s="46">
        <v>25.39757731609936</v>
      </c>
      <c r="D78" s="62" t="s">
        <v>169</v>
      </c>
      <c r="E78" s="62">
        <v>23.6</v>
      </c>
      <c r="F78" s="62">
        <v>25.31970728740818</v>
      </c>
      <c r="G78" s="14">
        <v>20.1</v>
      </c>
      <c r="H78" s="62" t="s">
        <v>169</v>
      </c>
      <c r="I78" s="14">
        <v>17.3</v>
      </c>
      <c r="J78" s="14">
        <v>20.2</v>
      </c>
      <c r="K78" s="14">
        <v>9.099999999999994</v>
      </c>
      <c r="L78" s="14">
        <v>5.8</v>
      </c>
      <c r="M78" s="14">
        <v>6.599999999999994</v>
      </c>
      <c r="N78" s="62" t="s">
        <v>169</v>
      </c>
      <c r="O78" s="62" t="s">
        <v>169</v>
      </c>
      <c r="P78" s="14" t="s">
        <v>169</v>
      </c>
      <c r="Q78" s="14" t="s">
        <v>169</v>
      </c>
      <c r="R78" s="14" t="s">
        <v>169</v>
      </c>
    </row>
    <row r="79" spans="1:18" ht="14.25" hidden="1" outlineLevel="1">
      <c r="A79" s="4" t="s">
        <v>280</v>
      </c>
      <c r="B79" s="46">
        <v>168.93</v>
      </c>
      <c r="C79" s="46">
        <v>2.7617251657643607</v>
      </c>
      <c r="D79" s="62" t="s">
        <v>169</v>
      </c>
      <c r="E79" s="62">
        <v>6.5</v>
      </c>
      <c r="F79" s="62">
        <v>9.817167914078468</v>
      </c>
      <c r="G79" s="14">
        <v>14.3</v>
      </c>
      <c r="H79" s="62" t="s">
        <v>169</v>
      </c>
      <c r="I79" s="14">
        <v>6.099999999999994</v>
      </c>
      <c r="J79" s="14">
        <v>13.1</v>
      </c>
      <c r="K79" s="14">
        <v>8</v>
      </c>
      <c r="L79" s="14">
        <v>9.099999999999994</v>
      </c>
      <c r="M79" s="14">
        <v>8.099999999999994</v>
      </c>
      <c r="N79" s="62" t="s">
        <v>169</v>
      </c>
      <c r="O79" s="62" t="s">
        <v>169</v>
      </c>
      <c r="P79" s="14" t="s">
        <v>169</v>
      </c>
      <c r="Q79" s="14" t="s">
        <v>169</v>
      </c>
      <c r="R79" s="14" t="s">
        <v>169</v>
      </c>
    </row>
    <row r="80" spans="1:18" ht="14.25" hidden="1" outlineLevel="1">
      <c r="A80" s="4" t="s">
        <v>281</v>
      </c>
      <c r="B80" s="46">
        <v>166.64</v>
      </c>
      <c r="C80" s="46">
        <v>5.102491327656878</v>
      </c>
      <c r="D80" s="62" t="s">
        <v>169</v>
      </c>
      <c r="E80" s="62">
        <v>9.099999999999994</v>
      </c>
      <c r="F80" s="62">
        <v>11.363603926637737</v>
      </c>
      <c r="G80" s="14">
        <v>12.7</v>
      </c>
      <c r="H80" s="62" t="s">
        <v>169</v>
      </c>
      <c r="I80" s="14">
        <v>9.900000000000006</v>
      </c>
      <c r="J80" s="14">
        <v>19.1</v>
      </c>
      <c r="K80" s="14">
        <v>5.900000000000006</v>
      </c>
      <c r="L80" s="14">
        <v>12.9</v>
      </c>
      <c r="M80" s="14">
        <v>8.5</v>
      </c>
      <c r="N80" s="62" t="s">
        <v>169</v>
      </c>
      <c r="O80" s="62" t="s">
        <v>169</v>
      </c>
      <c r="P80" s="14" t="s">
        <v>169</v>
      </c>
      <c r="Q80" s="14" t="s">
        <v>169</v>
      </c>
      <c r="R80" s="14" t="s">
        <v>169</v>
      </c>
    </row>
    <row r="81" spans="1:18" ht="14.25" hidden="1" outlineLevel="1">
      <c r="A81" s="4" t="s">
        <v>264</v>
      </c>
      <c r="B81" s="46">
        <v>162.23</v>
      </c>
      <c r="C81" s="46">
        <v>2.4632097517842197</v>
      </c>
      <c r="D81" s="62" t="s">
        <v>169</v>
      </c>
      <c r="E81" s="62">
        <v>9.400000000000006</v>
      </c>
      <c r="F81" s="62">
        <v>11.310370298967058</v>
      </c>
      <c r="G81" s="14">
        <v>13.8</v>
      </c>
      <c r="H81" s="62" t="s">
        <v>169</v>
      </c>
      <c r="I81" s="14">
        <v>15.2</v>
      </c>
      <c r="J81" s="14">
        <v>20.2</v>
      </c>
      <c r="K81" s="14">
        <v>9.900000000000006</v>
      </c>
      <c r="L81" s="14">
        <v>5.5</v>
      </c>
      <c r="M81" s="14">
        <v>4.3</v>
      </c>
      <c r="N81" s="62" t="s">
        <v>169</v>
      </c>
      <c r="O81" s="62" t="s">
        <v>169</v>
      </c>
      <c r="P81" s="14" t="s">
        <v>169</v>
      </c>
      <c r="Q81" s="14" t="s">
        <v>169</v>
      </c>
      <c r="R81" s="14" t="s">
        <v>169</v>
      </c>
    </row>
    <row r="82" spans="1:18" ht="14.25" hidden="1">
      <c r="A82" s="4" t="s">
        <v>177</v>
      </c>
      <c r="B82" s="14">
        <v>134.97</v>
      </c>
      <c r="C82" s="14">
        <v>0.4614812058057396</v>
      </c>
      <c r="D82" s="62" t="s">
        <v>169</v>
      </c>
      <c r="E82" s="14">
        <v>0.5</v>
      </c>
      <c r="F82" s="62">
        <v>3.656344517258759</v>
      </c>
      <c r="G82" s="14">
        <v>14.6</v>
      </c>
      <c r="H82" s="62" t="s">
        <v>169</v>
      </c>
      <c r="I82" s="14">
        <v>-3</v>
      </c>
      <c r="J82" s="14">
        <v>10.8</v>
      </c>
      <c r="K82" s="14">
        <v>8.599999999999994</v>
      </c>
      <c r="L82" s="14">
        <v>-5.599999999999994</v>
      </c>
      <c r="M82" s="14">
        <v>1</v>
      </c>
      <c r="N82" s="62" t="s">
        <v>169</v>
      </c>
      <c r="O82" s="62" t="s">
        <v>169</v>
      </c>
      <c r="P82" s="62" t="s">
        <v>169</v>
      </c>
      <c r="Q82" s="14">
        <v>7.004</v>
      </c>
      <c r="R82" s="14">
        <v>7.225964482547468</v>
      </c>
    </row>
    <row r="83" spans="1:18" ht="14.25" hidden="1">
      <c r="A83" s="4" t="s">
        <v>178</v>
      </c>
      <c r="B83" s="14">
        <v>175.21</v>
      </c>
      <c r="C83" s="14">
        <v>0.3666151114166212</v>
      </c>
      <c r="D83" s="62" t="s">
        <v>169</v>
      </c>
      <c r="E83" s="14">
        <v>3.5</v>
      </c>
      <c r="F83" s="62">
        <v>5.357116250180766</v>
      </c>
      <c r="G83" s="14">
        <v>23.3</v>
      </c>
      <c r="H83" s="62" t="s">
        <v>169</v>
      </c>
      <c r="I83" s="14">
        <v>5</v>
      </c>
      <c r="J83" s="14">
        <v>15.3</v>
      </c>
      <c r="K83" s="14">
        <v>10.9</v>
      </c>
      <c r="L83" s="14">
        <v>-8.900000000000006</v>
      </c>
      <c r="M83" s="14">
        <v>-8.3</v>
      </c>
      <c r="N83" s="62" t="s">
        <v>169</v>
      </c>
      <c r="O83" s="62" t="s">
        <v>169</v>
      </c>
      <c r="P83" s="62" t="s">
        <v>169</v>
      </c>
      <c r="Q83" s="14">
        <v>7.098</v>
      </c>
      <c r="R83" s="14">
        <v>23.982532751091696</v>
      </c>
    </row>
    <row r="84" spans="1:18" ht="14.25" hidden="1">
      <c r="A84" s="4" t="s">
        <v>179</v>
      </c>
      <c r="B84" s="14">
        <v>161.58</v>
      </c>
      <c r="C84" s="14">
        <v>-13.938748335552589</v>
      </c>
      <c r="D84" s="62" t="s">
        <v>169</v>
      </c>
      <c r="E84" s="14">
        <v>-3.5</v>
      </c>
      <c r="F84" s="62">
        <v>-0.8568831562308077</v>
      </c>
      <c r="G84" s="14">
        <v>21.5</v>
      </c>
      <c r="H84" s="62" t="s">
        <v>169</v>
      </c>
      <c r="I84" s="14">
        <v>0.09999999999999432</v>
      </c>
      <c r="J84" s="14">
        <v>13.9</v>
      </c>
      <c r="K84" s="14">
        <v>7.2</v>
      </c>
      <c r="L84" s="14">
        <v>0.5</v>
      </c>
      <c r="M84" s="14">
        <v>-5.8</v>
      </c>
      <c r="N84" s="62" t="s">
        <v>169</v>
      </c>
      <c r="O84" s="62" t="s">
        <v>169</v>
      </c>
      <c r="P84" s="62" t="s">
        <v>169</v>
      </c>
      <c r="Q84" s="14">
        <v>9.412</v>
      </c>
      <c r="R84" s="14">
        <v>14.934668457687138</v>
      </c>
    </row>
    <row r="85" spans="1:18" ht="14.25" hidden="1">
      <c r="A85" s="4" t="s">
        <v>180</v>
      </c>
      <c r="B85" s="14">
        <v>142.36725184033972</v>
      </c>
      <c r="C85" s="14">
        <v>-16.73455852126581</v>
      </c>
      <c r="D85" s="62" t="s">
        <v>169</v>
      </c>
      <c r="E85" s="14">
        <v>-14.3</v>
      </c>
      <c r="F85" s="62">
        <v>-12.576468366888164</v>
      </c>
      <c r="G85" s="14">
        <v>17.2</v>
      </c>
      <c r="H85" s="62" t="s">
        <v>169</v>
      </c>
      <c r="I85" s="14">
        <v>-9</v>
      </c>
      <c r="J85" s="14">
        <v>4.400000000000006</v>
      </c>
      <c r="K85" s="14">
        <v>4.400000000000006</v>
      </c>
      <c r="L85" s="14">
        <v>-8</v>
      </c>
      <c r="M85" s="14">
        <v>1.5</v>
      </c>
      <c r="N85" s="62" t="s">
        <v>169</v>
      </c>
      <c r="O85" s="62" t="s">
        <v>169</v>
      </c>
      <c r="P85" s="62" t="s">
        <v>169</v>
      </c>
      <c r="Q85" s="14">
        <v>6.657</v>
      </c>
      <c r="R85" s="14">
        <v>-12.843676355066762</v>
      </c>
    </row>
    <row r="86" spans="1:18" ht="14.25" hidden="1">
      <c r="A86" s="4" t="s">
        <v>181</v>
      </c>
      <c r="B86" s="14">
        <v>102.82688344353289</v>
      </c>
      <c r="C86" s="14">
        <v>-32.03325834917517</v>
      </c>
      <c r="D86" s="62" t="s">
        <v>169</v>
      </c>
      <c r="E86" s="14">
        <v>-19</v>
      </c>
      <c r="F86" s="62">
        <v>-16.25129540310391</v>
      </c>
      <c r="G86" s="14">
        <v>9.599999999999994</v>
      </c>
      <c r="H86" s="62" t="s">
        <v>169</v>
      </c>
      <c r="I86" s="14">
        <v>-5.599999999999994</v>
      </c>
      <c r="J86" s="14">
        <v>3.5</v>
      </c>
      <c r="K86" s="14">
        <v>5.3</v>
      </c>
      <c r="L86" s="14">
        <v>-14</v>
      </c>
      <c r="M86" s="14">
        <v>-5.400000000000006</v>
      </c>
      <c r="N86" s="62" t="s">
        <v>169</v>
      </c>
      <c r="O86" s="62" t="s">
        <v>169</v>
      </c>
      <c r="P86" s="62" t="s">
        <v>169</v>
      </c>
      <c r="Q86" s="14">
        <v>9.185</v>
      </c>
      <c r="R86" s="14">
        <v>13.046153846153842</v>
      </c>
    </row>
    <row r="87" spans="1:18" ht="14.25" hidden="1">
      <c r="A87" s="4" t="s">
        <v>182</v>
      </c>
      <c r="B87" s="395">
        <v>103.32194048068153</v>
      </c>
      <c r="C87" s="62">
        <v>-38.12686958459697</v>
      </c>
      <c r="D87" s="14">
        <v>-21.659629723395014</v>
      </c>
      <c r="E87" s="14">
        <v>-28.9</v>
      </c>
      <c r="F87" s="62">
        <v>-27.973318654275815</v>
      </c>
      <c r="G87" s="14">
        <v>-23.1</v>
      </c>
      <c r="H87" s="62">
        <v>-19.335522503380346</v>
      </c>
      <c r="I87" s="14">
        <v>-34</v>
      </c>
      <c r="J87" s="14">
        <v>-23.4</v>
      </c>
      <c r="K87" s="14">
        <v>-6.5</v>
      </c>
      <c r="L87" s="14">
        <v>-28.7</v>
      </c>
      <c r="M87" s="14">
        <v>-28.7</v>
      </c>
      <c r="N87" s="14">
        <v>-0.09999999999999432</v>
      </c>
      <c r="O87" s="14">
        <v>7.7</v>
      </c>
      <c r="P87" s="14">
        <v>-16.3</v>
      </c>
      <c r="Q87" s="14">
        <v>3.992</v>
      </c>
      <c r="R87" s="14">
        <v>-41.824540950160305</v>
      </c>
    </row>
    <row r="88" spans="1:18" ht="14.25" hidden="1">
      <c r="A88" s="4" t="s">
        <v>191</v>
      </c>
      <c r="B88" s="82">
        <v>108.808160393876</v>
      </c>
      <c r="C88" s="82">
        <v>-38.49518942180996</v>
      </c>
      <c r="D88" s="82">
        <v>-23.897811124201624</v>
      </c>
      <c r="E88" s="82">
        <v>-29.4</v>
      </c>
      <c r="F88" s="82">
        <v>-29.558535246608642</v>
      </c>
      <c r="G88" s="82">
        <v>-20.3</v>
      </c>
      <c r="H88" s="82">
        <v>-16.760676873489118</v>
      </c>
      <c r="I88" s="82">
        <v>-33.4</v>
      </c>
      <c r="J88" s="82">
        <v>-27.8</v>
      </c>
      <c r="K88" s="82">
        <v>-14.5</v>
      </c>
      <c r="L88" s="14">
        <v>-29</v>
      </c>
      <c r="M88" s="82">
        <v>-25.9</v>
      </c>
      <c r="N88" s="82">
        <v>-3.3</v>
      </c>
      <c r="O88" s="82">
        <v>11.1</v>
      </c>
      <c r="P88" s="82">
        <v>-10.7</v>
      </c>
      <c r="Q88" s="82">
        <v>4.494</v>
      </c>
      <c r="R88" s="82">
        <v>-39.06440677966102</v>
      </c>
    </row>
    <row r="89" spans="1:18" ht="14.25" hidden="1">
      <c r="A89" s="4" t="s">
        <v>192</v>
      </c>
      <c r="B89" s="82">
        <v>125.79152208149509</v>
      </c>
      <c r="C89" s="82">
        <v>-29.32266429851944</v>
      </c>
      <c r="D89" s="82">
        <v>-17.017831914162414</v>
      </c>
      <c r="E89" s="82">
        <v>-17.4</v>
      </c>
      <c r="F89" s="82">
        <v>-19.147704430328844</v>
      </c>
      <c r="G89" s="82">
        <v>-19.1</v>
      </c>
      <c r="H89" s="82">
        <v>-16.302453411985525</v>
      </c>
      <c r="I89" s="82">
        <v>-7.5</v>
      </c>
      <c r="J89" s="82">
        <v>-24.2</v>
      </c>
      <c r="K89" s="82">
        <v>-11.7</v>
      </c>
      <c r="L89" s="82">
        <v>-24.1</v>
      </c>
      <c r="M89" s="82">
        <v>-27.6</v>
      </c>
      <c r="N89" s="82">
        <v>-0.7000000000000028</v>
      </c>
      <c r="O89" s="82">
        <v>9.5</v>
      </c>
      <c r="P89" s="82">
        <v>-16.5</v>
      </c>
      <c r="Q89" s="19">
        <v>7.698</v>
      </c>
      <c r="R89" s="19">
        <v>2.544291994138817</v>
      </c>
    </row>
    <row r="90" spans="1:18" ht="14.25">
      <c r="A90" s="4" t="s">
        <v>193</v>
      </c>
      <c r="B90" s="86">
        <v>114.10992207585431</v>
      </c>
      <c r="C90" s="86">
        <v>-38.418822409145</v>
      </c>
      <c r="D90" s="86">
        <v>-23.640022456672483</v>
      </c>
      <c r="E90" s="86">
        <v>-29.3</v>
      </c>
      <c r="F90" s="86">
        <v>-31.13625866050809</v>
      </c>
      <c r="G90" s="86">
        <v>-11.9</v>
      </c>
      <c r="H90" s="86">
        <v>-9.34637286457044</v>
      </c>
      <c r="I90" s="86">
        <v>-15.3</v>
      </c>
      <c r="J90" s="86">
        <v>-28.9</v>
      </c>
      <c r="K90" s="86">
        <v>-8.900000000000006</v>
      </c>
      <c r="L90" s="86">
        <v>-25.9</v>
      </c>
      <c r="M90" s="86">
        <v>-29.2</v>
      </c>
      <c r="N90" s="86">
        <v>-5.599999999999994</v>
      </c>
      <c r="O90" s="86">
        <v>10.8</v>
      </c>
      <c r="P90" s="86">
        <v>-17.3</v>
      </c>
      <c r="Q90" s="86">
        <v>10.902</v>
      </c>
      <c r="R90" s="86">
        <v>17.112471801482428</v>
      </c>
    </row>
    <row r="91" spans="1:18" ht="14.25">
      <c r="A91" s="4" t="s">
        <v>645</v>
      </c>
      <c r="B91" s="86">
        <v>112.51277696481422</v>
      </c>
      <c r="C91" s="86">
        <v>-33.396805206408445</v>
      </c>
      <c r="D91" s="86">
        <v>-23.274481899848794</v>
      </c>
      <c r="E91" s="86">
        <v>-26.6</v>
      </c>
      <c r="F91" s="86">
        <v>-30.179032258064524</v>
      </c>
      <c r="G91" s="86">
        <v>-6.2</v>
      </c>
      <c r="H91" s="86">
        <v>-3.617876566564192</v>
      </c>
      <c r="I91" s="86">
        <v>-15.5</v>
      </c>
      <c r="J91" s="86">
        <v>-30.2</v>
      </c>
      <c r="K91" s="86">
        <v>-12</v>
      </c>
      <c r="L91" s="86">
        <v>-30</v>
      </c>
      <c r="M91" s="86">
        <v>-30.8</v>
      </c>
      <c r="N91" s="86">
        <v>-5</v>
      </c>
      <c r="O91" s="86">
        <v>10.4</v>
      </c>
      <c r="P91" s="86">
        <v>-18.5</v>
      </c>
      <c r="Q91" s="423">
        <v>9.592</v>
      </c>
      <c r="R91" s="423">
        <v>17.39077224329948</v>
      </c>
    </row>
    <row r="92" spans="1:18" ht="14.25" outlineLevel="1">
      <c r="A92" s="4" t="s">
        <v>3</v>
      </c>
      <c r="B92" s="506">
        <v>121.70914681379051</v>
      </c>
      <c r="C92" s="431">
        <v>-26.962825963879908</v>
      </c>
      <c r="D92" s="423">
        <v>-20.698090952776198</v>
      </c>
      <c r="E92" s="423">
        <v>-21.4</v>
      </c>
      <c r="F92" s="423">
        <v>-25.552924499428144</v>
      </c>
      <c r="G92" s="423">
        <v>-8.2</v>
      </c>
      <c r="H92" s="423">
        <v>-5.499888666221338</v>
      </c>
      <c r="I92" s="423">
        <v>-6.2</v>
      </c>
      <c r="J92" s="423">
        <v>-29.5</v>
      </c>
      <c r="K92" s="423">
        <v>-10.7</v>
      </c>
      <c r="L92" s="423">
        <v>-27.7</v>
      </c>
      <c r="M92" s="423">
        <v>-32.8</v>
      </c>
      <c r="N92" s="423">
        <v>-6.7</v>
      </c>
      <c r="O92" s="423">
        <v>8.5</v>
      </c>
      <c r="P92" s="423">
        <v>-16.7</v>
      </c>
      <c r="Q92" s="423">
        <v>11.509</v>
      </c>
      <c r="R92" s="423">
        <v>28.119781810085726</v>
      </c>
    </row>
    <row r="93" spans="1:18" ht="14.25" customHeight="1" outlineLevel="1">
      <c r="A93" s="4" t="s">
        <v>4</v>
      </c>
      <c r="B93" s="86">
        <v>116.49813813185544</v>
      </c>
      <c r="C93" s="86">
        <v>-28.18952220190134</v>
      </c>
      <c r="D93" s="423">
        <v>-21.36126970978907</v>
      </c>
      <c r="E93" s="423">
        <v>-22.5</v>
      </c>
      <c r="F93" s="423">
        <v>-26.258326238293193</v>
      </c>
      <c r="G93" s="423">
        <v>-6.5</v>
      </c>
      <c r="H93" s="423">
        <v>-4.126023096759724</v>
      </c>
      <c r="I93" s="423">
        <v>-12.5</v>
      </c>
      <c r="J93" s="423">
        <v>-30.4</v>
      </c>
      <c r="K93" s="423">
        <v>-10.2</v>
      </c>
      <c r="L93" s="423">
        <v>-24.7</v>
      </c>
      <c r="M93" s="423">
        <v>-31.4</v>
      </c>
      <c r="N93" s="423">
        <v>-8.099999999999994</v>
      </c>
      <c r="O93" s="423">
        <v>-0.4000000000000057</v>
      </c>
      <c r="P93" s="423">
        <v>-10.8</v>
      </c>
      <c r="Q93" s="423">
        <v>11.21</v>
      </c>
      <c r="R93" s="423">
        <v>20.098564388257984</v>
      </c>
    </row>
    <row r="94" spans="1:18" ht="14.25" customHeight="1" outlineLevel="1">
      <c r="A94" s="4" t="s">
        <v>194</v>
      </c>
      <c r="B94" s="86">
        <v>126.46456766500344</v>
      </c>
      <c r="C94" s="86">
        <v>-6.30172063050793</v>
      </c>
      <c r="D94" s="423">
        <v>-17.347177948621777</v>
      </c>
      <c r="E94" s="423">
        <v>-11.6</v>
      </c>
      <c r="F94" s="423">
        <v>-17.30488960139911</v>
      </c>
      <c r="G94" s="423">
        <v>-5.900000000000006</v>
      </c>
      <c r="H94" s="423">
        <v>-4.472427268779853</v>
      </c>
      <c r="I94" s="423">
        <v>-17.8</v>
      </c>
      <c r="J94" s="423">
        <v>-29.5</v>
      </c>
      <c r="K94" s="423">
        <v>-9.599999999999994</v>
      </c>
      <c r="L94" s="423">
        <v>-25.3</v>
      </c>
      <c r="M94" s="423">
        <v>-30.5</v>
      </c>
      <c r="N94" s="423">
        <v>-11</v>
      </c>
      <c r="O94" s="423">
        <v>-0.20000000000000284</v>
      </c>
      <c r="P94" s="423">
        <v>-10.9</v>
      </c>
      <c r="Q94" s="423">
        <v>7.381</v>
      </c>
      <c r="R94" s="423">
        <v>5.382638492290127</v>
      </c>
    </row>
    <row r="95" spans="1:18" ht="14.25" customHeight="1" outlineLevel="1">
      <c r="A95" s="4" t="s">
        <v>195</v>
      </c>
      <c r="B95" s="506">
        <v>149.62789218918974</v>
      </c>
      <c r="C95" s="431">
        <v>-14.600826328868365</v>
      </c>
      <c r="D95" s="423">
        <v>-18.439761691478623</v>
      </c>
      <c r="E95" s="423">
        <v>-15.1</v>
      </c>
      <c r="F95" s="423">
        <v>-19.63631811210918</v>
      </c>
      <c r="G95" s="423">
        <v>-14.7</v>
      </c>
      <c r="H95" s="423">
        <v>-13.420825749592879</v>
      </c>
      <c r="I95" s="423">
        <v>-19.2</v>
      </c>
      <c r="J95" s="423">
        <v>-26.3</v>
      </c>
      <c r="K95" s="423">
        <v>-9.2</v>
      </c>
      <c r="L95" s="423">
        <v>-22.9</v>
      </c>
      <c r="M95" s="423">
        <v>-25.3</v>
      </c>
      <c r="N95" s="423">
        <v>-10.5</v>
      </c>
      <c r="O95" s="423">
        <v>-2.5</v>
      </c>
      <c r="P95" s="423">
        <v>-13.9</v>
      </c>
      <c r="Q95" s="423">
        <v>6.025</v>
      </c>
      <c r="R95" s="423">
        <v>-15.116934347703577</v>
      </c>
    </row>
    <row r="96" spans="1:18" ht="14.25" customHeight="1" outlineLevel="1">
      <c r="A96" s="4" t="s">
        <v>678</v>
      </c>
      <c r="B96" s="86">
        <v>147.49813943570229</v>
      </c>
      <c r="C96" s="86">
        <v>-8.715101228058998</v>
      </c>
      <c r="D96" s="423">
        <v>-17.42691593173987</v>
      </c>
      <c r="E96" s="423">
        <v>-11.1</v>
      </c>
      <c r="F96" s="423">
        <v>-15.943502139151008</v>
      </c>
      <c r="G96" s="423">
        <v>-21.1</v>
      </c>
      <c r="H96" s="423">
        <v>-19.905564299601878</v>
      </c>
      <c r="I96" s="423">
        <v>-25.4</v>
      </c>
      <c r="J96" s="423">
        <v>-27.8</v>
      </c>
      <c r="K96" s="423">
        <v>-10.3</v>
      </c>
      <c r="L96" s="423">
        <v>-16.7</v>
      </c>
      <c r="M96" s="423">
        <v>-25.4</v>
      </c>
      <c r="N96" s="423">
        <v>-3.2</v>
      </c>
      <c r="O96" s="423">
        <v>1.0999999999999943</v>
      </c>
      <c r="P96" s="423">
        <v>-16.4</v>
      </c>
      <c r="Q96" s="423">
        <v>5.979</v>
      </c>
      <c r="R96" s="423">
        <v>-36.4747131321717</v>
      </c>
    </row>
    <row r="97" spans="1:18" ht="14.25" customHeight="1" outlineLevel="1">
      <c r="A97" s="4" t="s">
        <v>196</v>
      </c>
      <c r="B97" s="86">
        <v>145.05461040276575</v>
      </c>
      <c r="C97" s="86">
        <v>1.8876241043409294</v>
      </c>
      <c r="D97" s="423">
        <v>-10.425216297824576</v>
      </c>
      <c r="E97" s="423">
        <v>-1.0999999999999943</v>
      </c>
      <c r="F97" s="423">
        <v>-5.848966829798798</v>
      </c>
      <c r="G97" s="423">
        <v>-15.6</v>
      </c>
      <c r="H97" s="423">
        <v>-14.089981537265558</v>
      </c>
      <c r="I97" s="423">
        <v>-19.1</v>
      </c>
      <c r="J97" s="423">
        <v>-22.3</v>
      </c>
      <c r="K97" s="423">
        <v>-9.8</v>
      </c>
      <c r="L97" s="423">
        <v>-13</v>
      </c>
      <c r="M97" s="423">
        <v>-22.7</v>
      </c>
      <c r="N97" s="423">
        <v>0</v>
      </c>
      <c r="O97" s="423">
        <v>4.3</v>
      </c>
      <c r="P97" s="423">
        <v>-8.599999999999994</v>
      </c>
      <c r="Q97" s="423">
        <v>5.17</v>
      </c>
      <c r="R97" s="423">
        <v>-22.337389214360826</v>
      </c>
    </row>
    <row r="98" spans="1:18" ht="14.25" customHeight="1" outlineLevel="1">
      <c r="A98" s="4" t="s">
        <v>197</v>
      </c>
      <c r="B98" s="86">
        <v>121.56666888151368</v>
      </c>
      <c r="C98" s="86">
        <v>18.224597313864606</v>
      </c>
      <c r="D98" s="423">
        <v>-7.799136791476229</v>
      </c>
      <c r="E98" s="423">
        <v>7.3</v>
      </c>
      <c r="F98" s="423">
        <v>1.7144761785721698</v>
      </c>
      <c r="G98" s="423">
        <v>-17.9</v>
      </c>
      <c r="H98" s="423">
        <v>-16.457326892109492</v>
      </c>
      <c r="I98" s="423">
        <v>-11.5</v>
      </c>
      <c r="J98" s="423">
        <v>-20.7</v>
      </c>
      <c r="K98" s="423">
        <v>-9.2</v>
      </c>
      <c r="L98" s="423">
        <v>-11.4</v>
      </c>
      <c r="M98" s="423">
        <v>-21.3</v>
      </c>
      <c r="N98" s="423">
        <v>-1.7</v>
      </c>
      <c r="O98" s="423">
        <v>-11.2</v>
      </c>
      <c r="P98" s="423">
        <v>-5</v>
      </c>
      <c r="Q98" s="423">
        <v>6.474</v>
      </c>
      <c r="R98" s="423">
        <v>-29.515514425694064</v>
      </c>
    </row>
    <row r="99" spans="1:18" ht="14.25" customHeight="1" outlineLevel="1">
      <c r="A99" s="4" t="s">
        <v>198</v>
      </c>
      <c r="B99" s="19" t="s">
        <v>169</v>
      </c>
      <c r="C99" s="19" t="s">
        <v>169</v>
      </c>
      <c r="D99" s="19">
        <v>2.1745702461246452</v>
      </c>
      <c r="E99" s="19">
        <v>14.2</v>
      </c>
      <c r="F99" s="19">
        <v>7.948210753461595</v>
      </c>
      <c r="G99" s="19">
        <v>-13.4</v>
      </c>
      <c r="H99" s="19">
        <v>-12.308429118773958</v>
      </c>
      <c r="I99" s="19">
        <v>-2.8</v>
      </c>
      <c r="J99" s="19">
        <v>-3.0999999999999943</v>
      </c>
      <c r="K99" s="19">
        <v>-2.9000000000000057</v>
      </c>
      <c r="L99" s="19">
        <v>-9.900000000000006</v>
      </c>
      <c r="M99" s="19">
        <v>-12.1</v>
      </c>
      <c r="N99" s="19">
        <v>2.5</v>
      </c>
      <c r="O99" s="19">
        <v>-1.7</v>
      </c>
      <c r="P99" s="19">
        <v>2.5999999999999943</v>
      </c>
      <c r="Q99" s="423">
        <v>3.918</v>
      </c>
      <c r="R99" s="423">
        <v>-1.853707414829671</v>
      </c>
    </row>
    <row r="100" spans="1:18" ht="14.25" customHeight="1" hidden="1" outlineLevel="1">
      <c r="A100" s="3" t="s">
        <v>199</v>
      </c>
      <c r="B100" s="1"/>
      <c r="C100" s="1"/>
      <c r="D100" s="1"/>
      <c r="E100" s="1"/>
      <c r="F100" s="1"/>
      <c r="G100" s="1"/>
      <c r="H100" s="1"/>
      <c r="I100" s="1"/>
      <c r="J100" s="1"/>
      <c r="K100" s="1"/>
      <c r="L100" s="1"/>
      <c r="M100" s="1"/>
      <c r="N100" s="1"/>
      <c r="O100" s="1"/>
      <c r="P100" s="1"/>
      <c r="Q100" s="1"/>
      <c r="R100" s="1"/>
    </row>
    <row r="101" spans="1:18" ht="14.25" customHeight="1" hidden="1" outlineLevel="1">
      <c r="A101" s="3" t="s">
        <v>200</v>
      </c>
      <c r="B101" s="1"/>
      <c r="C101" s="1"/>
      <c r="D101" s="1"/>
      <c r="E101" s="1"/>
      <c r="F101" s="1"/>
      <c r="G101" s="1"/>
      <c r="H101" s="1"/>
      <c r="I101" s="1"/>
      <c r="J101" s="1"/>
      <c r="K101" s="1"/>
      <c r="L101" s="1"/>
      <c r="M101" s="1"/>
      <c r="N101" s="1"/>
      <c r="O101" s="1"/>
      <c r="P101" s="1"/>
      <c r="Q101" s="1"/>
      <c r="R101" s="1"/>
    </row>
    <row r="102" spans="1:18" ht="14.25" customHeight="1" hidden="1" outlineLevel="1">
      <c r="A102" s="3" t="s">
        <v>201</v>
      </c>
      <c r="B102" s="1"/>
      <c r="C102" s="1"/>
      <c r="D102" s="1"/>
      <c r="E102" s="1"/>
      <c r="F102" s="1"/>
      <c r="G102" s="1"/>
      <c r="H102" s="1"/>
      <c r="I102" s="1"/>
      <c r="J102" s="1"/>
      <c r="K102" s="1"/>
      <c r="L102" s="1"/>
      <c r="M102" s="1"/>
      <c r="N102" s="1"/>
      <c r="O102" s="1"/>
      <c r="P102" s="1"/>
      <c r="Q102" s="1"/>
      <c r="R102" s="1"/>
    </row>
    <row r="103" spans="1:18" ht="14.25" customHeight="1" hidden="1" outlineLevel="1">
      <c r="A103" s="3" t="s">
        <v>309</v>
      </c>
      <c r="B103" s="1"/>
      <c r="C103" s="1"/>
      <c r="D103" s="1"/>
      <c r="E103" s="1"/>
      <c r="F103" s="1"/>
      <c r="G103" s="1"/>
      <c r="H103" s="1"/>
      <c r="I103" s="1"/>
      <c r="J103" s="1"/>
      <c r="K103" s="1"/>
      <c r="L103" s="1"/>
      <c r="M103" s="1"/>
      <c r="N103" s="1"/>
      <c r="O103" s="1"/>
      <c r="P103" s="1"/>
      <c r="Q103" s="1"/>
      <c r="R103" s="1"/>
    </row>
    <row r="104" spans="1:18" ht="14.25" customHeight="1" hidden="1" outlineLevel="1">
      <c r="A104" s="3" t="s">
        <v>310</v>
      </c>
      <c r="B104" s="1"/>
      <c r="C104" s="1"/>
      <c r="D104" s="1"/>
      <c r="E104" s="1"/>
      <c r="F104" s="1"/>
      <c r="G104" s="1"/>
      <c r="H104" s="1"/>
      <c r="I104" s="1"/>
      <c r="J104" s="1"/>
      <c r="K104" s="1"/>
      <c r="L104" s="1"/>
      <c r="M104" s="1"/>
      <c r="N104" s="1"/>
      <c r="O104" s="1"/>
      <c r="P104" s="1"/>
      <c r="Q104" s="1"/>
      <c r="R104" s="1"/>
    </row>
    <row r="105" spans="1:18" ht="14.25" customHeight="1" hidden="1" outlineLevel="1">
      <c r="A105" s="3" t="s">
        <v>311</v>
      </c>
      <c r="B105" s="1"/>
      <c r="C105" s="1"/>
      <c r="D105" s="1"/>
      <c r="E105" s="1"/>
      <c r="F105" s="1"/>
      <c r="G105" s="1"/>
      <c r="H105" s="1"/>
      <c r="I105" s="1"/>
      <c r="J105" s="1"/>
      <c r="K105" s="1"/>
      <c r="L105" s="1"/>
      <c r="M105" s="1"/>
      <c r="N105" s="1"/>
      <c r="O105" s="1"/>
      <c r="P105" s="1"/>
      <c r="Q105" s="1"/>
      <c r="R105" s="1"/>
    </row>
    <row r="106" spans="1:18" ht="14.25" customHeight="1" hidden="1" outlineLevel="1">
      <c r="A106" s="3" t="s">
        <v>202</v>
      </c>
      <c r="B106" s="1"/>
      <c r="C106" s="1"/>
      <c r="D106" s="1"/>
      <c r="E106" s="1"/>
      <c r="F106" s="1"/>
      <c r="G106" s="1"/>
      <c r="H106" s="1"/>
      <c r="I106" s="1"/>
      <c r="J106" s="1"/>
      <c r="K106" s="1"/>
      <c r="L106" s="1"/>
      <c r="M106" s="1"/>
      <c r="N106" s="1"/>
      <c r="O106" s="1"/>
      <c r="P106" s="1"/>
      <c r="Q106" s="1"/>
      <c r="R106" s="1"/>
    </row>
    <row r="107" spans="1:18" ht="14.25" customHeight="1" hidden="1" outlineLevel="1">
      <c r="A107" s="3" t="s">
        <v>203</v>
      </c>
      <c r="B107" s="1"/>
      <c r="C107" s="1"/>
      <c r="D107" s="1"/>
      <c r="E107" s="1"/>
      <c r="F107" s="1"/>
      <c r="G107" s="1"/>
      <c r="H107" s="1"/>
      <c r="I107" s="1"/>
      <c r="J107" s="1"/>
      <c r="K107" s="1"/>
      <c r="L107" s="1"/>
      <c r="M107" s="1"/>
      <c r="N107" s="1"/>
      <c r="O107" s="1"/>
      <c r="P107" s="1"/>
      <c r="Q107" s="1"/>
      <c r="R107" s="1"/>
    </row>
    <row r="108" spans="1:18" ht="14.25" customHeight="1" hidden="1" outlineLevel="1">
      <c r="A108" s="3" t="s">
        <v>312</v>
      </c>
      <c r="B108" s="1"/>
      <c r="C108" s="1"/>
      <c r="D108" s="1"/>
      <c r="E108" s="1"/>
      <c r="F108" s="1"/>
      <c r="G108" s="1"/>
      <c r="H108" s="1"/>
      <c r="I108" s="1"/>
      <c r="J108" s="1"/>
      <c r="K108" s="1"/>
      <c r="L108" s="1"/>
      <c r="M108" s="1"/>
      <c r="N108" s="1"/>
      <c r="O108" s="1"/>
      <c r="P108" s="1"/>
      <c r="Q108" s="1"/>
      <c r="R108" s="1"/>
    </row>
    <row r="109" spans="1:18" ht="14.25" customHeight="1" hidden="1" outlineLevel="1">
      <c r="A109" s="3" t="s">
        <v>204</v>
      </c>
      <c r="B109" s="1"/>
      <c r="C109" s="1"/>
      <c r="D109" s="1"/>
      <c r="E109" s="1"/>
      <c r="F109" s="1"/>
      <c r="G109" s="1"/>
      <c r="H109" s="1"/>
      <c r="I109" s="1"/>
      <c r="J109" s="1"/>
      <c r="K109" s="1"/>
      <c r="L109" s="1"/>
      <c r="M109" s="1"/>
      <c r="N109" s="1"/>
      <c r="O109" s="1"/>
      <c r="P109" s="1"/>
      <c r="Q109" s="1"/>
      <c r="R109" s="1"/>
    </row>
    <row r="110" spans="1:18" ht="14.25" customHeight="1" hidden="1" outlineLevel="1">
      <c r="A110" s="3" t="s">
        <v>205</v>
      </c>
      <c r="B110" s="1"/>
      <c r="C110" s="1"/>
      <c r="D110" s="1"/>
      <c r="E110" s="1"/>
      <c r="F110" s="1"/>
      <c r="G110" s="1"/>
      <c r="H110" s="1"/>
      <c r="I110" s="1"/>
      <c r="J110" s="1"/>
      <c r="K110" s="1"/>
      <c r="L110" s="1"/>
      <c r="M110" s="1"/>
      <c r="N110" s="1"/>
      <c r="O110" s="1"/>
      <c r="P110" s="1"/>
      <c r="Q110" s="1"/>
      <c r="R110" s="1"/>
    </row>
    <row r="111" ht="14.25" collapsed="1"/>
    <row r="112" ht="14.25">
      <c r="A112" s="1" t="s">
        <v>514</v>
      </c>
    </row>
    <row r="113" spans="1:3" ht="14.25">
      <c r="A113" s="1" t="s">
        <v>515</v>
      </c>
      <c r="B113" s="1"/>
      <c r="C113" s="1"/>
    </row>
    <row r="114" spans="1:3" ht="14.25">
      <c r="A114" s="1" t="s">
        <v>616</v>
      </c>
      <c r="B114" s="1"/>
      <c r="C114" s="1"/>
    </row>
    <row r="115" spans="1:3" ht="14.25">
      <c r="A115" s="1" t="s">
        <v>611</v>
      </c>
      <c r="B115" s="1"/>
      <c r="C115" s="1"/>
    </row>
    <row r="116" spans="1:3" ht="14.25">
      <c r="A116" s="1"/>
      <c r="B116" s="1"/>
      <c r="C116" s="1"/>
    </row>
    <row r="118" ht="15.75">
      <c r="A118" s="54" t="s">
        <v>594</v>
      </c>
    </row>
    <row r="119" ht="14.25">
      <c r="A119" s="95" t="s">
        <v>322</v>
      </c>
    </row>
    <row r="120" ht="15.75">
      <c r="A120" s="54"/>
    </row>
    <row r="121" spans="1:19" ht="46.5" customHeight="1">
      <c r="A121" s="6"/>
      <c r="B121" s="672" t="s">
        <v>560</v>
      </c>
      <c r="C121" s="712"/>
      <c r="D121" s="713"/>
      <c r="E121" s="672" t="s">
        <v>259</v>
      </c>
      <c r="F121" s="713"/>
      <c r="G121" s="672" t="s">
        <v>563</v>
      </c>
      <c r="H121" s="712"/>
      <c r="I121" s="713"/>
      <c r="J121" s="672" t="s">
        <v>494</v>
      </c>
      <c r="K121" s="712"/>
      <c r="L121" s="712"/>
      <c r="M121" s="712"/>
      <c r="N121" s="720" t="s">
        <v>676</v>
      </c>
      <c r="O121" s="721"/>
      <c r="P121" s="558"/>
      <c r="Q121" s="558"/>
      <c r="R121"/>
      <c r="S121" s="83"/>
    </row>
    <row r="122" spans="1:17" s="84" customFormat="1" ht="96" customHeight="1">
      <c r="A122" s="116"/>
      <c r="B122" s="120"/>
      <c r="C122" s="391" t="s">
        <v>561</v>
      </c>
      <c r="D122" s="391" t="s">
        <v>490</v>
      </c>
      <c r="E122" s="389"/>
      <c r="F122" s="391" t="s">
        <v>562</v>
      </c>
      <c r="G122" s="389"/>
      <c r="H122" s="391" t="s">
        <v>492</v>
      </c>
      <c r="I122" s="391" t="s">
        <v>493</v>
      </c>
      <c r="J122" s="389"/>
      <c r="K122" s="391" t="s">
        <v>345</v>
      </c>
      <c r="L122" s="391" t="s">
        <v>564</v>
      </c>
      <c r="M122" s="392" t="s">
        <v>565</v>
      </c>
      <c r="N122" s="722"/>
      <c r="O122" s="721"/>
      <c r="P122" s="331"/>
      <c r="Q122" s="331"/>
    </row>
    <row r="123" spans="1:19" ht="25.5" customHeight="1">
      <c r="A123" s="65"/>
      <c r="B123" s="120" t="s">
        <v>617</v>
      </c>
      <c r="C123" s="120" t="s">
        <v>617</v>
      </c>
      <c r="D123" s="120" t="s">
        <v>617</v>
      </c>
      <c r="E123" s="120" t="s">
        <v>617</v>
      </c>
      <c r="F123" s="120" t="s">
        <v>617</v>
      </c>
      <c r="G123" s="120" t="s">
        <v>617</v>
      </c>
      <c r="H123" s="120" t="s">
        <v>617</v>
      </c>
      <c r="I123" s="120" t="s">
        <v>617</v>
      </c>
      <c r="J123" s="120" t="s">
        <v>617</v>
      </c>
      <c r="K123" s="120" t="s">
        <v>617</v>
      </c>
      <c r="L123" s="120" t="s">
        <v>617</v>
      </c>
      <c r="M123" s="503" t="s">
        <v>617</v>
      </c>
      <c r="N123" s="560" t="s">
        <v>668</v>
      </c>
      <c r="O123" s="561" t="s">
        <v>674</v>
      </c>
      <c r="P123" s="14"/>
      <c r="Q123" s="14"/>
      <c r="R123"/>
      <c r="S123" s="85"/>
    </row>
    <row r="124" spans="1:19" ht="14.25">
      <c r="A124" s="8"/>
      <c r="B124" s="9">
        <v>1</v>
      </c>
      <c r="C124" s="10">
        <v>2</v>
      </c>
      <c r="D124" s="9">
        <v>3</v>
      </c>
      <c r="E124" s="10">
        <v>4</v>
      </c>
      <c r="F124" s="9">
        <v>5</v>
      </c>
      <c r="G124" s="10">
        <v>6</v>
      </c>
      <c r="H124" s="9">
        <v>7</v>
      </c>
      <c r="I124" s="10">
        <v>8</v>
      </c>
      <c r="J124" s="9">
        <v>9</v>
      </c>
      <c r="K124" s="10">
        <v>10</v>
      </c>
      <c r="L124" s="10">
        <v>11</v>
      </c>
      <c r="M124" s="12">
        <v>12</v>
      </c>
      <c r="N124" s="562">
        <v>13</v>
      </c>
      <c r="O124" s="322">
        <v>14</v>
      </c>
      <c r="P124" s="6"/>
      <c r="Q124" s="6"/>
      <c r="R124"/>
      <c r="S124" s="83"/>
    </row>
    <row r="125" spans="1:19" ht="14.25" hidden="1">
      <c r="A125" s="4">
        <v>2005</v>
      </c>
      <c r="B125" s="46">
        <v>9.48359894182606</v>
      </c>
      <c r="C125" s="14">
        <v>18.348943565467632</v>
      </c>
      <c r="D125" s="62">
        <v>9.323290189173537</v>
      </c>
      <c r="E125" s="62">
        <v>9.34499855586124</v>
      </c>
      <c r="F125" s="62">
        <v>15.958723856212762</v>
      </c>
      <c r="G125" s="62">
        <v>7.204766900336218</v>
      </c>
      <c r="H125" s="62">
        <v>13.230118263853205</v>
      </c>
      <c r="I125" s="62">
        <v>-0.21141305644465547</v>
      </c>
      <c r="J125" s="62">
        <v>15.169756957405879</v>
      </c>
      <c r="K125" s="62">
        <v>47.75840120387729</v>
      </c>
      <c r="L125" s="62">
        <v>2.5936787340383582</v>
      </c>
      <c r="M125" s="62">
        <v>25.463368277743186</v>
      </c>
      <c r="N125" s="563">
        <v>9.48359894182606</v>
      </c>
      <c r="O125" s="564">
        <v>44322.409504</v>
      </c>
      <c r="P125" s="14"/>
      <c r="Q125" s="14"/>
      <c r="R125"/>
      <c r="S125" s="83"/>
    </row>
    <row r="126" spans="1:19" ht="14.25">
      <c r="A126" s="4">
        <v>2006</v>
      </c>
      <c r="B126" s="46">
        <v>16.47020476705174</v>
      </c>
      <c r="C126" s="46">
        <v>13.991312635659696</v>
      </c>
      <c r="D126" s="431">
        <v>16.49680189009186</v>
      </c>
      <c r="E126" s="431">
        <v>15.637223086319779</v>
      </c>
      <c r="F126" s="431">
        <v>25.94029841938365</v>
      </c>
      <c r="G126" s="431">
        <v>14.723090409777555</v>
      </c>
      <c r="H126" s="431">
        <v>9.450486194211564</v>
      </c>
      <c r="I126" s="431">
        <v>22.45309240141809</v>
      </c>
      <c r="J126" s="431">
        <v>19.290513018808085</v>
      </c>
      <c r="K126" s="431">
        <v>22.45309240141809</v>
      </c>
      <c r="L126" s="431">
        <v>44.70799814791411</v>
      </c>
      <c r="M126" s="568">
        <v>27.301558936314805</v>
      </c>
      <c r="N126" s="431">
        <v>16.47020476705174</v>
      </c>
      <c r="O126" s="431">
        <v>51622.401107</v>
      </c>
      <c r="P126" s="14"/>
      <c r="Q126" s="14"/>
      <c r="R126"/>
      <c r="S126" s="83"/>
    </row>
    <row r="127" spans="1:19" ht="14.25">
      <c r="A127" s="4">
        <v>2007</v>
      </c>
      <c r="B127" s="46">
        <v>13.907294676431633</v>
      </c>
      <c r="C127" s="46">
        <v>-7.55975234071073</v>
      </c>
      <c r="D127" s="431">
        <v>14.132670378441503</v>
      </c>
      <c r="E127" s="431">
        <v>1.2873377411950742</v>
      </c>
      <c r="F127" s="431">
        <v>-6.931233381607839</v>
      </c>
      <c r="G127" s="431">
        <v>17.246956229429045</v>
      </c>
      <c r="H127" s="431">
        <v>8.427729040639619</v>
      </c>
      <c r="I127" s="431">
        <v>28.80363127087537</v>
      </c>
      <c r="J127" s="431">
        <v>10.13879038570056</v>
      </c>
      <c r="K127" s="431">
        <v>28.80363127087537</v>
      </c>
      <c r="L127" s="431">
        <v>24.624018135053774</v>
      </c>
      <c r="M127" s="568">
        <v>15.103798380319233</v>
      </c>
      <c r="N127" s="431">
        <v>13.907294676431633</v>
      </c>
      <c r="O127" s="431">
        <v>58801.680548</v>
      </c>
      <c r="P127" s="14"/>
      <c r="Q127" s="14"/>
      <c r="R127"/>
      <c r="S127" s="83"/>
    </row>
    <row r="128" spans="1:19" ht="14.25">
      <c r="A128" s="4">
        <v>2008</v>
      </c>
      <c r="B128" s="321">
        <v>3.125689775991461</v>
      </c>
      <c r="C128" s="46">
        <v>17.095561299337362</v>
      </c>
      <c r="D128" s="431">
        <v>3.006900203662525</v>
      </c>
      <c r="E128" s="46">
        <v>19.434134308767554</v>
      </c>
      <c r="F128" s="431">
        <v>9.63050805324744</v>
      </c>
      <c r="G128" s="46">
        <v>2.276193708368311</v>
      </c>
      <c r="H128" s="431">
        <v>0.2660005950023532</v>
      </c>
      <c r="I128" s="46">
        <v>4.493636411737853</v>
      </c>
      <c r="J128" s="46">
        <v>4.19369634304536</v>
      </c>
      <c r="K128" s="46">
        <v>4.493636411737853</v>
      </c>
      <c r="L128" s="46">
        <v>3.9585750091344636</v>
      </c>
      <c r="M128" s="569">
        <v>3.68909618976528</v>
      </c>
      <c r="N128" s="431">
        <v>3.125689775991461</v>
      </c>
      <c r="O128" s="431">
        <v>60639.638665</v>
      </c>
      <c r="P128" s="14"/>
      <c r="Q128" s="14"/>
      <c r="R128"/>
      <c r="S128" s="83"/>
    </row>
    <row r="129" spans="1:19" ht="14.25" customHeight="1" outlineLevel="1">
      <c r="A129" s="65">
        <v>2009</v>
      </c>
      <c r="B129" s="238">
        <v>-24.418776963370277</v>
      </c>
      <c r="C129" s="238">
        <v>-9.630660398795584</v>
      </c>
      <c r="D129" s="238">
        <v>-24.56172325279647</v>
      </c>
      <c r="E129" s="238">
        <v>-10.765164611818989</v>
      </c>
      <c r="F129" s="238">
        <v>-29.820406993029664</v>
      </c>
      <c r="G129" s="238">
        <v>-27.06149416908748</v>
      </c>
      <c r="H129" s="238">
        <v>-26.49408419345444</v>
      </c>
      <c r="I129" s="238">
        <v>-27.6620804978522</v>
      </c>
      <c r="J129" s="238">
        <v>-14.126948674946206</v>
      </c>
      <c r="K129" s="238">
        <v>-27.6620804978522</v>
      </c>
      <c r="L129" s="238">
        <v>-9.870581102489098</v>
      </c>
      <c r="M129" s="591">
        <v>-13.283796908814523</v>
      </c>
      <c r="N129" s="238">
        <v>-24.418776963370277</v>
      </c>
      <c r="O129" s="238">
        <v>45832.180548</v>
      </c>
      <c r="P129" s="62"/>
      <c r="Q129" s="62"/>
      <c r="R129"/>
      <c r="S129" s="83"/>
    </row>
    <row r="130" spans="1:19" ht="14.25" customHeight="1" hidden="1" outlineLevel="1">
      <c r="A130" s="4" t="s">
        <v>88</v>
      </c>
      <c r="B130" s="86">
        <v>4.949951299362908</v>
      </c>
      <c r="C130" s="82">
        <v>3.3516205884808934</v>
      </c>
      <c r="D130" s="82">
        <v>4.963136453364451</v>
      </c>
      <c r="E130" s="82">
        <v>5.7677621984046725</v>
      </c>
      <c r="F130" s="82">
        <v>9.754929767787985</v>
      </c>
      <c r="G130" s="82">
        <v>2.426793739764188</v>
      </c>
      <c r="H130" s="82">
        <v>13.36530034166519</v>
      </c>
      <c r="I130" s="82">
        <v>-10.125931539406437</v>
      </c>
      <c r="J130" s="62">
        <v>12.817499433042078</v>
      </c>
      <c r="K130" s="62">
        <v>51.978779894115</v>
      </c>
      <c r="L130" s="62">
        <v>-0.9542299875382412</v>
      </c>
      <c r="M130" s="62">
        <v>24.02427479298723</v>
      </c>
      <c r="N130" s="269"/>
      <c r="O130" s="269"/>
      <c r="P130" s="62"/>
      <c r="Q130" s="62"/>
      <c r="R130"/>
      <c r="S130" s="83"/>
    </row>
    <row r="131" spans="1:19" ht="14.25" customHeight="1" hidden="1" outlineLevel="1">
      <c r="A131" s="4" t="s">
        <v>89</v>
      </c>
      <c r="B131" s="86">
        <v>8.83673249041955</v>
      </c>
      <c r="C131" s="82">
        <v>1.5274997161738781</v>
      </c>
      <c r="D131" s="82">
        <v>8.9091213254411</v>
      </c>
      <c r="E131" s="82">
        <v>1.7674853640308992</v>
      </c>
      <c r="F131" s="82">
        <v>1.7611919205934043</v>
      </c>
      <c r="G131" s="82">
        <v>7.671071446742455</v>
      </c>
      <c r="H131" s="82">
        <v>14.958338656889557</v>
      </c>
      <c r="I131" s="82">
        <v>-1.103113614168033</v>
      </c>
      <c r="J131" s="62">
        <v>15.810879597536285</v>
      </c>
      <c r="K131" s="62">
        <v>55.05219552744068</v>
      </c>
      <c r="L131" s="62">
        <v>2.9848064923761797</v>
      </c>
      <c r="M131" s="62">
        <v>27.96090379209349</v>
      </c>
      <c r="N131" s="269"/>
      <c r="O131" s="269"/>
      <c r="P131" s="62"/>
      <c r="Q131" s="62"/>
      <c r="R131"/>
      <c r="S131" s="83"/>
    </row>
    <row r="132" spans="1:19" ht="14.25" customHeight="1" hidden="1" outlineLevel="1">
      <c r="A132" s="4" t="s">
        <v>90</v>
      </c>
      <c r="B132" s="86">
        <v>10.130824132897354</v>
      </c>
      <c r="C132" s="82">
        <v>13.19028266839573</v>
      </c>
      <c r="D132" s="82">
        <v>10.103448694990169</v>
      </c>
      <c r="E132" s="82">
        <v>13.425881630843904</v>
      </c>
      <c r="F132" s="82">
        <v>27.370110727124153</v>
      </c>
      <c r="G132" s="82">
        <v>7.08156980549317</v>
      </c>
      <c r="H132" s="82">
        <v>9.641488782110079</v>
      </c>
      <c r="I132" s="82">
        <v>3.324901420496824</v>
      </c>
      <c r="J132" s="62">
        <v>14.936118196178702</v>
      </c>
      <c r="K132" s="62">
        <v>44.53865722707672</v>
      </c>
      <c r="L132" s="62">
        <v>3.6381684572169632</v>
      </c>
      <c r="M132" s="62">
        <v>25.24728543824324</v>
      </c>
      <c r="N132" s="269"/>
      <c r="O132" s="269"/>
      <c r="P132" s="62"/>
      <c r="Q132" s="62"/>
      <c r="R132"/>
      <c r="S132" s="83"/>
    </row>
    <row r="133" spans="1:19" ht="14.25" customHeight="1" hidden="1" outlineLevel="1">
      <c r="A133" s="4" t="s">
        <v>91</v>
      </c>
      <c r="B133" s="86">
        <v>13.723838090329172</v>
      </c>
      <c r="C133" s="82">
        <v>55.326371288820035</v>
      </c>
      <c r="D133" s="82">
        <v>13.31745428289843</v>
      </c>
      <c r="E133" s="82">
        <v>16.41886503016548</v>
      </c>
      <c r="F133" s="82">
        <v>24.948663009345506</v>
      </c>
      <c r="G133" s="82">
        <v>11.639632609345062</v>
      </c>
      <c r="H133" s="82">
        <v>14.955345274747993</v>
      </c>
      <c r="I133" s="82">
        <v>7.058491507299024</v>
      </c>
      <c r="J133" s="62">
        <v>17.114530602866452</v>
      </c>
      <c r="K133" s="62">
        <v>39.46397216687675</v>
      </c>
      <c r="L133" s="62">
        <v>4.705969974098532</v>
      </c>
      <c r="M133" s="62">
        <v>24.621009087648776</v>
      </c>
      <c r="N133" s="269"/>
      <c r="O133" s="269"/>
      <c r="P133" s="62"/>
      <c r="Q133" s="62"/>
      <c r="R133"/>
      <c r="S133" s="83"/>
    </row>
    <row r="134" spans="1:19" ht="14.25" customHeight="1" hidden="1" outlineLevel="1">
      <c r="A134" s="4" t="s">
        <v>92</v>
      </c>
      <c r="B134" s="86">
        <v>16.00506211769699</v>
      </c>
      <c r="C134" s="82">
        <v>49.46146691648581</v>
      </c>
      <c r="D134" s="82">
        <v>15.615447154506816</v>
      </c>
      <c r="E134" s="82">
        <v>21.73012417604518</v>
      </c>
      <c r="F134" s="82">
        <v>64.87943503758426</v>
      </c>
      <c r="G134" s="82">
        <v>11.95918890275056</v>
      </c>
      <c r="H134" s="82">
        <v>12.695399168164727</v>
      </c>
      <c r="I134" s="82">
        <v>10.840364625762794</v>
      </c>
      <c r="J134" s="62">
        <v>16.895056749307543</v>
      </c>
      <c r="K134" s="62">
        <v>36.6150107281465</v>
      </c>
      <c r="L134" s="62">
        <v>6.36827324601865</v>
      </c>
      <c r="M134" s="62">
        <v>22.76832344111858</v>
      </c>
      <c r="N134" s="269"/>
      <c r="O134" s="269"/>
      <c r="P134" s="62"/>
      <c r="Q134" s="62"/>
      <c r="R134"/>
      <c r="S134" s="83"/>
    </row>
    <row r="135" spans="1:19" ht="14.25" customHeight="1" hidden="1" outlineLevel="1">
      <c r="A135" s="4" t="s">
        <v>93</v>
      </c>
      <c r="B135" s="86">
        <v>13.116352306528421</v>
      </c>
      <c r="C135" s="82">
        <v>12.855431019981458</v>
      </c>
      <c r="D135" s="82">
        <v>13.12679313476822</v>
      </c>
      <c r="E135" s="82">
        <v>26.883851373028094</v>
      </c>
      <c r="F135" s="82">
        <v>60.09135180021281</v>
      </c>
      <c r="G135" s="82">
        <v>8.228250586405565</v>
      </c>
      <c r="H135" s="82">
        <v>5.891977975984507</v>
      </c>
      <c r="I135" s="82">
        <v>11.51616064024852</v>
      </c>
      <c r="J135" s="62">
        <v>18.302442079040162</v>
      </c>
      <c r="K135" s="62">
        <v>43.31408911498796</v>
      </c>
      <c r="L135" s="62">
        <v>5.515729238331157</v>
      </c>
      <c r="M135" s="62">
        <v>24.25389872364472</v>
      </c>
      <c r="N135" s="269"/>
      <c r="O135" s="269"/>
      <c r="P135" s="62"/>
      <c r="Q135" s="62"/>
      <c r="R135"/>
      <c r="S135" s="83"/>
    </row>
    <row r="136" spans="1:19" ht="14.25" customHeight="1" hidden="1" outlineLevel="1">
      <c r="A136" s="4" t="s">
        <v>94</v>
      </c>
      <c r="B136" s="86">
        <v>20.771291880859362</v>
      </c>
      <c r="C136" s="82">
        <v>12.99335962203115</v>
      </c>
      <c r="D136" s="82">
        <v>20.849315085330403</v>
      </c>
      <c r="E136" s="82">
        <v>18.97083470441777</v>
      </c>
      <c r="F136" s="82">
        <v>27.25574732292255</v>
      </c>
      <c r="G136" s="82">
        <v>19.352865317837765</v>
      </c>
      <c r="H136" s="82">
        <v>11.217512693128617</v>
      </c>
      <c r="I136" s="82">
        <v>32.71497814193598</v>
      </c>
      <c r="J136" s="62">
        <v>22.774465567522338</v>
      </c>
      <c r="K136" s="62">
        <v>53.507832736159116</v>
      </c>
      <c r="L136" s="62">
        <v>5.572025401088197</v>
      </c>
      <c r="M136" s="62">
        <v>31.596762354996567</v>
      </c>
      <c r="N136" s="269"/>
      <c r="O136" s="269"/>
      <c r="P136" s="62"/>
      <c r="Q136" s="62"/>
      <c r="R136"/>
      <c r="S136" s="83"/>
    </row>
    <row r="137" spans="1:19" ht="14.25" customHeight="1" hidden="1" outlineLevel="1">
      <c r="A137" s="4" t="s">
        <v>95</v>
      </c>
      <c r="B137" s="86">
        <v>15.747919355059485</v>
      </c>
      <c r="C137" s="82">
        <v>-11.093857497648074</v>
      </c>
      <c r="D137" s="82">
        <v>16.09808895118799</v>
      </c>
      <c r="E137" s="82">
        <v>0.1943350778469437</v>
      </c>
      <c r="F137" s="82">
        <v>-19.764576998315082</v>
      </c>
      <c r="G137" s="82">
        <v>18.736965622339437</v>
      </c>
      <c r="H137" s="82">
        <v>8.173332896501483</v>
      </c>
      <c r="I137" s="82">
        <v>34.52891423641119</v>
      </c>
      <c r="J137" s="62">
        <v>18.261815604145983</v>
      </c>
      <c r="K137" s="62">
        <v>41.8640836263692</v>
      </c>
      <c r="L137" s="62">
        <v>0.6437521680639501</v>
      </c>
      <c r="M137" s="62">
        <v>27.961424193921307</v>
      </c>
      <c r="N137" s="269"/>
      <c r="O137" s="269"/>
      <c r="P137" s="62"/>
      <c r="Q137" s="62"/>
      <c r="R137"/>
      <c r="S137" s="83"/>
    </row>
    <row r="138" spans="1:19" ht="14.25" customHeight="1" hidden="1" outlineLevel="1">
      <c r="A138" s="4" t="s">
        <v>96</v>
      </c>
      <c r="B138" s="86">
        <v>23.807779082235754</v>
      </c>
      <c r="C138" s="82">
        <v>-14.698023804179021</v>
      </c>
      <c r="D138" s="82">
        <v>24.44923524157504</v>
      </c>
      <c r="E138" s="82">
        <v>-7.28145509265742</v>
      </c>
      <c r="F138" s="82">
        <v>-21.65695416539906</v>
      </c>
      <c r="G138" s="82">
        <v>31.0914041510464</v>
      </c>
      <c r="H138" s="82">
        <v>14.477331140389632</v>
      </c>
      <c r="I138" s="82">
        <v>55.84569235810574</v>
      </c>
      <c r="J138" s="62">
        <v>17.024739708842876</v>
      </c>
      <c r="K138" s="62">
        <v>41.784601121935374</v>
      </c>
      <c r="L138" s="62">
        <v>-0.008279157225544509</v>
      </c>
      <c r="M138" s="62">
        <v>24.862503054320673</v>
      </c>
      <c r="N138" s="269"/>
      <c r="O138" s="269"/>
      <c r="P138" s="62"/>
      <c r="Q138" s="62"/>
      <c r="R138"/>
      <c r="S138" s="83"/>
    </row>
    <row r="139" spans="1:19" ht="14.25" customHeight="1" hidden="1" outlineLevel="1">
      <c r="A139" s="4" t="s">
        <v>97</v>
      </c>
      <c r="B139" s="86">
        <v>14.391115922405495</v>
      </c>
      <c r="C139" s="82">
        <v>10.753650947816146</v>
      </c>
      <c r="D139" s="82">
        <v>14.424874271796194</v>
      </c>
      <c r="E139" s="82">
        <v>-6.571035786149579</v>
      </c>
      <c r="F139" s="82">
        <v>-13.3333379425841</v>
      </c>
      <c r="G139" s="82">
        <v>18.88464408490641</v>
      </c>
      <c r="H139" s="82">
        <v>10.715292419953599</v>
      </c>
      <c r="I139" s="82">
        <v>29.841919950665233</v>
      </c>
      <c r="J139" s="62">
        <v>10.014223522347939</v>
      </c>
      <c r="K139" s="62">
        <v>28.549946561872446</v>
      </c>
      <c r="L139" s="62">
        <v>-2.755543791145475</v>
      </c>
      <c r="M139" s="62">
        <v>17.165638058306566</v>
      </c>
      <c r="N139" s="269"/>
      <c r="O139" s="269"/>
      <c r="P139" s="62"/>
      <c r="Q139" s="62"/>
      <c r="R139"/>
      <c r="S139" s="83"/>
    </row>
    <row r="140" spans="1:19" ht="14.25" customHeight="1" hidden="1" outlineLevel="1">
      <c r="A140" s="4" t="s">
        <v>98</v>
      </c>
      <c r="B140" s="86">
        <v>7.505081944139879</v>
      </c>
      <c r="C140" s="82">
        <v>-0.12425564757821424</v>
      </c>
      <c r="D140" s="82">
        <v>7.579538041328007</v>
      </c>
      <c r="E140" s="82">
        <v>-0.02958485013157978</v>
      </c>
      <c r="F140" s="82">
        <v>-14.455341343085081</v>
      </c>
      <c r="G140" s="82">
        <v>11.217312214859101</v>
      </c>
      <c r="H140" s="82">
        <v>5.987945980447118</v>
      </c>
      <c r="I140" s="82">
        <v>17.857021068350647</v>
      </c>
      <c r="J140" s="62">
        <v>5.733059212970862</v>
      </c>
      <c r="K140" s="62">
        <v>18.5625416774497</v>
      </c>
      <c r="L140" s="62">
        <v>-2.639440179512443</v>
      </c>
      <c r="M140" s="62">
        <v>10.264254553418459</v>
      </c>
      <c r="N140" s="269"/>
      <c r="O140" s="269"/>
      <c r="P140" s="62"/>
      <c r="Q140" s="62"/>
      <c r="R140"/>
      <c r="S140" s="83"/>
    </row>
    <row r="141" spans="1:19" ht="14.25" hidden="1">
      <c r="A141" s="4" t="s">
        <v>14</v>
      </c>
      <c r="B141" s="46">
        <v>12.017173903382997</v>
      </c>
      <c r="C141" s="14">
        <v>-1.6255834843754589</v>
      </c>
      <c r="D141" s="62">
        <v>12.195102643137432</v>
      </c>
      <c r="E141" s="62">
        <v>19.786967854610868</v>
      </c>
      <c r="F141" s="62">
        <v>40.97236156395315</v>
      </c>
      <c r="G141" s="62">
        <v>11.074791014387591</v>
      </c>
      <c r="H141" s="62">
        <v>4.033930263230819</v>
      </c>
      <c r="I141" s="62">
        <v>19.57990959284166</v>
      </c>
      <c r="J141" s="62">
        <v>9.376727599297984</v>
      </c>
      <c r="K141" s="62">
        <v>20.71163430868563</v>
      </c>
      <c r="L141" s="62">
        <v>-1.08268835275517</v>
      </c>
      <c r="M141" s="62">
        <v>12.313410720415007</v>
      </c>
      <c r="N141" s="431"/>
      <c r="O141" s="431"/>
      <c r="P141" s="14"/>
      <c r="Q141" s="14"/>
      <c r="R141"/>
      <c r="S141" s="83"/>
    </row>
    <row r="142" spans="1:19" ht="14.25" hidden="1">
      <c r="A142" s="4" t="s">
        <v>15</v>
      </c>
      <c r="B142" s="46">
        <v>11.57016647492255</v>
      </c>
      <c r="C142" s="14">
        <v>13.463281149392506</v>
      </c>
      <c r="D142" s="62">
        <v>11.556681861355392</v>
      </c>
      <c r="E142" s="82">
        <v>28.236445007252</v>
      </c>
      <c r="F142" s="62">
        <v>34.851248853309954</v>
      </c>
      <c r="G142" s="14">
        <v>10.578062237964502</v>
      </c>
      <c r="H142" s="62">
        <v>6.786712550484675</v>
      </c>
      <c r="I142" s="14">
        <v>14.954172207473368</v>
      </c>
      <c r="J142" s="14">
        <v>9.89884257526802</v>
      </c>
      <c r="K142" s="14">
        <v>13.857779878778373</v>
      </c>
      <c r="L142" s="14">
        <v>6.2652650971970685</v>
      </c>
      <c r="M142" s="14">
        <v>11.033768400608835</v>
      </c>
      <c r="N142" s="431"/>
      <c r="O142" s="46"/>
      <c r="P142" s="14"/>
      <c r="Q142" s="14"/>
      <c r="R142"/>
      <c r="S142" s="83"/>
    </row>
    <row r="143" spans="1:19" ht="14.25" hidden="1">
      <c r="A143" s="4" t="s">
        <v>16</v>
      </c>
      <c r="B143" s="46">
        <v>12.637442765062673</v>
      </c>
      <c r="C143" s="14">
        <v>27.822885853263756</v>
      </c>
      <c r="D143" s="62">
        <v>12.917126006684967</v>
      </c>
      <c r="E143" s="82">
        <v>28.645616126235968</v>
      </c>
      <c r="F143" s="62">
        <v>13.146479864767423</v>
      </c>
      <c r="G143" s="14">
        <v>14.71793818010878</v>
      </c>
      <c r="H143" s="62">
        <v>9.100877093246263</v>
      </c>
      <c r="I143" s="14">
        <v>21.290756407505455</v>
      </c>
      <c r="J143" s="14">
        <v>7.205457853973442</v>
      </c>
      <c r="K143" s="14">
        <v>2.94020333269412</v>
      </c>
      <c r="L143" s="14">
        <v>11.281821632516886</v>
      </c>
      <c r="M143" s="14">
        <v>5.924352917004019</v>
      </c>
      <c r="N143" s="506">
        <v>12.637442765062673</v>
      </c>
      <c r="O143" s="46">
        <v>16212.834488</v>
      </c>
      <c r="P143" s="14"/>
      <c r="Q143" s="14"/>
      <c r="R143"/>
      <c r="S143" s="83"/>
    </row>
    <row r="144" spans="1:19" ht="14.25">
      <c r="A144" s="4" t="s">
        <v>17</v>
      </c>
      <c r="B144" s="46">
        <v>4.760664348290078</v>
      </c>
      <c r="C144" s="46">
        <v>22.058024088498414</v>
      </c>
      <c r="D144" s="431">
        <v>4.6097445901599485</v>
      </c>
      <c r="E144" s="46">
        <v>22.382011543643316</v>
      </c>
      <c r="F144" s="431">
        <v>26.826137036846617</v>
      </c>
      <c r="G144" s="46">
        <v>4.405691301516512</v>
      </c>
      <c r="H144" s="431">
        <v>3.012943387950756</v>
      </c>
      <c r="I144" s="46">
        <v>6.025845317932848</v>
      </c>
      <c r="J144" s="46">
        <v>-0.5646915173848583</v>
      </c>
      <c r="K144" s="46">
        <v>6.025845317932848</v>
      </c>
      <c r="L144" s="46">
        <v>-5.634917036890599</v>
      </c>
      <c r="M144" s="569">
        <v>-3.242049108761563</v>
      </c>
      <c r="N144" s="431">
        <v>4.760664348290078</v>
      </c>
      <c r="O144" s="431">
        <v>15268.951401</v>
      </c>
      <c r="P144" s="14"/>
      <c r="Q144" s="14"/>
      <c r="R144"/>
      <c r="S144" s="83"/>
    </row>
    <row r="145" spans="1:19" ht="14.25">
      <c r="A145" s="4" t="s">
        <v>18</v>
      </c>
      <c r="B145" s="321">
        <v>-13.922337487855799</v>
      </c>
      <c r="C145" s="46">
        <v>8.037433733045305</v>
      </c>
      <c r="D145" s="431">
        <v>-14.114925648719108</v>
      </c>
      <c r="E145" s="46">
        <v>3.739990432001747</v>
      </c>
      <c r="F145" s="431">
        <v>-26.42447561747929</v>
      </c>
      <c r="G145" s="46">
        <v>-17.85517266776614</v>
      </c>
      <c r="H145" s="431">
        <v>-16.499329247231728</v>
      </c>
      <c r="I145" s="46">
        <v>-19.268573466870592</v>
      </c>
      <c r="J145" s="46">
        <v>1.6893743436577893</v>
      </c>
      <c r="K145" s="46">
        <v>-19.268573466870592</v>
      </c>
      <c r="L145" s="46">
        <v>5.448511234838406</v>
      </c>
      <c r="M145" s="569">
        <v>2.3964923036539574</v>
      </c>
      <c r="N145" s="431">
        <v>-13.922337487855799</v>
      </c>
      <c r="O145" s="431">
        <v>13776.14575</v>
      </c>
      <c r="P145" s="14"/>
      <c r="Q145" s="14"/>
      <c r="R145"/>
      <c r="S145" s="83"/>
    </row>
    <row r="146" spans="1:19" ht="14.25" customHeight="1" outlineLevel="1">
      <c r="A146" s="4" t="s">
        <v>19</v>
      </c>
      <c r="B146" s="321">
        <v>-31.74562193744906</v>
      </c>
      <c r="C146" s="46">
        <v>5.06281820433658</v>
      </c>
      <c r="D146" s="431">
        <v>-32.02585418956765</v>
      </c>
      <c r="E146" s="46">
        <v>-7.298136038393565</v>
      </c>
      <c r="F146" s="431">
        <v>-44.62024924141835</v>
      </c>
      <c r="G146" s="46">
        <v>-36.039155208031396</v>
      </c>
      <c r="H146" s="431">
        <v>-33.37247774562917</v>
      </c>
      <c r="I146" s="46">
        <v>-38.727993773347414</v>
      </c>
      <c r="J146" s="46">
        <v>-12.764754496469848</v>
      </c>
      <c r="K146" s="46">
        <v>-38.727993773347414</v>
      </c>
      <c r="L146" s="46">
        <v>-8.309679345879374</v>
      </c>
      <c r="M146" s="569">
        <v>-11.393339947039891</v>
      </c>
      <c r="N146" s="431">
        <v>-31.74562193744906</v>
      </c>
      <c r="O146" s="431">
        <v>10498.688466</v>
      </c>
      <c r="P146" s="14"/>
      <c r="Q146" s="14"/>
      <c r="R146"/>
      <c r="S146" s="83"/>
    </row>
    <row r="147" spans="1:19" ht="14.25" customHeight="1" outlineLevel="1">
      <c r="A147" s="4" t="s">
        <v>20</v>
      </c>
      <c r="B147" s="506">
        <v>-32.25326273373352</v>
      </c>
      <c r="C147" s="431">
        <v>-11.584999134647305</v>
      </c>
      <c r="D147" s="431">
        <v>-32.459435779443425</v>
      </c>
      <c r="E147" s="431">
        <v>-15.229160209053859</v>
      </c>
      <c r="F147" s="431">
        <v>-31.849071255246002</v>
      </c>
      <c r="G147" s="431">
        <v>-36.24731030388513</v>
      </c>
      <c r="H147" s="431">
        <v>-33.88696011627104</v>
      </c>
      <c r="I147" s="431">
        <v>-38.67625248261398</v>
      </c>
      <c r="J147" s="431">
        <v>-17.10137763431827</v>
      </c>
      <c r="K147" s="431">
        <v>-38.67625248261398</v>
      </c>
      <c r="L147" s="431">
        <v>-8.855209553273681</v>
      </c>
      <c r="M147" s="568">
        <v>-15.67615532817942</v>
      </c>
      <c r="N147" s="431">
        <v>-32.25326273373352</v>
      </c>
      <c r="O147" s="431">
        <v>10983.666384</v>
      </c>
      <c r="P147" s="14"/>
      <c r="Q147" s="14"/>
      <c r="R147"/>
      <c r="S147" s="83"/>
    </row>
    <row r="148" spans="1:19" ht="14.25" customHeight="1" outlineLevel="1">
      <c r="A148" s="4" t="s">
        <v>21</v>
      </c>
      <c r="B148" s="506">
        <v>-23.96136843922619</v>
      </c>
      <c r="C148" s="431">
        <v>-10.299050793292494</v>
      </c>
      <c r="D148" s="431">
        <v>-24.100454899522674</v>
      </c>
      <c r="E148" s="431">
        <v>-15.131326094419194</v>
      </c>
      <c r="F148" s="431">
        <v>-37.297353122433385</v>
      </c>
      <c r="G148" s="431">
        <v>-26.110029080667957</v>
      </c>
      <c r="H148" s="431">
        <v>-26.101427757879705</v>
      </c>
      <c r="I148" s="431">
        <v>-26.11975048673297</v>
      </c>
      <c r="J148" s="431">
        <v>-11.495102253574302</v>
      </c>
      <c r="K148" s="431">
        <v>-26.11975048673297</v>
      </c>
      <c r="L148" s="431">
        <v>-1.9288654725457377</v>
      </c>
      <c r="M148" s="568">
        <v>-9.261640567015235</v>
      </c>
      <c r="N148" s="431">
        <v>-23.96136843922619</v>
      </c>
      <c r="O148" s="431">
        <v>11610.301699</v>
      </c>
      <c r="P148" s="14"/>
      <c r="Q148" s="14"/>
      <c r="R148"/>
      <c r="S148" s="83"/>
    </row>
    <row r="149" spans="1:19" ht="14.25" customHeight="1" outlineLevel="1">
      <c r="A149" s="65" t="s">
        <v>22</v>
      </c>
      <c r="B149" s="559">
        <v>-7.524758882577871</v>
      </c>
      <c r="C149" s="238">
        <v>-18.224760745646336</v>
      </c>
      <c r="D149" s="238">
        <v>-7.406715351685762</v>
      </c>
      <c r="E149" s="238">
        <v>-6.60219040342983</v>
      </c>
      <c r="F149" s="238">
        <v>3.4160176967286304</v>
      </c>
      <c r="G149" s="238">
        <v>-5.406092327310532</v>
      </c>
      <c r="H149" s="238">
        <v>-9.542317339192536</v>
      </c>
      <c r="I149" s="238">
        <v>-0.9463754504661921</v>
      </c>
      <c r="J149" s="238">
        <v>-14.995489507097403</v>
      </c>
      <c r="K149" s="238">
        <v>-0.9463754504661921</v>
      </c>
      <c r="L149" s="238">
        <v>-17.14929666532116</v>
      </c>
      <c r="M149" s="591">
        <v>-16.055369537546255</v>
      </c>
      <c r="N149" s="238">
        <v>-7.524758882577871</v>
      </c>
      <c r="O149" s="238">
        <v>12739.523999</v>
      </c>
      <c r="P149" s="14"/>
      <c r="Q149" s="14"/>
      <c r="R149"/>
      <c r="S149" s="83"/>
    </row>
    <row r="150" spans="1:19" ht="14.25" customHeight="1" hidden="1" outlineLevel="1">
      <c r="A150" s="4" t="s">
        <v>23</v>
      </c>
      <c r="B150" s="321"/>
      <c r="C150" s="322"/>
      <c r="D150" s="242"/>
      <c r="E150" s="6"/>
      <c r="F150" s="242"/>
      <c r="G150" s="6"/>
      <c r="H150" s="242"/>
      <c r="I150" s="6"/>
      <c r="J150" s="6"/>
      <c r="K150" s="6"/>
      <c r="L150" s="6"/>
      <c r="M150" s="6"/>
      <c r="N150" s="532"/>
      <c r="O150" s="6"/>
      <c r="P150" s="14"/>
      <c r="Q150" s="14"/>
      <c r="R150"/>
      <c r="S150" s="83"/>
    </row>
    <row r="151" spans="1:19" ht="14.25" customHeight="1" hidden="1" outlineLevel="1">
      <c r="A151" s="4" t="s">
        <v>24</v>
      </c>
      <c r="B151" s="321"/>
      <c r="C151" s="322"/>
      <c r="D151" s="242"/>
      <c r="E151" s="6"/>
      <c r="F151" s="242"/>
      <c r="G151" s="6"/>
      <c r="H151" s="242"/>
      <c r="I151" s="6"/>
      <c r="J151" s="6"/>
      <c r="K151" s="6"/>
      <c r="L151" s="6"/>
      <c r="M151" s="6"/>
      <c r="N151" s="532"/>
      <c r="O151" s="6"/>
      <c r="P151" s="14"/>
      <c r="Q151" s="14"/>
      <c r="R151"/>
      <c r="S151" s="83"/>
    </row>
    <row r="152" spans="1:19" ht="14.25" customHeight="1" hidden="1" outlineLevel="1">
      <c r="A152" s="4" t="s">
        <v>25</v>
      </c>
      <c r="B152" s="321"/>
      <c r="C152" s="322"/>
      <c r="D152" s="242"/>
      <c r="E152" s="6"/>
      <c r="F152" s="242"/>
      <c r="G152" s="6"/>
      <c r="H152" s="242"/>
      <c r="I152" s="6"/>
      <c r="J152" s="6"/>
      <c r="K152" s="6"/>
      <c r="L152" s="6"/>
      <c r="M152" s="6"/>
      <c r="N152" s="532"/>
      <c r="O152" s="6"/>
      <c r="P152" s="14"/>
      <c r="Q152" s="14"/>
      <c r="R152"/>
      <c r="S152" s="83"/>
    </row>
    <row r="153" spans="1:19" ht="14.25" customHeight="1" hidden="1" outlineLevel="1">
      <c r="A153" s="4" t="s">
        <v>26</v>
      </c>
      <c r="B153" s="321"/>
      <c r="C153" s="322"/>
      <c r="D153" s="242"/>
      <c r="E153" s="6"/>
      <c r="F153" s="242"/>
      <c r="G153" s="6"/>
      <c r="H153" s="242"/>
      <c r="I153" s="6"/>
      <c r="J153" s="6"/>
      <c r="K153" s="6"/>
      <c r="L153" s="6"/>
      <c r="M153" s="6"/>
      <c r="N153" s="532"/>
      <c r="O153" s="6"/>
      <c r="P153" s="14"/>
      <c r="Q153" s="14"/>
      <c r="R153"/>
      <c r="S153" s="83"/>
    </row>
    <row r="154" spans="1:19" ht="14.25" customHeight="1" hidden="1" outlineLevel="1">
      <c r="A154" s="4" t="s">
        <v>210</v>
      </c>
      <c r="B154" s="46">
        <v>8.525888921007763</v>
      </c>
      <c r="C154" s="46">
        <v>-4.8789730254389525</v>
      </c>
      <c r="D154" s="62">
        <v>8.661556745628857</v>
      </c>
      <c r="E154" s="14">
        <v>0.5943628608937672</v>
      </c>
      <c r="F154" s="62">
        <v>15.771522855111314</v>
      </c>
      <c r="G154" s="14">
        <v>4.7346045553942275</v>
      </c>
      <c r="H154" s="62">
        <v>16.454259891202156</v>
      </c>
      <c r="I154" s="14">
        <v>-10.072942147233633</v>
      </c>
      <c r="J154" s="14">
        <v>19.93207406222912</v>
      </c>
      <c r="K154" s="14">
        <v>74.02407144748574</v>
      </c>
      <c r="L154" s="14">
        <v>1.225204402959264</v>
      </c>
      <c r="M154" s="14">
        <v>34.98343034036344</v>
      </c>
      <c r="N154" s="532"/>
      <c r="O154" s="6"/>
      <c r="P154" s="14"/>
      <c r="Q154" s="14"/>
      <c r="R154"/>
      <c r="S154" s="83"/>
    </row>
    <row r="155" spans="1:19" ht="14.25" customHeight="1" hidden="1" outlineLevel="1">
      <c r="A155" s="4" t="s">
        <v>211</v>
      </c>
      <c r="B155" s="46">
        <v>6.285796143761573</v>
      </c>
      <c r="C155" s="46">
        <v>-4.745950795700821</v>
      </c>
      <c r="D155" s="62">
        <v>6.385993495941932</v>
      </c>
      <c r="E155" s="14">
        <v>6.070003903840544</v>
      </c>
      <c r="F155" s="62">
        <v>5.200084356825556</v>
      </c>
      <c r="G155" s="14">
        <v>4.222804649938723</v>
      </c>
      <c r="H155" s="62">
        <v>12.085334846901503</v>
      </c>
      <c r="I155" s="14">
        <v>-4.713968212818841</v>
      </c>
      <c r="J155" s="14">
        <v>14.398768592883386</v>
      </c>
      <c r="K155" s="14">
        <v>47.81413905941508</v>
      </c>
      <c r="L155" s="14">
        <v>2.0446656099671685</v>
      </c>
      <c r="M155" s="14">
        <v>24.216095529060652</v>
      </c>
      <c r="N155" s="532"/>
      <c r="O155" s="6"/>
      <c r="P155" s="14"/>
      <c r="Q155" s="14"/>
      <c r="R155"/>
      <c r="S155" s="83"/>
    </row>
    <row r="156" spans="1:19" ht="14.25" customHeight="1" hidden="1" outlineLevel="1">
      <c r="A156" s="4" t="s">
        <v>212</v>
      </c>
      <c r="B156" s="46">
        <v>0.03816883331938925</v>
      </c>
      <c r="C156" s="46">
        <v>19.679785586582454</v>
      </c>
      <c r="D156" s="62">
        <v>-0.15814088147743632</v>
      </c>
      <c r="E156" s="14">
        <v>10.638919830479708</v>
      </c>
      <c r="F156" s="62">
        <v>8.293182091427084</v>
      </c>
      <c r="G156" s="14">
        <v>-1.677027986040386</v>
      </c>
      <c r="H156" s="62">
        <v>11.55630628689191</v>
      </c>
      <c r="I156" s="14">
        <v>-15.590884258166838</v>
      </c>
      <c r="J156" s="14">
        <v>4.121655644013728</v>
      </c>
      <c r="K156" s="14">
        <v>34.09812917544417</v>
      </c>
      <c r="L156" s="14">
        <v>-6.132559975541156</v>
      </c>
      <c r="M156" s="14">
        <v>12.873298509537605</v>
      </c>
      <c r="N156" s="532"/>
      <c r="O156" s="6"/>
      <c r="P156" s="14"/>
      <c r="Q156" s="14"/>
      <c r="R156"/>
      <c r="S156" s="83"/>
    </row>
    <row r="157" spans="1:19" ht="14.25" customHeight="1" hidden="1" outlineLevel="1">
      <c r="A157" s="4" t="s">
        <v>213</v>
      </c>
      <c r="B157" s="46">
        <v>12.514215437952032</v>
      </c>
      <c r="C157" s="46">
        <v>-5.36896825814209</v>
      </c>
      <c r="D157" s="62">
        <v>12.689778235141574</v>
      </c>
      <c r="E157" s="14">
        <v>1.3962750457354787</v>
      </c>
      <c r="F157" s="62">
        <v>-3.2018681017835604</v>
      </c>
      <c r="G157" s="14">
        <v>13.050171927234672</v>
      </c>
      <c r="H157" s="62">
        <v>19.913793050549728</v>
      </c>
      <c r="I157" s="14">
        <v>4.776903425304397</v>
      </c>
      <c r="J157" s="14">
        <v>15.256764123190678</v>
      </c>
      <c r="K157" s="14">
        <v>73.4600101960122</v>
      </c>
      <c r="L157" s="14">
        <v>-1.8150393279326948</v>
      </c>
      <c r="M157" s="14">
        <v>38.31815152230206</v>
      </c>
      <c r="N157" s="532"/>
      <c r="O157" s="6"/>
      <c r="P157" s="14"/>
      <c r="Q157" s="14"/>
      <c r="R157"/>
      <c r="S157" s="83"/>
    </row>
    <row r="158" spans="1:19" ht="14.25" customHeight="1" hidden="1" outlineLevel="1">
      <c r="A158" s="4" t="s">
        <v>266</v>
      </c>
      <c r="B158" s="46">
        <v>7.714912464463836</v>
      </c>
      <c r="C158" s="46">
        <v>10.719449705818818</v>
      </c>
      <c r="D158" s="62">
        <v>7.685215236147897</v>
      </c>
      <c r="E158" s="14">
        <v>0.20004365854357786</v>
      </c>
      <c r="F158" s="62">
        <v>-4.4230953539682645</v>
      </c>
      <c r="G158" s="14">
        <v>5.7093225589709675</v>
      </c>
      <c r="H158" s="62">
        <v>13.70668946183801</v>
      </c>
      <c r="I158" s="14">
        <v>-3.961334842409812</v>
      </c>
      <c r="J158" s="14">
        <v>20.137114871624973</v>
      </c>
      <c r="K158" s="14">
        <v>59.00417847264262</v>
      </c>
      <c r="L158" s="14">
        <v>6.865911885634787</v>
      </c>
      <c r="M158" s="14">
        <v>28.525705218167275</v>
      </c>
      <c r="N158" s="532"/>
      <c r="O158" s="6"/>
      <c r="P158" s="14"/>
      <c r="Q158" s="14"/>
      <c r="R158"/>
      <c r="S158" s="83"/>
    </row>
    <row r="159" spans="1:19" ht="14.25" customHeight="1" hidden="1" outlineLevel="1">
      <c r="A159" s="4" t="s">
        <v>267</v>
      </c>
      <c r="B159" s="46">
        <v>6.281069568842781</v>
      </c>
      <c r="C159" s="46">
        <v>-0.7679822991550935</v>
      </c>
      <c r="D159" s="62">
        <v>6.352370505033832</v>
      </c>
      <c r="E159" s="14">
        <v>3.7061373878136408</v>
      </c>
      <c r="F159" s="62">
        <v>12.908539217532038</v>
      </c>
      <c r="G159" s="14">
        <v>4.253719854021725</v>
      </c>
      <c r="H159" s="62">
        <v>11.254533458280932</v>
      </c>
      <c r="I159" s="14">
        <v>-4.124909425398684</v>
      </c>
      <c r="J159" s="14">
        <v>12.038759797793205</v>
      </c>
      <c r="K159" s="14">
        <v>32.69239791366721</v>
      </c>
      <c r="L159" s="14">
        <v>3.9035469194264465</v>
      </c>
      <c r="M159" s="14">
        <v>17.038854635811134</v>
      </c>
      <c r="N159" s="532"/>
      <c r="O159" s="6"/>
      <c r="P159" s="14"/>
      <c r="Q159" s="14"/>
      <c r="R159"/>
      <c r="S159" s="83"/>
    </row>
    <row r="160" spans="1:19" ht="14.25" customHeight="1" hidden="1" outlineLevel="1">
      <c r="A160" s="4" t="s">
        <v>268</v>
      </c>
      <c r="B160" s="46">
        <v>11.289032473383529</v>
      </c>
      <c r="C160" s="46">
        <v>10.791192529468802</v>
      </c>
      <c r="D160" s="62">
        <v>11.294091756370534</v>
      </c>
      <c r="E160" s="14">
        <v>11.218941749003037</v>
      </c>
      <c r="F160" s="62">
        <v>21.647748011377814</v>
      </c>
      <c r="G160" s="14">
        <v>9.726070031541283</v>
      </c>
      <c r="H160" s="62">
        <v>10.886770670901072</v>
      </c>
      <c r="I160" s="14">
        <v>8.048560510989205</v>
      </c>
      <c r="J160" s="14">
        <v>13.320859035136422</v>
      </c>
      <c r="K160" s="14">
        <v>54.64194103384807</v>
      </c>
      <c r="L160" s="14">
        <v>0.6813635436173655</v>
      </c>
      <c r="M160" s="14">
        <v>25.945385997899194</v>
      </c>
      <c r="N160" s="532"/>
      <c r="O160" s="6"/>
      <c r="P160" s="14"/>
      <c r="Q160" s="14"/>
      <c r="R160"/>
      <c r="S160" s="83"/>
    </row>
    <row r="161" spans="1:19" ht="14.25" customHeight="1" hidden="1" outlineLevel="1">
      <c r="A161" s="4" t="s">
        <v>214</v>
      </c>
      <c r="B161" s="46">
        <v>5.549301288817233</v>
      </c>
      <c r="C161" s="46">
        <v>5.110600519790083</v>
      </c>
      <c r="D161" s="62">
        <v>5.553841136179358</v>
      </c>
      <c r="E161" s="14">
        <v>14.179460083756325</v>
      </c>
      <c r="F161" s="62">
        <v>27.65728570504919</v>
      </c>
      <c r="G161" s="14">
        <v>0.6760004284536194</v>
      </c>
      <c r="H161" s="62">
        <v>9.377346063618688</v>
      </c>
      <c r="I161" s="14">
        <v>-12.053673157568326</v>
      </c>
      <c r="J161" s="14">
        <v>14.584479590104422</v>
      </c>
      <c r="K161" s="14">
        <v>35.31200626596589</v>
      </c>
      <c r="L161" s="14">
        <v>6.633562171521135</v>
      </c>
      <c r="M161" s="14">
        <v>22.85867455607385</v>
      </c>
      <c r="N161" s="532"/>
      <c r="O161" s="6"/>
      <c r="P161" s="14"/>
      <c r="Q161" s="14"/>
      <c r="R161"/>
      <c r="S161" s="83"/>
    </row>
    <row r="162" spans="1:19" ht="14.25" customHeight="1" hidden="1" outlineLevel="1">
      <c r="A162" s="4" t="s">
        <v>215</v>
      </c>
      <c r="B162" s="46">
        <v>13.554138636491302</v>
      </c>
      <c r="C162" s="46">
        <v>23.669054955928303</v>
      </c>
      <c r="D162" s="62">
        <v>13.462413192420613</v>
      </c>
      <c r="E162" s="14">
        <v>14.87924305977235</v>
      </c>
      <c r="F162" s="62">
        <v>32.80529846494545</v>
      </c>
      <c r="G162" s="14">
        <v>10.842638956484606</v>
      </c>
      <c r="H162" s="62">
        <v>8.660349611810474</v>
      </c>
      <c r="I162" s="14">
        <v>13.979816908069594</v>
      </c>
      <c r="J162" s="14">
        <v>16.90301596329526</v>
      </c>
      <c r="K162" s="14">
        <v>43.66202438141619</v>
      </c>
      <c r="L162" s="14">
        <v>3.5995796565123896</v>
      </c>
      <c r="M162" s="14">
        <v>26.93779576075667</v>
      </c>
      <c r="N162" s="532"/>
      <c r="O162" s="6"/>
      <c r="P162" s="14"/>
      <c r="Q162" s="14"/>
      <c r="R162"/>
      <c r="S162" s="83"/>
    </row>
    <row r="163" spans="1:19" ht="14.25" customHeight="1" hidden="1" outlineLevel="1">
      <c r="A163" s="4" t="s">
        <v>269</v>
      </c>
      <c r="B163" s="46">
        <v>10.612283695733865</v>
      </c>
      <c r="C163" s="46">
        <v>42.056110874070896</v>
      </c>
      <c r="D163" s="62">
        <v>10.310287937423837</v>
      </c>
      <c r="E163" s="14">
        <v>16.064417522487574</v>
      </c>
      <c r="F163" s="62">
        <v>25.988853123742814</v>
      </c>
      <c r="G163" s="14">
        <v>7.15997866541953</v>
      </c>
      <c r="H163" s="62">
        <v>11.706170358402929</v>
      </c>
      <c r="I163" s="14">
        <v>1.0025939456387079</v>
      </c>
      <c r="J163" s="14">
        <v>17.25817655666404</v>
      </c>
      <c r="K163" s="14">
        <v>41.50143951972245</v>
      </c>
      <c r="L163" s="14">
        <v>3.4350381024531345</v>
      </c>
      <c r="M163" s="14">
        <v>25.645903598072522</v>
      </c>
      <c r="N163" s="532"/>
      <c r="O163" s="6"/>
      <c r="P163" s="14"/>
      <c r="Q163" s="14"/>
      <c r="R163"/>
      <c r="S163" s="83"/>
    </row>
    <row r="164" spans="1:19" ht="14.25" customHeight="1" hidden="1" outlineLevel="1">
      <c r="A164" s="4" t="s">
        <v>216</v>
      </c>
      <c r="B164" s="46">
        <v>16.113977066392863</v>
      </c>
      <c r="C164" s="46">
        <v>77.59769462832165</v>
      </c>
      <c r="D164" s="62">
        <v>15.50985604218991</v>
      </c>
      <c r="E164" s="14">
        <v>13.184482565858843</v>
      </c>
      <c r="F164" s="62">
        <v>19.442803965908297</v>
      </c>
      <c r="G164" s="14">
        <v>13.810002607060042</v>
      </c>
      <c r="H164" s="62">
        <v>16.9817973658144</v>
      </c>
      <c r="I164" s="14">
        <v>9.46004150297803</v>
      </c>
      <c r="J164" s="14">
        <v>22.38333285755307</v>
      </c>
      <c r="K164" s="14">
        <v>48.75688988040815</v>
      </c>
      <c r="L164" s="14">
        <v>6.7713246727511205</v>
      </c>
      <c r="M164" s="14">
        <v>30.658043901247908</v>
      </c>
      <c r="N164" s="532"/>
      <c r="O164" s="6"/>
      <c r="P164" s="14"/>
      <c r="Q164" s="14"/>
      <c r="R164"/>
      <c r="S164" s="83"/>
    </row>
    <row r="165" spans="1:19" ht="14.25" customHeight="1" hidden="1" outlineLevel="1">
      <c r="A165" s="4" t="s">
        <v>217</v>
      </c>
      <c r="B165" s="46">
        <v>14.445253508860787</v>
      </c>
      <c r="C165" s="46">
        <v>46.32530836406755</v>
      </c>
      <c r="D165" s="62">
        <v>14.132218869081541</v>
      </c>
      <c r="E165" s="14">
        <v>20.00769500215003</v>
      </c>
      <c r="F165" s="62">
        <v>29.414331938385402</v>
      </c>
      <c r="G165" s="14">
        <v>13.948916555555613</v>
      </c>
      <c r="H165" s="62">
        <v>16.17806810002665</v>
      </c>
      <c r="I165" s="14">
        <v>10.712839073280335</v>
      </c>
      <c r="J165" s="14">
        <v>11.702082394382245</v>
      </c>
      <c r="K165" s="14">
        <v>28.133587100499653</v>
      </c>
      <c r="L165" s="14">
        <v>3.9115471470913405</v>
      </c>
      <c r="M165" s="14">
        <v>17.559079763625903</v>
      </c>
      <c r="N165" s="532"/>
      <c r="O165" s="6"/>
      <c r="P165" s="14"/>
      <c r="Q165" s="14"/>
      <c r="R165"/>
      <c r="S165" s="83"/>
    </row>
    <row r="166" spans="1:19" ht="14.25" customHeight="1" hidden="1" outlineLevel="1">
      <c r="A166" s="4" t="s">
        <v>218</v>
      </c>
      <c r="B166" s="46">
        <v>13.543707437931914</v>
      </c>
      <c r="C166" s="46">
        <v>19.967497786042713</v>
      </c>
      <c r="D166" s="62">
        <v>13.486795092736713</v>
      </c>
      <c r="E166" s="14">
        <v>14.108659989187217</v>
      </c>
      <c r="F166" s="62">
        <v>49.38405438807777</v>
      </c>
      <c r="G166" s="14">
        <v>9.335891641831324</v>
      </c>
      <c r="H166" s="62">
        <v>10.643803447156614</v>
      </c>
      <c r="I166" s="14">
        <v>7.195901730245268</v>
      </c>
      <c r="J166" s="14">
        <v>17.592542949698583</v>
      </c>
      <c r="K166" s="14">
        <v>37.835706486942655</v>
      </c>
      <c r="L166" s="14">
        <v>5.556959504120201</v>
      </c>
      <c r="M166" s="14">
        <v>22.348075207494404</v>
      </c>
      <c r="N166" s="532"/>
      <c r="O166" s="6"/>
      <c r="P166" s="14"/>
      <c r="Q166" s="14"/>
      <c r="R166"/>
      <c r="S166" s="83"/>
    </row>
    <row r="167" spans="1:19" ht="14.25" customHeight="1" hidden="1" outlineLevel="1">
      <c r="A167" s="4" t="s">
        <v>219</v>
      </c>
      <c r="B167" s="46">
        <v>12.305383929376575</v>
      </c>
      <c r="C167" s="46">
        <v>15.832970135502805</v>
      </c>
      <c r="D167" s="62">
        <v>12.276696701542193</v>
      </c>
      <c r="E167" s="14">
        <v>22.654204570110778</v>
      </c>
      <c r="F167" s="62">
        <v>58.81948532867284</v>
      </c>
      <c r="G167" s="14">
        <v>8.924034178461682</v>
      </c>
      <c r="H167" s="62">
        <v>9.592562624685172</v>
      </c>
      <c r="I167" s="14">
        <v>8.030198187981739</v>
      </c>
      <c r="J167" s="14">
        <v>12.315200502246213</v>
      </c>
      <c r="K167" s="14">
        <v>23.55751080017319</v>
      </c>
      <c r="L167" s="14">
        <v>6.2945117515336335</v>
      </c>
      <c r="M167" s="14">
        <v>14.122874113535431</v>
      </c>
      <c r="N167" s="532"/>
      <c r="O167" s="6"/>
      <c r="P167" s="14"/>
      <c r="Q167" s="14"/>
      <c r="R167"/>
      <c r="S167" s="83"/>
    </row>
    <row r="168" spans="1:19" ht="14.25" customHeight="1" hidden="1" outlineLevel="1">
      <c r="A168" s="4" t="s">
        <v>220</v>
      </c>
      <c r="B168" s="46">
        <v>22.16609498578248</v>
      </c>
      <c r="C168" s="46">
        <v>112.5839328279119</v>
      </c>
      <c r="D168" s="62">
        <v>21.08284966924154</v>
      </c>
      <c r="E168" s="14">
        <v>28.427507968837546</v>
      </c>
      <c r="F168" s="62">
        <v>86.43476539600218</v>
      </c>
      <c r="G168" s="14">
        <v>17.61764088795867</v>
      </c>
      <c r="H168" s="62">
        <v>17.849831432652394</v>
      </c>
      <c r="I168" s="14">
        <v>17.294993959061372</v>
      </c>
      <c r="J168" s="14">
        <v>20.77742679597783</v>
      </c>
      <c r="K168" s="14">
        <v>48.45181489732366</v>
      </c>
      <c r="L168" s="14">
        <v>7.253348482402117</v>
      </c>
      <c r="M168" s="14">
        <v>31.834021002325898</v>
      </c>
      <c r="N168" s="532"/>
      <c r="O168" s="6"/>
      <c r="P168" s="14"/>
      <c r="Q168" s="14"/>
      <c r="R168"/>
      <c r="S168" s="83"/>
    </row>
    <row r="169" spans="1:19" ht="14.25" customHeight="1" hidden="1" outlineLevel="1">
      <c r="A169" s="4" t="s">
        <v>270</v>
      </c>
      <c r="B169" s="46">
        <v>5.901185497757467</v>
      </c>
      <c r="C169" s="46">
        <v>19.24292875004258</v>
      </c>
      <c r="D169" s="62">
        <v>5.791196490085753</v>
      </c>
      <c r="E169" s="14">
        <v>29.777481573730142</v>
      </c>
      <c r="F169" s="62">
        <v>74.50969641949536</v>
      </c>
      <c r="G169" s="14">
        <v>-1.8411716781982648</v>
      </c>
      <c r="H169" s="62">
        <v>-1.2199096895902528</v>
      </c>
      <c r="I169" s="14">
        <v>-2.698213827350642</v>
      </c>
      <c r="J169" s="14">
        <v>17.25162958398461</v>
      </c>
      <c r="K169" s="14">
        <v>48.42813356560896</v>
      </c>
      <c r="L169" s="14">
        <v>1.0963675698708357</v>
      </c>
      <c r="M169" s="14">
        <v>22.85806003013991</v>
      </c>
      <c r="N169" s="532"/>
      <c r="O169" s="6"/>
      <c r="P169" s="14"/>
      <c r="Q169" s="14"/>
      <c r="R169"/>
      <c r="S169" s="83"/>
    </row>
    <row r="170" spans="1:19" ht="14.25" customHeight="1" hidden="1" outlineLevel="1">
      <c r="A170" s="4" t="s">
        <v>271</v>
      </c>
      <c r="B170" s="46">
        <v>17.58870515717173</v>
      </c>
      <c r="C170" s="46">
        <v>6.541545317741452</v>
      </c>
      <c r="D170" s="62">
        <v>17.70097336821557</v>
      </c>
      <c r="E170" s="14">
        <v>23.561487427171187</v>
      </c>
      <c r="F170" s="62">
        <v>58.88951667727994</v>
      </c>
      <c r="G170" s="14">
        <v>12.42505887697358</v>
      </c>
      <c r="H170" s="62">
        <v>9.530006711392573</v>
      </c>
      <c r="I170" s="14">
        <v>16.569875020326293</v>
      </c>
      <c r="J170" s="14">
        <v>24.894894729706067</v>
      </c>
      <c r="K170" s="14">
        <v>53.41209166447399</v>
      </c>
      <c r="L170" s="14">
        <v>10.40701817067054</v>
      </c>
      <c r="M170" s="14">
        <v>32.31146129414569</v>
      </c>
      <c r="N170" s="532"/>
      <c r="O170" s="6"/>
      <c r="P170" s="14"/>
      <c r="Q170" s="14"/>
      <c r="R170"/>
      <c r="S170" s="83"/>
    </row>
    <row r="171" spans="1:19" ht="14.25" customHeight="1" hidden="1" outlineLevel="1">
      <c r="A171" s="4" t="s">
        <v>272</v>
      </c>
      <c r="B171" s="46">
        <v>15.859166264656068</v>
      </c>
      <c r="C171" s="46">
        <v>12.78181899216034</v>
      </c>
      <c r="D171" s="62">
        <v>15.888209546003338</v>
      </c>
      <c r="E171" s="14">
        <v>27.31258511818295</v>
      </c>
      <c r="F171" s="62">
        <v>46.87484230386315</v>
      </c>
      <c r="G171" s="14">
        <v>14.10086456044138</v>
      </c>
      <c r="H171" s="62">
        <v>9.365836906151202</v>
      </c>
      <c r="I171" s="14">
        <v>20.676820727769908</v>
      </c>
      <c r="J171" s="14">
        <v>12.76080192342981</v>
      </c>
      <c r="K171" s="14">
        <v>28.10204211488093</v>
      </c>
      <c r="L171" s="14">
        <v>5.043801974452094</v>
      </c>
      <c r="M171" s="14">
        <v>17.59217484664856</v>
      </c>
      <c r="N171" s="532"/>
      <c r="O171" s="6"/>
      <c r="P171" s="14"/>
      <c r="Q171" s="14"/>
      <c r="R171"/>
      <c r="S171" s="83"/>
    </row>
    <row r="172" spans="1:19" ht="14.25" customHeight="1" hidden="1" outlineLevel="1">
      <c r="A172" s="4" t="s">
        <v>273</v>
      </c>
      <c r="B172" s="46">
        <v>18.89549730142504</v>
      </c>
      <c r="C172" s="46">
        <v>21.994877548272058</v>
      </c>
      <c r="D172" s="62">
        <v>18.864142271386115</v>
      </c>
      <c r="E172" s="14">
        <v>29.062179688753588</v>
      </c>
      <c r="F172" s="62">
        <v>53.96469239845999</v>
      </c>
      <c r="G172" s="14">
        <v>15.557113974659757</v>
      </c>
      <c r="H172" s="62">
        <v>9.731922466257586</v>
      </c>
      <c r="I172" s="14">
        <v>24.19715347965736</v>
      </c>
      <c r="J172" s="14">
        <v>17.397197728559405</v>
      </c>
      <c r="K172" s="14">
        <v>29.04766745584206</v>
      </c>
      <c r="L172" s="14">
        <v>11.923514082088388</v>
      </c>
      <c r="M172" s="14">
        <v>18.231499627018266</v>
      </c>
      <c r="N172" s="532"/>
      <c r="O172" s="6"/>
      <c r="P172" s="14"/>
      <c r="Q172" s="14"/>
      <c r="R172"/>
      <c r="S172" s="83"/>
    </row>
    <row r="173" spans="1:19" ht="14.25" customHeight="1" hidden="1" outlineLevel="1">
      <c r="A173" s="4" t="s">
        <v>221</v>
      </c>
      <c r="B173" s="46">
        <v>26.146300503180115</v>
      </c>
      <c r="C173" s="46">
        <v>16.26908476603785</v>
      </c>
      <c r="D173" s="62">
        <v>26.248084586713077</v>
      </c>
      <c r="E173" s="14">
        <v>25.81457019114039</v>
      </c>
      <c r="F173" s="62">
        <v>36.780759142507435</v>
      </c>
      <c r="G173" s="14">
        <v>24.954376947463743</v>
      </c>
      <c r="H173" s="62">
        <v>11.631401206348755</v>
      </c>
      <c r="I173" s="14">
        <v>49.19488738612537</v>
      </c>
      <c r="J173" s="14">
        <v>25.59134039549302</v>
      </c>
      <c r="K173" s="14">
        <v>71.96665009251277</v>
      </c>
      <c r="L173" s="14">
        <v>3.0178353228936174</v>
      </c>
      <c r="M173" s="14">
        <v>39.12205527005048</v>
      </c>
      <c r="N173" s="532"/>
      <c r="O173" s="6"/>
      <c r="P173" s="14"/>
      <c r="Q173" s="14"/>
      <c r="R173"/>
      <c r="S173" s="83"/>
    </row>
    <row r="174" spans="1:19" ht="14.25" customHeight="1" hidden="1" outlineLevel="1">
      <c r="A174" s="4" t="s">
        <v>222</v>
      </c>
      <c r="B174" s="46">
        <v>17.27207783797293</v>
      </c>
      <c r="C174" s="46">
        <v>0.7161165517835428</v>
      </c>
      <c r="D174" s="62">
        <v>17.435718397892018</v>
      </c>
      <c r="E174" s="14">
        <v>2.0357542333593273</v>
      </c>
      <c r="F174" s="62">
        <v>-8.978209572199773</v>
      </c>
      <c r="G174" s="14">
        <v>17.54710503138979</v>
      </c>
      <c r="H174" s="62">
        <v>12.289214406779507</v>
      </c>
      <c r="I174" s="14">
        <v>24.752893560025214</v>
      </c>
      <c r="J174" s="14">
        <v>25.334858578514584</v>
      </c>
      <c r="K174" s="14">
        <v>59.509180660122524</v>
      </c>
      <c r="L174" s="14">
        <v>1.774726798282586</v>
      </c>
      <c r="M174" s="14">
        <v>37.43673216792095</v>
      </c>
      <c r="N174" s="532"/>
      <c r="O174" s="6"/>
      <c r="P174" s="14"/>
      <c r="Q174" s="14"/>
      <c r="R174"/>
      <c r="S174" s="83"/>
    </row>
    <row r="175" spans="1:19" ht="14.25" customHeight="1" hidden="1" outlineLevel="1">
      <c r="A175" s="4" t="s">
        <v>274</v>
      </c>
      <c r="B175" s="46">
        <v>20.850581497828813</v>
      </c>
      <c r="C175" s="46">
        <v>-9.561352259330377</v>
      </c>
      <c r="D175" s="62">
        <v>21.226724841422737</v>
      </c>
      <c r="E175" s="14">
        <v>0.9425396746086676</v>
      </c>
      <c r="F175" s="62">
        <v>-33.60300523800605</v>
      </c>
      <c r="G175" s="14">
        <v>22.433896150732593</v>
      </c>
      <c r="H175" s="62">
        <v>13.23606208365895</v>
      </c>
      <c r="I175" s="14">
        <v>36.21166047336166</v>
      </c>
      <c r="J175" s="14">
        <v>34.971156913598236</v>
      </c>
      <c r="K175" s="14">
        <v>71.65719022642728</v>
      </c>
      <c r="L175" s="14">
        <v>6.355117776588173</v>
      </c>
      <c r="M175" s="14">
        <v>48.176827934263684</v>
      </c>
      <c r="N175" s="532"/>
      <c r="O175" s="6"/>
      <c r="P175" s="14"/>
      <c r="Q175" s="14"/>
      <c r="R175"/>
      <c r="S175" s="83"/>
    </row>
    <row r="176" spans="1:19" ht="14.25" customHeight="1" hidden="1" outlineLevel="1">
      <c r="A176" s="4" t="s">
        <v>223</v>
      </c>
      <c r="B176" s="46">
        <v>14.225768370159926</v>
      </c>
      <c r="C176" s="46">
        <v>-3.0466481520662256</v>
      </c>
      <c r="D176" s="62">
        <v>14.486705099739524</v>
      </c>
      <c r="E176" s="14">
        <v>1.8495520264388006</v>
      </c>
      <c r="F176" s="62">
        <v>-26.28585085630317</v>
      </c>
      <c r="G176" s="14">
        <v>18.578694744478312</v>
      </c>
      <c r="H176" s="62">
        <v>7.011184824135512</v>
      </c>
      <c r="I176" s="14">
        <v>35.53311166211884</v>
      </c>
      <c r="J176" s="14">
        <v>13.341580195623195</v>
      </c>
      <c r="K176" s="14">
        <v>31.20882035756577</v>
      </c>
      <c r="L176" s="14">
        <v>-1.3940935277273354</v>
      </c>
      <c r="M176" s="14">
        <v>21.261299061658747</v>
      </c>
      <c r="N176" s="532"/>
      <c r="O176" s="6"/>
      <c r="P176" s="14"/>
      <c r="Q176" s="14"/>
      <c r="R176"/>
      <c r="S176" s="83"/>
    </row>
    <row r="177" spans="1:19" ht="14.25" customHeight="1" hidden="1" outlineLevel="1">
      <c r="A177" s="4" t="s">
        <v>224</v>
      </c>
      <c r="B177" s="46">
        <v>12.167408197189715</v>
      </c>
      <c r="C177" s="46">
        <v>-20.67357208154762</v>
      </c>
      <c r="D177" s="62">
        <v>12.580836912401708</v>
      </c>
      <c r="E177" s="14">
        <v>-2.209086467506637</v>
      </c>
      <c r="F177" s="62">
        <v>0.595125099363969</v>
      </c>
      <c r="G177" s="14">
        <v>15.1983059718074</v>
      </c>
      <c r="H177" s="62">
        <v>4.272751781709985</v>
      </c>
      <c r="I177" s="14">
        <v>31.84197057375306</v>
      </c>
      <c r="J177" s="14">
        <v>6.472709703216523</v>
      </c>
      <c r="K177" s="14">
        <v>22.726240295114565</v>
      </c>
      <c r="L177" s="14">
        <v>-3.0297677446689875</v>
      </c>
      <c r="M177" s="14">
        <v>14.446145585841492</v>
      </c>
      <c r="N177" s="532"/>
      <c r="O177" s="6"/>
      <c r="P177" s="14"/>
      <c r="Q177" s="14"/>
      <c r="R177"/>
      <c r="S177" s="83"/>
    </row>
    <row r="178" spans="1:19" ht="14.25" customHeight="1" hidden="1" outlineLevel="1">
      <c r="A178" s="4" t="s">
        <v>225</v>
      </c>
      <c r="B178" s="46">
        <v>29.835183650995134</v>
      </c>
      <c r="C178" s="46">
        <v>4.653718260934923</v>
      </c>
      <c r="D178" s="62">
        <v>30.07102198165086</v>
      </c>
      <c r="E178" s="14">
        <v>2.3469857578626545</v>
      </c>
      <c r="F178" s="62">
        <v>-13.362221501685951</v>
      </c>
      <c r="G178" s="14">
        <v>37.361446533356656</v>
      </c>
      <c r="H178" s="62">
        <v>19.237561361170293</v>
      </c>
      <c r="I178" s="14">
        <v>67.96934293616192</v>
      </c>
      <c r="J178" s="14">
        <v>21.825356749644072</v>
      </c>
      <c r="K178" s="14">
        <v>47.432816788794185</v>
      </c>
      <c r="L178" s="14">
        <v>1.9447272050482098</v>
      </c>
      <c r="M178" s="14">
        <v>30.781797912133158</v>
      </c>
      <c r="N178" s="532"/>
      <c r="O178" s="6"/>
      <c r="P178" s="14"/>
      <c r="Q178" s="14"/>
      <c r="R178"/>
      <c r="S178" s="83"/>
    </row>
    <row r="179" spans="1:19" ht="14.25" customHeight="1" hidden="1" outlineLevel="1">
      <c r="A179" s="4" t="s">
        <v>226</v>
      </c>
      <c r="B179" s="46">
        <v>24.693324048489785</v>
      </c>
      <c r="C179" s="46">
        <v>7.959023792871676</v>
      </c>
      <c r="D179" s="62">
        <v>24.833722096476237</v>
      </c>
      <c r="E179" s="14">
        <v>-6.530199400778969</v>
      </c>
      <c r="F179" s="62">
        <v>-20.765753215661945</v>
      </c>
      <c r="G179" s="14">
        <v>31.227915373785606</v>
      </c>
      <c r="H179" s="62">
        <v>15.431243238853114</v>
      </c>
      <c r="I179" s="14">
        <v>52.65383443174221</v>
      </c>
      <c r="J179" s="14">
        <v>18.855714532790117</v>
      </c>
      <c r="K179" s="14">
        <v>50.467025410294696</v>
      </c>
      <c r="L179" s="14">
        <v>-0.8227597236911066</v>
      </c>
      <c r="M179" s="14">
        <v>28.451248283386775</v>
      </c>
      <c r="N179" s="532"/>
      <c r="O179" s="6"/>
      <c r="P179" s="14"/>
      <c r="Q179" s="14"/>
      <c r="R179"/>
      <c r="S179" s="83"/>
    </row>
    <row r="180" spans="1:19" ht="14.25" customHeight="1" hidden="1" outlineLevel="1">
      <c r="A180" s="4" t="s">
        <v>227</v>
      </c>
      <c r="B180" s="46">
        <v>16.894829547222344</v>
      </c>
      <c r="C180" s="46">
        <v>-56.70681346634366</v>
      </c>
      <c r="D180" s="62">
        <v>18.44296164659802</v>
      </c>
      <c r="E180" s="14">
        <v>-17.661151635055944</v>
      </c>
      <c r="F180" s="62">
        <v>-30.84288777884929</v>
      </c>
      <c r="G180" s="14">
        <v>24.684850545996937</v>
      </c>
      <c r="H180" s="62">
        <v>8.76318882114549</v>
      </c>
      <c r="I180" s="14">
        <v>46.913899706413076</v>
      </c>
      <c r="J180" s="14">
        <v>10.393147844094443</v>
      </c>
      <c r="K180" s="14">
        <v>27.45396116671725</v>
      </c>
      <c r="L180" s="14">
        <v>-1.1468049530337368</v>
      </c>
      <c r="M180" s="14">
        <v>15.354462967442089</v>
      </c>
      <c r="N180" s="532"/>
      <c r="O180" s="6"/>
      <c r="P180" s="14"/>
      <c r="Q180" s="14"/>
      <c r="R180"/>
      <c r="S180" s="83"/>
    </row>
    <row r="181" spans="1:19" ht="14.25" customHeight="1" hidden="1" outlineLevel="1">
      <c r="A181" s="4" t="s">
        <v>275</v>
      </c>
      <c r="B181" s="46">
        <v>16.495677071433406</v>
      </c>
      <c r="C181" s="46">
        <v>8.48101965443</v>
      </c>
      <c r="D181" s="62">
        <v>16.57015108741362</v>
      </c>
      <c r="E181" s="14">
        <v>-8.443832922705724</v>
      </c>
      <c r="F181" s="62">
        <v>-16.116597635165704</v>
      </c>
      <c r="G181" s="14">
        <v>22.225799705201837</v>
      </c>
      <c r="H181" s="62">
        <v>14.050484030050626</v>
      </c>
      <c r="I181" s="14">
        <v>33.67514190464814</v>
      </c>
      <c r="J181" s="14">
        <v>10.958573201213298</v>
      </c>
      <c r="K181" s="14">
        <v>27.849365772845886</v>
      </c>
      <c r="L181" s="14">
        <v>-1.8918460231567735</v>
      </c>
      <c r="M181" s="14">
        <v>18.825382206511307</v>
      </c>
      <c r="N181" s="532"/>
      <c r="O181" s="6"/>
      <c r="P181" s="14"/>
      <c r="Q181" s="14"/>
      <c r="R181"/>
      <c r="S181" s="83"/>
    </row>
    <row r="182" spans="1:19" ht="14.25" customHeight="1" hidden="1" outlineLevel="1">
      <c r="A182" s="4" t="s">
        <v>276</v>
      </c>
      <c r="B182" s="46">
        <v>15.244479873531873</v>
      </c>
      <c r="C182" s="46">
        <v>2.25068681231771</v>
      </c>
      <c r="D182" s="62">
        <v>15.36401100974858</v>
      </c>
      <c r="E182" s="14">
        <v>-2.673945636714322</v>
      </c>
      <c r="F182" s="62">
        <v>-8.14762421031216</v>
      </c>
      <c r="G182" s="14">
        <v>19.671361868398378</v>
      </c>
      <c r="H182" s="62">
        <v>9.674732564303909</v>
      </c>
      <c r="I182" s="14">
        <v>33.11910015393258</v>
      </c>
      <c r="J182" s="14">
        <v>8.980418327488593</v>
      </c>
      <c r="K182" s="14">
        <v>27.45472862774659</v>
      </c>
      <c r="L182" s="14">
        <v>-4.061126742636603</v>
      </c>
      <c r="M182" s="14">
        <v>15.757520626292319</v>
      </c>
      <c r="N182" s="532"/>
      <c r="O182" s="6"/>
      <c r="P182" s="14"/>
      <c r="Q182" s="14"/>
      <c r="R182"/>
      <c r="S182" s="83"/>
    </row>
    <row r="183" spans="1:19" ht="14.25" customHeight="1" hidden="1" outlineLevel="1">
      <c r="A183" s="4" t="s">
        <v>277</v>
      </c>
      <c r="B183" s="46">
        <v>11.433190822251206</v>
      </c>
      <c r="C183" s="46">
        <v>21.529246376700726</v>
      </c>
      <c r="D183" s="62">
        <v>11.340460718226382</v>
      </c>
      <c r="E183" s="14">
        <v>-8.595328799028692</v>
      </c>
      <c r="F183" s="62">
        <v>-15.735791982274435</v>
      </c>
      <c r="G183" s="14">
        <v>14.756770681119008</v>
      </c>
      <c r="H183" s="62">
        <v>8.420660665506261</v>
      </c>
      <c r="I183" s="14">
        <v>22.73151779341498</v>
      </c>
      <c r="J183" s="14">
        <v>10.103679038341923</v>
      </c>
      <c r="K183" s="14">
        <v>30.34574528502486</v>
      </c>
      <c r="L183" s="14">
        <v>-2.313658607643049</v>
      </c>
      <c r="M183" s="14">
        <v>16.91401134211607</v>
      </c>
      <c r="N183" s="532"/>
      <c r="O183" s="6"/>
      <c r="P183" s="14"/>
      <c r="Q183" s="14"/>
      <c r="R183"/>
      <c r="S183" s="83"/>
    </row>
    <row r="184" spans="1:19" ht="14.25" customHeight="1" hidden="1" outlineLevel="1">
      <c r="A184" s="4" t="s">
        <v>278</v>
      </c>
      <c r="B184" s="46">
        <v>10.162465658691701</v>
      </c>
      <c r="C184" s="46">
        <v>-5.298418768633795</v>
      </c>
      <c r="D184" s="62">
        <v>10.322996110759021</v>
      </c>
      <c r="E184" s="14">
        <v>-7.6700843464919615</v>
      </c>
      <c r="F184" s="62">
        <v>-27.182657413219232</v>
      </c>
      <c r="G184" s="14">
        <v>16.436791810900715</v>
      </c>
      <c r="H184" s="62">
        <v>8.461170869370434</v>
      </c>
      <c r="I184" s="14">
        <v>26.88859856217654</v>
      </c>
      <c r="J184" s="14">
        <v>6.909583073257821</v>
      </c>
      <c r="K184" s="14">
        <v>30.772699873186212</v>
      </c>
      <c r="L184" s="14">
        <v>-6.0172531496040875</v>
      </c>
      <c r="M184" s="14">
        <v>15.936562685081384</v>
      </c>
      <c r="N184" s="532"/>
      <c r="O184" s="6"/>
      <c r="P184" s="14"/>
      <c r="Q184" s="14"/>
      <c r="R184"/>
      <c r="S184" s="83"/>
    </row>
    <row r="185" spans="1:19" ht="14.25" customHeight="1" hidden="1" outlineLevel="1">
      <c r="A185" s="4" t="s">
        <v>228</v>
      </c>
      <c r="B185" s="46">
        <v>2.83138989380447</v>
      </c>
      <c r="C185" s="46">
        <v>2.9507065584907934</v>
      </c>
      <c r="D185" s="62">
        <v>2.830257530227101</v>
      </c>
      <c r="E185" s="14">
        <v>-7.721942055258921</v>
      </c>
      <c r="F185" s="62">
        <v>-28.42462384609445</v>
      </c>
      <c r="G185" s="14">
        <v>5.106347628376113</v>
      </c>
      <c r="H185" s="62">
        <v>5.469554413777928</v>
      </c>
      <c r="I185" s="14">
        <v>4.611892470002601</v>
      </c>
      <c r="J185" s="14">
        <v>9.291212786322404</v>
      </c>
      <c r="K185" s="14">
        <v>22.770780744277587</v>
      </c>
      <c r="L185" s="14">
        <v>-1.6614561329288335</v>
      </c>
      <c r="M185" s="14">
        <v>14.063135716120655</v>
      </c>
      <c r="N185" s="532"/>
      <c r="O185" s="6"/>
      <c r="P185" s="14"/>
      <c r="Q185" s="14"/>
      <c r="R185"/>
      <c r="S185" s="83"/>
    </row>
    <row r="186" spans="1:19" ht="14.25" customHeight="1" hidden="1" outlineLevel="1">
      <c r="A186" s="4" t="s">
        <v>229</v>
      </c>
      <c r="B186" s="46">
        <v>9.521390279923466</v>
      </c>
      <c r="C186" s="46">
        <v>1.9749452674083585</v>
      </c>
      <c r="D186" s="62">
        <v>9.5853604829979</v>
      </c>
      <c r="E186" s="14">
        <v>15.303271851356143</v>
      </c>
      <c r="F186" s="62">
        <v>12.241257230058437</v>
      </c>
      <c r="G186" s="14">
        <v>12.108797205300476</v>
      </c>
      <c r="H186" s="62">
        <v>4.033112658192991</v>
      </c>
      <c r="I186" s="14">
        <v>22.0705721728728</v>
      </c>
      <c r="J186" s="14">
        <v>0.9983817793323624</v>
      </c>
      <c r="K186" s="14">
        <v>2.1441444148853037</v>
      </c>
      <c r="L186" s="14">
        <v>-0.2396112560044088</v>
      </c>
      <c r="M186" s="14">
        <v>0.7930652590533356</v>
      </c>
      <c r="N186" s="532"/>
      <c r="O186" s="6"/>
      <c r="P186" s="14"/>
      <c r="Q186" s="14"/>
      <c r="R186"/>
      <c r="S186" s="83"/>
    </row>
    <row r="187" spans="1:19" ht="14.25" customHeight="1" hidden="1" outlineLevel="1">
      <c r="A187" s="4" t="s">
        <v>279</v>
      </c>
      <c r="B187" s="46">
        <v>13.168139471533365</v>
      </c>
      <c r="C187" s="46">
        <v>24.444450511015717</v>
      </c>
      <c r="D187" s="62">
        <v>13.064091868533993</v>
      </c>
      <c r="E187" s="14">
        <v>15.920205151416923</v>
      </c>
      <c r="F187" s="62">
        <v>56.91996005221529</v>
      </c>
      <c r="G187" s="14">
        <v>13.456366247252618</v>
      </c>
      <c r="H187" s="62">
        <v>3.567644980217196</v>
      </c>
      <c r="I187" s="14">
        <v>25.770497759430853</v>
      </c>
      <c r="J187" s="14">
        <v>4.7817655138810125</v>
      </c>
      <c r="K187" s="14">
        <v>6.927453898228848</v>
      </c>
      <c r="L187" s="14">
        <v>2.0804269297062206</v>
      </c>
      <c r="M187" s="14">
        <v>4.715512987395158</v>
      </c>
      <c r="N187" s="532"/>
      <c r="O187" s="6"/>
      <c r="P187" s="14"/>
      <c r="Q187" s="14"/>
      <c r="R187"/>
      <c r="S187" s="83"/>
    </row>
    <row r="188" spans="1:19" ht="14.25" customHeight="1" hidden="1" outlineLevel="1">
      <c r="A188" s="4" t="s">
        <v>185</v>
      </c>
      <c r="B188" s="46">
        <v>15.03596522964024</v>
      </c>
      <c r="C188" s="46">
        <v>-29.510041596224227</v>
      </c>
      <c r="D188" s="62">
        <v>15.605865237692157</v>
      </c>
      <c r="E188" s="14">
        <v>19.228720205516538</v>
      </c>
      <c r="F188" s="62">
        <v>53.19997048461323</v>
      </c>
      <c r="G188" s="14">
        <v>11.715658471985833</v>
      </c>
      <c r="H188" s="62">
        <v>4.70381919584004</v>
      </c>
      <c r="I188" s="14">
        <v>19.83010109814623</v>
      </c>
      <c r="J188" s="14">
        <v>17.850636428959433</v>
      </c>
      <c r="K188" s="14">
        <v>32.126672022479426</v>
      </c>
      <c r="L188" s="14">
        <v>2.183838388636488</v>
      </c>
      <c r="M188" s="14">
        <v>22.175434020612684</v>
      </c>
      <c r="N188" s="532"/>
      <c r="O188" s="6"/>
      <c r="P188" s="14"/>
      <c r="Q188" s="14"/>
      <c r="R188"/>
      <c r="S188" s="83"/>
    </row>
    <row r="189" spans="1:19" ht="14.25" customHeight="1" hidden="1" outlineLevel="1">
      <c r="A189" s="4" t="s">
        <v>186</v>
      </c>
      <c r="B189" s="46">
        <v>7.847417008975384</v>
      </c>
      <c r="C189" s="46">
        <v>0.1888406320821332</v>
      </c>
      <c r="D189" s="62">
        <v>7.915350823186145</v>
      </c>
      <c r="E189" s="14">
        <v>24.211978206899147</v>
      </c>
      <c r="F189" s="62">
        <v>12.797154155030938</v>
      </c>
      <c r="G189" s="14">
        <v>8.05234832392432</v>
      </c>
      <c r="H189" s="62">
        <v>3.830326613635222</v>
      </c>
      <c r="I189" s="14">
        <v>13.139129920947894</v>
      </c>
      <c r="J189" s="14">
        <v>5.497780855053506</v>
      </c>
      <c r="K189" s="14">
        <v>23.080777005348608</v>
      </c>
      <c r="L189" s="14">
        <v>-7.512330376608219</v>
      </c>
      <c r="M189" s="14">
        <v>10.049285153237179</v>
      </c>
      <c r="N189" s="532"/>
      <c r="O189" s="6"/>
      <c r="P189" s="14"/>
      <c r="Q189" s="14"/>
      <c r="R189"/>
      <c r="S189" s="83"/>
    </row>
    <row r="190" spans="1:19" ht="14.25" customHeight="1" hidden="1" outlineLevel="1">
      <c r="A190" s="4" t="s">
        <v>187</v>
      </c>
      <c r="B190" s="46">
        <v>14.234334287017546</v>
      </c>
      <c r="C190" s="46">
        <v>9.360295992305126</v>
      </c>
      <c r="D190" s="62">
        <v>14.271062216016176</v>
      </c>
      <c r="E190" s="14">
        <v>23.453925801726513</v>
      </c>
      <c r="F190" s="62">
        <v>32.83494215733165</v>
      </c>
      <c r="G190" s="14">
        <v>14.731352750017379</v>
      </c>
      <c r="H190" s="62">
        <v>6.314791470824716</v>
      </c>
      <c r="I190" s="14">
        <v>24.821556419946404</v>
      </c>
      <c r="J190" s="14">
        <v>8.63212713926103</v>
      </c>
      <c r="K190" s="14">
        <v>9.312178002392415</v>
      </c>
      <c r="L190" s="14">
        <v>7.86858252135319</v>
      </c>
      <c r="M190" s="14">
        <v>8.215310539865527</v>
      </c>
      <c r="N190" s="532"/>
      <c r="O190" s="6"/>
      <c r="P190" s="14"/>
      <c r="Q190" s="14"/>
      <c r="R190"/>
      <c r="S190" s="83"/>
    </row>
    <row r="191" spans="1:19" ht="14.25" customHeight="1" hidden="1" outlineLevel="1">
      <c r="A191" s="4" t="s">
        <v>188</v>
      </c>
      <c r="B191" s="46">
        <v>17.960150903007374</v>
      </c>
      <c r="C191" s="46">
        <v>27.10485389288202</v>
      </c>
      <c r="D191" s="62">
        <v>17.89379949453891</v>
      </c>
      <c r="E191" s="14">
        <v>30.507876577778347</v>
      </c>
      <c r="F191" s="62">
        <v>49.424392893977085</v>
      </c>
      <c r="G191" s="14">
        <v>16.361700855165267</v>
      </c>
      <c r="H191" s="62">
        <v>14.01225793598752</v>
      </c>
      <c r="I191" s="14">
        <v>18.771353313849247</v>
      </c>
      <c r="J191" s="14">
        <v>16.50961882219994</v>
      </c>
      <c r="K191" s="14">
        <v>21.658104967654722</v>
      </c>
      <c r="L191" s="14">
        <v>11.647139341315054</v>
      </c>
      <c r="M191" s="14">
        <v>18.062656279654092</v>
      </c>
      <c r="N191" s="532"/>
      <c r="O191" s="6"/>
      <c r="P191" s="14"/>
      <c r="Q191" s="14"/>
      <c r="R191"/>
      <c r="S191" s="83"/>
    </row>
    <row r="192" spans="1:19" ht="14.25" customHeight="1" hidden="1" outlineLevel="1">
      <c r="A192" s="4" t="s">
        <v>189</v>
      </c>
      <c r="B192" s="46">
        <v>2.516014234742727</v>
      </c>
      <c r="C192" s="46">
        <v>3.9246935629903703</v>
      </c>
      <c r="D192" s="62">
        <v>2.5051838735110863</v>
      </c>
      <c r="E192" s="14">
        <v>30.747532642251144</v>
      </c>
      <c r="F192" s="62">
        <v>22.294411508621124</v>
      </c>
      <c r="G192" s="14">
        <v>0.6411331087108607</v>
      </c>
      <c r="H192" s="62">
        <v>0.03308824464178883</v>
      </c>
      <c r="I192" s="14">
        <v>1.2696068886244518</v>
      </c>
      <c r="J192" s="14">
        <v>4.55478176434309</v>
      </c>
      <c r="K192" s="14">
        <v>10.603056666287983</v>
      </c>
      <c r="L192" s="14">
        <v>-0.7199265710770391</v>
      </c>
      <c r="M192" s="14">
        <v>6.823338382306886</v>
      </c>
      <c r="N192" s="532"/>
      <c r="O192" s="6"/>
      <c r="P192" s="14"/>
      <c r="Q192" s="14"/>
      <c r="R192"/>
      <c r="S192" s="83"/>
    </row>
    <row r="193" spans="1:19" ht="14.25" customHeight="1" hidden="1" outlineLevel="1">
      <c r="A193" s="4" t="s">
        <v>190</v>
      </c>
      <c r="B193" s="46">
        <v>24.552220960729088</v>
      </c>
      <c r="C193" s="46">
        <v>61.714612453100244</v>
      </c>
      <c r="D193" s="62">
        <v>24.230862407368292</v>
      </c>
      <c r="E193" s="14">
        <v>23.15671907422248</v>
      </c>
      <c r="F193" s="62">
        <v>4.090722496310377</v>
      </c>
      <c r="G193" s="14">
        <v>29.469069564969203</v>
      </c>
      <c r="H193" s="62">
        <v>17.56729431802806</v>
      </c>
      <c r="I193" s="14">
        <v>43.69020355784454</v>
      </c>
      <c r="J193" s="14">
        <v>13.572235255282635</v>
      </c>
      <c r="K193" s="14">
        <v>8.415674192594054</v>
      </c>
      <c r="L193" s="14">
        <v>18.684589112187865</v>
      </c>
      <c r="M193" s="14">
        <v>12.677402125943644</v>
      </c>
      <c r="N193" s="532"/>
      <c r="O193" s="6"/>
      <c r="P193" s="14"/>
      <c r="Q193" s="14"/>
      <c r="R193"/>
      <c r="S193" s="83"/>
    </row>
    <row r="194" spans="1:19" ht="14.25" customHeight="1" hidden="1" outlineLevel="1">
      <c r="A194" s="4" t="s">
        <v>280</v>
      </c>
      <c r="B194" s="46">
        <v>5.870455440354405</v>
      </c>
      <c r="C194" s="46">
        <v>21.107525907361918</v>
      </c>
      <c r="D194" s="62">
        <v>5.746220869429621</v>
      </c>
      <c r="E194" s="14">
        <v>31.754218870827714</v>
      </c>
      <c r="F194" s="62">
        <v>9.637792031546127</v>
      </c>
      <c r="G194" s="14">
        <v>7.0510486282164635</v>
      </c>
      <c r="H194" s="62">
        <v>4.2915918522592875</v>
      </c>
      <c r="I194" s="14">
        <v>10.109386531062128</v>
      </c>
      <c r="J194" s="14">
        <v>0.5903818583378353</v>
      </c>
      <c r="K194" s="14">
        <v>-6.6895751857026085</v>
      </c>
      <c r="L194" s="14">
        <v>7.4177130116346035</v>
      </c>
      <c r="M194" s="14">
        <v>-2.7041029238108365</v>
      </c>
      <c r="N194" s="532"/>
      <c r="O194" s="6"/>
      <c r="P194" s="14"/>
      <c r="Q194" s="14"/>
      <c r="R194"/>
      <c r="S194" s="83"/>
    </row>
    <row r="195" spans="1:19" ht="14.25" customHeight="1" hidden="1" outlineLevel="1">
      <c r="A195" s="4" t="s">
        <v>281</v>
      </c>
      <c r="B195" s="46">
        <v>8.693620247262501</v>
      </c>
      <c r="C195" s="46">
        <v>0.6465191993291057</v>
      </c>
      <c r="D195" s="62">
        <v>8.774294743256988</v>
      </c>
      <c r="E195" s="14">
        <v>31.025910433657714</v>
      </c>
      <c r="F195" s="62">
        <v>25.710925066445768</v>
      </c>
      <c r="G195" s="14">
        <v>7.665322381858346</v>
      </c>
      <c r="H195" s="62">
        <v>5.5001608656759515</v>
      </c>
      <c r="I195" s="14">
        <v>10.072679133609697</v>
      </c>
      <c r="J195" s="14">
        <v>7.479695016887675</v>
      </c>
      <c r="K195" s="14">
        <v>7.094510991190916</v>
      </c>
      <c r="L195" s="14">
        <v>7.794981194611623</v>
      </c>
      <c r="M195" s="14">
        <v>7.837003222678703</v>
      </c>
      <c r="N195" s="532"/>
      <c r="O195" s="6"/>
      <c r="P195" s="14"/>
      <c r="Q195" s="14"/>
      <c r="R195"/>
      <c r="S195" s="83"/>
    </row>
    <row r="196" spans="1:19" ht="14.25" customHeight="1" hidden="1" outlineLevel="1">
      <c r="A196" s="4" t="s">
        <v>264</v>
      </c>
      <c r="B196" s="46">
        <v>9.900477279755975</v>
      </c>
      <c r="C196" s="46">
        <v>22.015393124944097</v>
      </c>
      <c r="D196" s="62">
        <v>9.792499428854</v>
      </c>
      <c r="E196" s="14">
        <v>25.526500212379744</v>
      </c>
      <c r="F196" s="62">
        <v>33.86227671310479</v>
      </c>
      <c r="G196" s="14">
        <v>10.453363136799638</v>
      </c>
      <c r="H196" s="62">
        <v>7.000205698000016</v>
      </c>
      <c r="I196" s="14">
        <v>14.321438556424809</v>
      </c>
      <c r="J196" s="14">
        <v>-0.2285184220231855</v>
      </c>
      <c r="K196" s="14">
        <v>-13.144443277476867</v>
      </c>
      <c r="L196" s="14">
        <v>9.507010363856068</v>
      </c>
      <c r="M196" s="14">
        <v>-5.442183397675265</v>
      </c>
      <c r="N196" s="532"/>
      <c r="O196" s="6"/>
      <c r="P196" s="14"/>
      <c r="Q196" s="14"/>
      <c r="R196"/>
      <c r="S196" s="83"/>
    </row>
    <row r="197" spans="1:19" ht="14.25" hidden="1">
      <c r="A197" s="4" t="s">
        <v>177</v>
      </c>
      <c r="B197" s="14">
        <v>1.3937020615021112</v>
      </c>
      <c r="C197" s="14">
        <v>20.6087361743361</v>
      </c>
      <c r="D197" s="62">
        <v>1.2111299850924553</v>
      </c>
      <c r="E197" s="14">
        <v>21.788677232115347</v>
      </c>
      <c r="F197" s="62">
        <v>29.237742659583233</v>
      </c>
      <c r="G197" s="14">
        <v>2.099940467277378</v>
      </c>
      <c r="H197" s="62">
        <v>0.839227504528111</v>
      </c>
      <c r="I197" s="14">
        <v>3.830295535801568</v>
      </c>
      <c r="J197" s="14">
        <v>-8.418914052648361</v>
      </c>
      <c r="K197" s="14">
        <v>-15.81659746648026</v>
      </c>
      <c r="L197" s="14">
        <v>-0.9146004745731489</v>
      </c>
      <c r="M197" s="14">
        <v>-12.316379459207226</v>
      </c>
      <c r="N197" s="395"/>
      <c r="O197" s="14"/>
      <c r="P197" s="14"/>
      <c r="Q197" s="14"/>
      <c r="R197"/>
      <c r="S197" s="83"/>
    </row>
    <row r="198" spans="1:19" ht="14.25" hidden="1">
      <c r="A198" s="4" t="s">
        <v>178</v>
      </c>
      <c r="B198" s="14">
        <v>3.1073519129064096</v>
      </c>
      <c r="C198" s="14">
        <v>23.60760624133087</v>
      </c>
      <c r="D198" s="62">
        <v>2.9456424231420755</v>
      </c>
      <c r="E198" s="14">
        <v>20.08631624509198</v>
      </c>
      <c r="F198" s="62">
        <v>17.59753025513595</v>
      </c>
      <c r="G198" s="14">
        <v>0.8759008656010536</v>
      </c>
      <c r="H198" s="62">
        <v>1.3477950477586376</v>
      </c>
      <c r="I198" s="14">
        <v>0.37980841695430456</v>
      </c>
      <c r="J198" s="14">
        <v>6.646798459887677</v>
      </c>
      <c r="K198" s="14">
        <v>8.557978792679918</v>
      </c>
      <c r="L198" s="14">
        <v>4.532430564267841</v>
      </c>
      <c r="M198" s="14">
        <v>6.669446877095453</v>
      </c>
      <c r="N198" s="395"/>
      <c r="O198" s="14"/>
      <c r="P198" s="14"/>
      <c r="Q198" s="14"/>
      <c r="R198"/>
      <c r="S198" s="83"/>
    </row>
    <row r="199" spans="1:19" ht="14.25" hidden="1">
      <c r="A199" s="4" t="s">
        <v>265</v>
      </c>
      <c r="B199" s="14">
        <v>-4.058681979760962</v>
      </c>
      <c r="C199" s="14">
        <v>5.463296196265048</v>
      </c>
      <c r="D199" s="62">
        <v>-4.155385670672189</v>
      </c>
      <c r="E199" s="14">
        <v>15.076746461149426</v>
      </c>
      <c r="F199" s="62">
        <v>-1.0764810968087488</v>
      </c>
      <c r="G199" s="14">
        <v>-9.477657785972198</v>
      </c>
      <c r="H199" s="62">
        <v>-6.5528505722936075</v>
      </c>
      <c r="I199" s="14">
        <v>-12.47686324744005</v>
      </c>
      <c r="J199" s="14">
        <v>11.639183104323351</v>
      </c>
      <c r="K199" s="14">
        <v>24.097845178089642</v>
      </c>
      <c r="L199" s="14">
        <v>-4.7905506592602904</v>
      </c>
      <c r="M199" s="14">
        <v>16.057059096199524</v>
      </c>
      <c r="N199" s="395"/>
      <c r="O199" s="14"/>
      <c r="P199" s="14"/>
      <c r="Q199" s="14"/>
      <c r="R199"/>
      <c r="S199" s="83"/>
    </row>
    <row r="200" spans="1:19" ht="14.25" hidden="1">
      <c r="A200" s="4" t="s">
        <v>180</v>
      </c>
      <c r="B200" s="14">
        <v>-17.0578399598662</v>
      </c>
      <c r="C200" s="14">
        <v>4.640146237235811</v>
      </c>
      <c r="D200" s="62">
        <v>-17.22710088030675</v>
      </c>
      <c r="E200" s="14">
        <v>2.1446891489719917</v>
      </c>
      <c r="F200" s="62">
        <v>-31.80778926634619</v>
      </c>
      <c r="G200" s="14">
        <v>-18.883209642291746</v>
      </c>
      <c r="H200" s="62">
        <v>-19.34131543449476</v>
      </c>
      <c r="I200" s="14">
        <v>-18.419987701584333</v>
      </c>
      <c r="J200" s="14">
        <v>-8.01910108261849</v>
      </c>
      <c r="K200" s="14">
        <v>-6.648939076435397</v>
      </c>
      <c r="L200" s="14">
        <v>-9.963354305085886</v>
      </c>
      <c r="M200" s="14">
        <v>-7.759256276720933</v>
      </c>
      <c r="N200" s="395"/>
      <c r="O200" s="14"/>
      <c r="P200" s="14"/>
      <c r="Q200" s="14"/>
      <c r="R200"/>
      <c r="S200" s="83"/>
    </row>
    <row r="201" spans="1:19" ht="14.25" hidden="1">
      <c r="A201" s="4" t="s">
        <v>181</v>
      </c>
      <c r="B201" s="14">
        <v>-22.501545431720984</v>
      </c>
      <c r="C201" s="14">
        <v>16.121970728602733</v>
      </c>
      <c r="D201" s="62">
        <v>-22.819617756765126</v>
      </c>
      <c r="E201" s="14">
        <v>-3.9914896106607216</v>
      </c>
      <c r="F201" s="62">
        <v>-48.45123331325121</v>
      </c>
      <c r="G201" s="14">
        <v>-26.93274270877201</v>
      </c>
      <c r="H201" s="62">
        <v>-25.06501068031443</v>
      </c>
      <c r="I201" s="14">
        <v>-28.99787834558481</v>
      </c>
      <c r="J201" s="14">
        <v>1.6678438332797185</v>
      </c>
      <c r="K201" s="14">
        <v>-4.206259518884508</v>
      </c>
      <c r="L201" s="14">
        <v>7.451947985394099</v>
      </c>
      <c r="M201" s="14">
        <v>-2.464764904194311</v>
      </c>
      <c r="N201" s="395"/>
      <c r="O201" s="14"/>
      <c r="P201" s="14"/>
      <c r="Q201" s="14"/>
      <c r="R201"/>
      <c r="S201" s="83"/>
    </row>
    <row r="202" spans="1:19" ht="14.25" hidden="1">
      <c r="A202" s="4" t="s">
        <v>182</v>
      </c>
      <c r="B202" s="62">
        <v>-36.04658998091676</v>
      </c>
      <c r="C202" s="62">
        <v>16.40169972323413</v>
      </c>
      <c r="D202" s="14">
        <v>-36.42482544482376</v>
      </c>
      <c r="E202" s="14">
        <v>-2.2205300773752725</v>
      </c>
      <c r="F202" s="62">
        <v>-43.045369047519024</v>
      </c>
      <c r="G202" s="14">
        <v>-40.56574889069159</v>
      </c>
      <c r="H202" s="62">
        <v>-36.101973221652074</v>
      </c>
      <c r="I202" s="14">
        <v>-45.123721400213746</v>
      </c>
      <c r="J202" s="14">
        <v>-18.88212698359763</v>
      </c>
      <c r="K202" s="14">
        <v>-19.739290393079713</v>
      </c>
      <c r="L202" s="14">
        <v>-17.906844950843464</v>
      </c>
      <c r="M202" s="14">
        <v>-19.840934595830717</v>
      </c>
      <c r="N202" s="5"/>
      <c r="O202" s="14"/>
      <c r="P202" s="14"/>
      <c r="Q202" s="14"/>
      <c r="R202"/>
      <c r="S202" s="83"/>
    </row>
    <row r="203" spans="1:19" ht="14.25" outlineLevel="1">
      <c r="A203" s="4" t="s">
        <v>191</v>
      </c>
      <c r="B203" s="82">
        <v>-36.10095512669395</v>
      </c>
      <c r="C203" s="82">
        <v>1.9781931834244517</v>
      </c>
      <c r="D203" s="82">
        <v>-36.39883347646774</v>
      </c>
      <c r="E203" s="82">
        <v>-9.294730281146698</v>
      </c>
      <c r="F203" s="82">
        <v>-47.64211331457463</v>
      </c>
      <c r="G203" s="82">
        <v>-40.08178552343554</v>
      </c>
      <c r="H203" s="82">
        <v>-35.291206308753644</v>
      </c>
      <c r="I203" s="82">
        <v>-44.79825880733487</v>
      </c>
      <c r="J203" s="62">
        <v>-17.906579980310255</v>
      </c>
      <c r="K203" s="62">
        <v>-15.919105254708697</v>
      </c>
      <c r="L203" s="14">
        <v>-19.95195663701685</v>
      </c>
      <c r="M203" s="62">
        <v>-16.823669839501093</v>
      </c>
      <c r="N203" s="395">
        <v>-36.10095512669395</v>
      </c>
      <c r="O203" s="62">
        <v>3361.086074</v>
      </c>
      <c r="P203" s="62"/>
      <c r="Q203" s="62"/>
      <c r="R203"/>
      <c r="S203" s="83"/>
    </row>
    <row r="204" spans="1:19" ht="14.25" outlineLevel="1">
      <c r="A204" s="4" t="s">
        <v>192</v>
      </c>
      <c r="B204" s="86">
        <v>-22.98080465270506</v>
      </c>
      <c r="C204" s="86">
        <v>-2.1313143285967158</v>
      </c>
      <c r="D204" s="86">
        <v>-23.143321791258757</v>
      </c>
      <c r="E204" s="86">
        <v>-10.369006000633306</v>
      </c>
      <c r="F204" s="86">
        <v>-42.98873319878543</v>
      </c>
      <c r="G204" s="86">
        <v>-27.39958838202358</v>
      </c>
      <c r="H204" s="86">
        <v>-28.738564371589987</v>
      </c>
      <c r="I204" s="86">
        <v>-26.03252427479839</v>
      </c>
      <c r="J204" s="431">
        <v>-1.193680530889793</v>
      </c>
      <c r="K204" s="431">
        <v>12.46525444127478</v>
      </c>
      <c r="L204" s="431">
        <v>-14.464226946933763</v>
      </c>
      <c r="M204" s="568">
        <v>3.490716478530615</v>
      </c>
      <c r="N204" s="431">
        <v>-22.98080465270506</v>
      </c>
      <c r="O204" s="431">
        <v>3916.58361</v>
      </c>
      <c r="P204" s="14"/>
      <c r="Q204" s="14"/>
      <c r="R204"/>
      <c r="S204" s="83"/>
    </row>
    <row r="205" spans="1:19" ht="14.25" outlineLevel="1">
      <c r="A205" s="4" t="s">
        <v>193</v>
      </c>
      <c r="B205" s="423">
        <v>-35.042915636742165</v>
      </c>
      <c r="C205" s="423">
        <v>-26.163964515635968</v>
      </c>
      <c r="D205" s="423">
        <v>-35.1428621479445</v>
      </c>
      <c r="E205" s="423">
        <v>-11.42758705878363</v>
      </c>
      <c r="F205" s="423">
        <v>-26.55829136070848</v>
      </c>
      <c r="G205" s="423">
        <v>-42.4113737758335</v>
      </c>
      <c r="H205" s="423">
        <v>-36.22291606836462</v>
      </c>
      <c r="I205" s="423">
        <v>-48.46149775589181</v>
      </c>
      <c r="J205" s="46">
        <v>-8.386395950028856</v>
      </c>
      <c r="K205" s="46">
        <v>9.366604645102726</v>
      </c>
      <c r="L205" s="46">
        <v>-24.464330385145104</v>
      </c>
      <c r="M205" s="569">
        <v>-3.671140269950371</v>
      </c>
      <c r="N205" s="46">
        <v>-35.042915636742165</v>
      </c>
      <c r="O205" s="423">
        <v>3615.557721</v>
      </c>
      <c r="P205" s="1"/>
      <c r="Q205" s="1"/>
      <c r="R205"/>
      <c r="S205" s="83"/>
    </row>
    <row r="206" spans="1:19" ht="14.25" outlineLevel="1">
      <c r="A206" s="4" t="s">
        <v>305</v>
      </c>
      <c r="B206" s="86">
        <v>-33.24260668744863</v>
      </c>
      <c r="C206" s="86">
        <v>0.8252844092602629</v>
      </c>
      <c r="D206" s="86">
        <v>-33.560727816443446</v>
      </c>
      <c r="E206" s="86">
        <v>-17.575944735834256</v>
      </c>
      <c r="F206" s="86">
        <v>-33.108314725607755</v>
      </c>
      <c r="G206" s="86">
        <v>-36.57342700861579</v>
      </c>
      <c r="H206" s="86">
        <v>-34.20570902864134</v>
      </c>
      <c r="I206" s="86">
        <v>-39.05894434616957</v>
      </c>
      <c r="J206" s="431">
        <v>-20.631197112233153</v>
      </c>
      <c r="K206" s="431">
        <v>-15.698492317404572</v>
      </c>
      <c r="L206" s="431">
        <v>-24.6496746197369</v>
      </c>
      <c r="M206" s="568">
        <v>-19.9330963442424</v>
      </c>
      <c r="N206" s="46">
        <v>-33.24260668744863</v>
      </c>
      <c r="O206" s="423">
        <v>3530.675431</v>
      </c>
      <c r="P206" s="1"/>
      <c r="Q206" s="1"/>
      <c r="R206"/>
      <c r="S206" s="83"/>
    </row>
    <row r="207" spans="1:19" ht="14.25" outlineLevel="1">
      <c r="A207" s="4" t="s">
        <v>306</v>
      </c>
      <c r="B207" s="86">
        <v>-28.378669844620944</v>
      </c>
      <c r="C207" s="86">
        <v>-5.573189110385485</v>
      </c>
      <c r="D207" s="86">
        <v>-28.590217648438923</v>
      </c>
      <c r="E207" s="86">
        <v>-16.61093864738568</v>
      </c>
      <c r="F207" s="86">
        <v>-34.77511176823856</v>
      </c>
      <c r="G207" s="86">
        <v>-29.335585332913098</v>
      </c>
      <c r="H207" s="86">
        <v>-31.17982530799449</v>
      </c>
      <c r="I207" s="86">
        <v>-27.37022959548277</v>
      </c>
      <c r="J207" s="431">
        <v>-22.540966674521698</v>
      </c>
      <c r="K207" s="431">
        <v>-21.861992190135098</v>
      </c>
      <c r="L207" s="431">
        <v>-23.09311885135631</v>
      </c>
      <c r="M207" s="568">
        <v>-24.26888832036127</v>
      </c>
      <c r="N207" s="46">
        <v>-28.378669844620944</v>
      </c>
      <c r="O207" s="423">
        <v>3837.433232</v>
      </c>
      <c r="P207" s="1"/>
      <c r="Q207" s="1"/>
      <c r="R207"/>
      <c r="S207" s="83"/>
    </row>
    <row r="208" spans="1:19" ht="14.25" outlineLevel="1">
      <c r="A208" s="4" t="s">
        <v>307</v>
      </c>
      <c r="B208" s="423">
        <v>-30.375686799466493</v>
      </c>
      <c r="C208" s="423">
        <v>-9.883880893939647</v>
      </c>
      <c r="D208" s="423">
        <v>-30.578658954569008</v>
      </c>
      <c r="E208" s="423">
        <v>-15.4078906311033</v>
      </c>
      <c r="F208" s="423">
        <v>-44.174100303028176</v>
      </c>
      <c r="G208" s="423">
        <v>-33.17961643030779</v>
      </c>
      <c r="H208" s="423">
        <v>-29.19184700597718</v>
      </c>
      <c r="I208" s="423">
        <v>-37.36047546615842</v>
      </c>
      <c r="J208" s="46">
        <v>-12.44459656557953</v>
      </c>
      <c r="K208" s="46">
        <v>-0.09050607706880953</v>
      </c>
      <c r="L208" s="46">
        <v>-19.830446841116228</v>
      </c>
      <c r="M208" s="569">
        <v>-10.568540987698654</v>
      </c>
      <c r="N208" s="46">
        <v>-30.375686799466493</v>
      </c>
      <c r="O208" s="423">
        <v>3597.939414</v>
      </c>
      <c r="P208" s="1"/>
      <c r="Q208" s="1"/>
      <c r="R208"/>
      <c r="S208" s="83"/>
    </row>
    <row r="209" spans="1:19" ht="14.25" outlineLevel="1">
      <c r="A209" s="4" t="s">
        <v>194</v>
      </c>
      <c r="B209" s="423">
        <v>-19.876952455263535</v>
      </c>
      <c r="C209" s="423">
        <v>-13.664872019880022</v>
      </c>
      <c r="D209" s="423">
        <v>-19.947288956042613</v>
      </c>
      <c r="E209" s="423">
        <v>-12.995035056341024</v>
      </c>
      <c r="F209" s="423">
        <v>-33.663701889667166</v>
      </c>
      <c r="G209" s="423">
        <v>-21.384836315394196</v>
      </c>
      <c r="H209" s="423">
        <v>-26.596530984270643</v>
      </c>
      <c r="I209" s="423">
        <v>-14.437738796070548</v>
      </c>
      <c r="J209" s="46">
        <v>-9.562714879680186</v>
      </c>
      <c r="K209" s="46">
        <v>1.7933294079614654</v>
      </c>
      <c r="L209" s="46">
        <v>-19.34992967278626</v>
      </c>
      <c r="M209" s="569">
        <v>-6.19016261810394</v>
      </c>
      <c r="N209" s="46">
        <v>-19.876952455263535</v>
      </c>
      <c r="O209" s="423">
        <v>3719.065713</v>
      </c>
      <c r="P209" s="1"/>
      <c r="Q209" s="1"/>
      <c r="R209"/>
      <c r="S209" s="83"/>
    </row>
    <row r="210" spans="1:19" ht="14.25" outlineLevel="1">
      <c r="A210" s="4" t="s">
        <v>195</v>
      </c>
      <c r="B210" s="86">
        <v>-21.362586940316092</v>
      </c>
      <c r="C210" s="86">
        <v>-7.295230993409589</v>
      </c>
      <c r="D210" s="86">
        <v>-21.49582428295801</v>
      </c>
      <c r="E210" s="86">
        <v>-16.905730375622056</v>
      </c>
      <c r="F210" s="86">
        <v>-33.484721364224086</v>
      </c>
      <c r="G210" s="86">
        <v>-23.05871043082142</v>
      </c>
      <c r="H210" s="86">
        <v>-22.588037158685765</v>
      </c>
      <c r="I210" s="86">
        <v>-23.558290923902362</v>
      </c>
      <c r="J210" s="431">
        <v>-12.362222620916214</v>
      </c>
      <c r="K210" s="431">
        <v>-5.521894174898577</v>
      </c>
      <c r="L210" s="431">
        <v>-20.22120913864984</v>
      </c>
      <c r="M210" s="568">
        <v>-10.723448928167443</v>
      </c>
      <c r="N210" s="46">
        <v>-21.362586940316092</v>
      </c>
      <c r="O210" s="423">
        <v>4293.296572</v>
      </c>
      <c r="P210" s="1"/>
      <c r="Q210" s="1"/>
      <c r="R210"/>
      <c r="S210" s="83"/>
    </row>
    <row r="211" spans="1:19" ht="14.25" outlineLevel="1">
      <c r="A211" s="4" t="s">
        <v>308</v>
      </c>
      <c r="B211" s="86">
        <v>-17.69648212770379</v>
      </c>
      <c r="C211" s="86">
        <v>-24.943991120996174</v>
      </c>
      <c r="D211" s="86">
        <v>-17.615490848563937</v>
      </c>
      <c r="E211" s="86">
        <v>-11.696987814956884</v>
      </c>
      <c r="F211" s="86">
        <v>-22.857843507284997</v>
      </c>
      <c r="G211" s="86">
        <v>-15.528168312959167</v>
      </c>
      <c r="H211" s="86">
        <v>-17.244432098079997</v>
      </c>
      <c r="I211" s="86">
        <v>-13.64912757619588</v>
      </c>
      <c r="J211" s="431">
        <v>-21.841519901198893</v>
      </c>
      <c r="K211" s="431">
        <v>-26.127092858869418</v>
      </c>
      <c r="L211" s="431">
        <v>-14.475172445735154</v>
      </c>
      <c r="M211" s="568">
        <v>-23.644302460181734</v>
      </c>
      <c r="N211" s="46">
        <v>-17.69648212770379</v>
      </c>
      <c r="O211" s="423">
        <v>4546.94841</v>
      </c>
      <c r="P211" s="1"/>
      <c r="Q211" s="1"/>
      <c r="R211"/>
      <c r="S211" s="83"/>
    </row>
    <row r="212" spans="1:18" ht="14.25" outlineLevel="1">
      <c r="A212" s="4" t="s">
        <v>196</v>
      </c>
      <c r="B212" s="86">
        <v>-4.071008181416289</v>
      </c>
      <c r="C212" s="86">
        <v>-15.111408338784798</v>
      </c>
      <c r="D212" s="86">
        <v>-3.962132156692263</v>
      </c>
      <c r="E212" s="86">
        <v>-10.108408943859502</v>
      </c>
      <c r="F212" s="86">
        <v>11.379073346741947</v>
      </c>
      <c r="G212" s="86">
        <v>-3.05935784562584</v>
      </c>
      <c r="H212" s="86">
        <v>-6.524967514907416</v>
      </c>
      <c r="I212" s="86">
        <v>0.40537979300097504</v>
      </c>
      <c r="J212" s="86">
        <v>-9.5095775126143</v>
      </c>
      <c r="K212" s="86">
        <v>-8.905593431250196</v>
      </c>
      <c r="L212" s="86">
        <v>-10.39817759730147</v>
      </c>
      <c r="M212" s="570">
        <v>-9.7262301194029</v>
      </c>
      <c r="N212" s="86">
        <v>-4.071008181416289</v>
      </c>
      <c r="O212" s="86">
        <v>4546.248713</v>
      </c>
      <c r="P212" s="1"/>
      <c r="Q212" s="1"/>
      <c r="R212" s="1"/>
    </row>
    <row r="213" spans="1:18" ht="14.25" outlineLevel="1">
      <c r="A213" s="4" t="s">
        <v>197</v>
      </c>
      <c r="B213" s="19">
        <v>3.814316813562371</v>
      </c>
      <c r="C213" s="19">
        <v>-12.033012516213233</v>
      </c>
      <c r="D213" s="19">
        <v>4.010669854376502</v>
      </c>
      <c r="E213" s="19">
        <v>1.658802999967989</v>
      </c>
      <c r="F213" s="19">
        <v>47.418657448189975</v>
      </c>
      <c r="G213" s="19">
        <v>6.985881369285423</v>
      </c>
      <c r="H213" s="19">
        <v>-1.838351987157779</v>
      </c>
      <c r="I213" s="19">
        <v>17.283204064206117</v>
      </c>
      <c r="J213" s="19">
        <v>-11.503386081767161</v>
      </c>
      <c r="K213" s="19">
        <v>-11.972268560241247</v>
      </c>
      <c r="L213" s="19">
        <v>-11.091780397720825</v>
      </c>
      <c r="M213" s="16">
        <v>-11.67868572971362</v>
      </c>
      <c r="N213" s="19">
        <v>3.814316813562371</v>
      </c>
      <c r="O213" s="19">
        <v>3646.326876</v>
      </c>
      <c r="P213" s="1"/>
      <c r="Q213" s="1"/>
      <c r="R213" s="1"/>
    </row>
    <row r="214" spans="1:18" ht="14.25" outlineLevel="1">
      <c r="A214" s="4" t="s">
        <v>198</v>
      </c>
      <c r="B214" s="19">
        <v>13.832347811500597</v>
      </c>
      <c r="C214" s="19">
        <v>-18.281725076460106</v>
      </c>
      <c r="D214" s="19">
        <v>14.25637925782138</v>
      </c>
      <c r="E214" s="19">
        <v>-1.0562256304130813</v>
      </c>
      <c r="F214" s="19">
        <v>51.34644244955979</v>
      </c>
      <c r="G214" s="19">
        <v>18.775765023730656</v>
      </c>
      <c r="H214" s="19">
        <v>16.8641996961413</v>
      </c>
      <c r="I214" s="19">
        <v>21.048565334880195</v>
      </c>
      <c r="J214" s="19">
        <v>-5.541508499176189</v>
      </c>
      <c r="K214" s="19">
        <v>-6.839856390445448</v>
      </c>
      <c r="L214" s="19">
        <v>-4.097220758783479</v>
      </c>
      <c r="M214" s="16">
        <v>-5.907563819364498</v>
      </c>
      <c r="N214" s="19">
        <v>13.832347811500597</v>
      </c>
      <c r="O214" s="19">
        <v>3666.561303</v>
      </c>
      <c r="P214" s="1"/>
      <c r="Q214" s="1"/>
      <c r="R214" s="1"/>
    </row>
    <row r="215" spans="1:18" ht="14.25" hidden="1" outlineLevel="1">
      <c r="A215" s="3" t="s">
        <v>199</v>
      </c>
      <c r="B215" s="1"/>
      <c r="C215" s="1"/>
      <c r="D215" s="1"/>
      <c r="E215" s="1"/>
      <c r="F215" s="1"/>
      <c r="G215" s="1"/>
      <c r="H215" s="1"/>
      <c r="I215" s="1"/>
      <c r="J215" s="1"/>
      <c r="K215" s="1"/>
      <c r="L215" s="1"/>
      <c r="M215" s="1"/>
      <c r="N215" s="1"/>
      <c r="O215" s="1"/>
      <c r="P215" s="1"/>
      <c r="Q215" s="1"/>
      <c r="R215" s="1"/>
    </row>
    <row r="216" spans="1:18" ht="14.25" hidden="1" outlineLevel="1">
      <c r="A216" s="3" t="s">
        <v>200</v>
      </c>
      <c r="B216" s="1"/>
      <c r="C216" s="1"/>
      <c r="D216" s="1"/>
      <c r="E216" s="1"/>
      <c r="F216" s="1"/>
      <c r="G216" s="1"/>
      <c r="H216" s="1"/>
      <c r="I216" s="1"/>
      <c r="J216" s="1"/>
      <c r="K216" s="1"/>
      <c r="L216" s="1"/>
      <c r="M216" s="1"/>
      <c r="N216" s="1"/>
      <c r="O216" s="1"/>
      <c r="P216" s="1"/>
      <c r="Q216" s="1"/>
      <c r="R216" s="1"/>
    </row>
    <row r="217" spans="1:18" ht="14.25" hidden="1" outlineLevel="1">
      <c r="A217" s="3" t="s">
        <v>201</v>
      </c>
      <c r="B217" s="1"/>
      <c r="C217" s="1"/>
      <c r="D217" s="1"/>
      <c r="E217" s="1"/>
      <c r="F217" s="1"/>
      <c r="G217" s="1"/>
      <c r="H217" s="1"/>
      <c r="I217" s="1"/>
      <c r="J217" s="1"/>
      <c r="K217" s="1"/>
      <c r="L217" s="1"/>
      <c r="M217" s="1"/>
      <c r="N217" s="1"/>
      <c r="O217" s="1"/>
      <c r="P217" s="1"/>
      <c r="Q217" s="1"/>
      <c r="R217" s="1"/>
    </row>
    <row r="218" spans="1:18" ht="14.25" hidden="1" outlineLevel="1">
      <c r="A218" s="3" t="s">
        <v>309</v>
      </c>
      <c r="B218" s="1"/>
      <c r="C218" s="1"/>
      <c r="D218" s="1"/>
      <c r="E218" s="1"/>
      <c r="F218" s="1"/>
      <c r="G218" s="1"/>
      <c r="H218" s="1"/>
      <c r="I218" s="1"/>
      <c r="J218" s="1"/>
      <c r="K218" s="1"/>
      <c r="L218" s="1"/>
      <c r="M218" s="1"/>
      <c r="N218" s="1"/>
      <c r="O218" s="1"/>
      <c r="P218" s="1"/>
      <c r="Q218" s="1"/>
      <c r="R218" s="1"/>
    </row>
    <row r="219" spans="1:18" ht="14.25" hidden="1" outlineLevel="1">
      <c r="A219" s="3" t="s">
        <v>310</v>
      </c>
      <c r="B219" s="1"/>
      <c r="C219" s="1"/>
      <c r="D219" s="1"/>
      <c r="E219" s="1"/>
      <c r="F219" s="1"/>
      <c r="G219" s="1"/>
      <c r="H219" s="1"/>
      <c r="I219" s="1"/>
      <c r="J219" s="1"/>
      <c r="K219" s="1"/>
      <c r="L219" s="1"/>
      <c r="M219" s="1"/>
      <c r="N219" s="1"/>
      <c r="O219" s="1"/>
      <c r="P219" s="1"/>
      <c r="Q219" s="1"/>
      <c r="R219" s="1"/>
    </row>
    <row r="220" spans="1:18" ht="14.25" hidden="1" outlineLevel="1">
      <c r="A220" s="3" t="s">
        <v>311</v>
      </c>
      <c r="B220" s="1"/>
      <c r="C220" s="1"/>
      <c r="D220" s="1"/>
      <c r="E220" s="1"/>
      <c r="F220" s="1"/>
      <c r="G220" s="1"/>
      <c r="H220" s="1"/>
      <c r="I220" s="1"/>
      <c r="J220" s="1"/>
      <c r="K220" s="1"/>
      <c r="L220" s="1"/>
      <c r="M220" s="1"/>
      <c r="N220" s="1"/>
      <c r="O220" s="1"/>
      <c r="P220" s="1"/>
      <c r="Q220" s="1"/>
      <c r="R220" s="1"/>
    </row>
    <row r="221" spans="1:18" ht="14.25" hidden="1" outlineLevel="1">
      <c r="A221" s="3" t="s">
        <v>202</v>
      </c>
      <c r="B221" s="1"/>
      <c r="C221" s="1"/>
      <c r="D221" s="1"/>
      <c r="E221" s="1"/>
      <c r="F221" s="1"/>
      <c r="G221" s="1"/>
      <c r="H221" s="1"/>
      <c r="I221" s="1"/>
      <c r="J221" s="1"/>
      <c r="K221" s="1"/>
      <c r="L221" s="1"/>
      <c r="M221" s="1"/>
      <c r="N221" s="1"/>
      <c r="O221" s="1"/>
      <c r="P221" s="1"/>
      <c r="Q221" s="1"/>
      <c r="R221" s="1"/>
    </row>
    <row r="222" spans="1:18" ht="14.25" hidden="1" outlineLevel="1">
      <c r="A222" s="3" t="s">
        <v>203</v>
      </c>
      <c r="B222" s="1"/>
      <c r="C222" s="1"/>
      <c r="D222" s="1"/>
      <c r="E222" s="1"/>
      <c r="F222" s="1"/>
      <c r="G222" s="1"/>
      <c r="H222" s="1"/>
      <c r="I222" s="1"/>
      <c r="J222" s="1"/>
      <c r="K222" s="1"/>
      <c r="L222" s="1"/>
      <c r="M222" s="1"/>
      <c r="N222" s="1"/>
      <c r="O222" s="1"/>
      <c r="P222" s="1"/>
      <c r="Q222" s="1"/>
      <c r="R222" s="1"/>
    </row>
    <row r="223" spans="1:18" ht="14.25" hidden="1" outlineLevel="1">
      <c r="A223" s="3" t="s">
        <v>312</v>
      </c>
      <c r="B223" s="1"/>
      <c r="C223" s="1"/>
      <c r="D223" s="1"/>
      <c r="E223" s="1"/>
      <c r="F223" s="1"/>
      <c r="G223" s="1"/>
      <c r="H223" s="1"/>
      <c r="I223" s="1"/>
      <c r="J223" s="1"/>
      <c r="K223" s="1"/>
      <c r="L223" s="1"/>
      <c r="M223" s="1"/>
      <c r="N223" s="1"/>
      <c r="O223" s="1"/>
      <c r="P223" s="1"/>
      <c r="Q223" s="1"/>
      <c r="R223" s="1"/>
    </row>
    <row r="224" spans="1:18" ht="14.25" hidden="1" outlineLevel="1">
      <c r="A224" s="3" t="s">
        <v>204</v>
      </c>
      <c r="B224" s="1"/>
      <c r="C224" s="1"/>
      <c r="D224" s="1"/>
      <c r="E224" s="1"/>
      <c r="F224" s="1"/>
      <c r="G224" s="1"/>
      <c r="H224" s="1"/>
      <c r="I224" s="1"/>
      <c r="J224" s="1"/>
      <c r="K224" s="1"/>
      <c r="L224" s="1"/>
      <c r="M224" s="1"/>
      <c r="N224" s="1"/>
      <c r="O224" s="1"/>
      <c r="P224" s="1"/>
      <c r="Q224" s="1"/>
      <c r="R224" s="1"/>
    </row>
    <row r="225" spans="1:18" ht="14.25" hidden="1" outlineLevel="1">
      <c r="A225" s="3" t="s">
        <v>205</v>
      </c>
      <c r="B225" s="1"/>
      <c r="C225" s="1"/>
      <c r="D225" s="1"/>
      <c r="E225" s="1"/>
      <c r="F225" s="1"/>
      <c r="G225" s="1"/>
      <c r="H225" s="1"/>
      <c r="I225" s="1"/>
      <c r="J225" s="1"/>
      <c r="K225" s="1"/>
      <c r="L225" s="1"/>
      <c r="M225" s="1"/>
      <c r="N225" s="1"/>
      <c r="O225" s="1"/>
      <c r="P225" s="1"/>
      <c r="Q225" s="1"/>
      <c r="R225" s="1"/>
    </row>
    <row r="226" ht="14.25" collapsed="1"/>
    <row r="227" ht="14.25">
      <c r="A227" s="1" t="s">
        <v>657</v>
      </c>
    </row>
    <row r="228" spans="1:3" ht="14.25">
      <c r="A228" s="1" t="s">
        <v>675</v>
      </c>
      <c r="B228" s="1"/>
      <c r="C228" s="1"/>
    </row>
    <row r="229" spans="1:3" ht="14.25">
      <c r="A229" s="1"/>
      <c r="B229" s="1"/>
      <c r="C229" s="1"/>
    </row>
  </sheetData>
  <mergeCells count="25">
    <mergeCell ref="L6:M6"/>
    <mergeCell ref="O7:O8"/>
    <mergeCell ref="Q5:R5"/>
    <mergeCell ref="Q6:Q8"/>
    <mergeCell ref="R6:R8"/>
    <mergeCell ref="D5:P5"/>
    <mergeCell ref="E6:F6"/>
    <mergeCell ref="K7:K8"/>
    <mergeCell ref="N7:N8"/>
    <mergeCell ref="G6:H6"/>
    <mergeCell ref="J7:J8"/>
    <mergeCell ref="N121:O122"/>
    <mergeCell ref="P7:P8"/>
    <mergeCell ref="F7:F8"/>
    <mergeCell ref="I7:I8"/>
    <mergeCell ref="G7:G8"/>
    <mergeCell ref="H7:H8"/>
    <mergeCell ref="B5:C5"/>
    <mergeCell ref="E7:E8"/>
    <mergeCell ref="D7:D8"/>
    <mergeCell ref="B6:C6"/>
    <mergeCell ref="B121:D121"/>
    <mergeCell ref="E121:F121"/>
    <mergeCell ref="G121:I121"/>
    <mergeCell ref="J121:M121"/>
  </mergeCells>
  <printOptions/>
  <pageMargins left="0.38" right="0.31" top="0.5" bottom="0.51" header="0.5" footer="0.5"/>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dimension ref="A1:S159"/>
  <sheetViews>
    <sheetView workbookViewId="0" topLeftCell="A1">
      <selection activeCell="A1" sqref="A1"/>
    </sheetView>
  </sheetViews>
  <sheetFormatPr defaultColWidth="9.00390625" defaultRowHeight="14.25"/>
  <cols>
    <col min="1" max="1" width="13.25390625" style="1" customWidth="1"/>
    <col min="2" max="2" width="10.625" style="1" customWidth="1"/>
    <col min="3" max="3" width="9.00390625" style="1" customWidth="1"/>
    <col min="4" max="4" width="15.50390625" style="1" customWidth="1"/>
    <col min="5" max="5" width="12.00390625" style="1" customWidth="1"/>
    <col min="6" max="6" width="10.25390625" style="1" customWidth="1"/>
    <col min="7" max="7" width="12.625" style="1" customWidth="1"/>
    <col min="8" max="8" width="13.375" style="1" customWidth="1"/>
    <col min="9" max="9" width="12.75390625" style="1" customWidth="1"/>
    <col min="10" max="10" width="13.00390625" style="1" customWidth="1"/>
    <col min="11" max="11" width="11.875" style="1" customWidth="1"/>
    <col min="12" max="12" width="11.375" style="1" customWidth="1"/>
    <col min="13" max="13" width="10.375" style="1" customWidth="1"/>
    <col min="14" max="14" width="10.875" style="1" customWidth="1"/>
    <col min="15" max="15" width="11.125" style="1" customWidth="1"/>
    <col min="16" max="16" width="10.125" style="1" customWidth="1"/>
    <col min="17" max="17" width="8.125" style="1" customWidth="1"/>
    <col min="18" max="16384" width="9.00390625" style="1" customWidth="1"/>
  </cols>
  <sheetData>
    <row r="1" ht="15">
      <c r="A1" s="74" t="s">
        <v>653</v>
      </c>
    </row>
    <row r="2" ht="15.75">
      <c r="A2" s="75" t="s">
        <v>620</v>
      </c>
    </row>
    <row r="3" ht="12.75">
      <c r="A3" s="1" t="s">
        <v>322</v>
      </c>
    </row>
    <row r="4" ht="12.75">
      <c r="A4" s="6"/>
    </row>
    <row r="5" spans="1:19" ht="14.25" customHeight="1">
      <c r="A5" s="417"/>
      <c r="B5" s="741" t="s">
        <v>638</v>
      </c>
      <c r="C5" s="742"/>
      <c r="D5" s="742"/>
      <c r="E5" s="742"/>
      <c r="F5" s="742"/>
      <c r="G5" s="742"/>
      <c r="H5" s="742"/>
      <c r="I5" s="742"/>
      <c r="J5" s="742"/>
      <c r="K5" s="742"/>
      <c r="L5" s="742"/>
      <c r="M5" s="742"/>
      <c r="N5" s="742"/>
      <c r="O5" s="742"/>
      <c r="P5" s="414"/>
      <c r="Q5" s="414"/>
      <c r="R5" s="414"/>
      <c r="S5" s="414"/>
    </row>
    <row r="6" spans="1:19" ht="12.75" customHeight="1">
      <c r="A6" s="417"/>
      <c r="B6" s="739" t="s">
        <v>255</v>
      </c>
      <c r="C6" s="743"/>
      <c r="D6" s="744" t="s">
        <v>384</v>
      </c>
      <c r="E6" s="744" t="s">
        <v>385</v>
      </c>
      <c r="F6" s="744" t="s">
        <v>386</v>
      </c>
      <c r="G6" s="744" t="s">
        <v>387</v>
      </c>
      <c r="H6" s="744" t="s">
        <v>506</v>
      </c>
      <c r="I6" s="744" t="s">
        <v>621</v>
      </c>
      <c r="J6" s="737" t="s">
        <v>622</v>
      </c>
      <c r="K6" s="737" t="s">
        <v>623</v>
      </c>
      <c r="L6" s="737" t="s">
        <v>624</v>
      </c>
      <c r="M6" s="737" t="s">
        <v>625</v>
      </c>
      <c r="N6" s="737" t="s">
        <v>635</v>
      </c>
      <c r="O6" s="739" t="s">
        <v>626</v>
      </c>
      <c r="P6" s="414"/>
      <c r="Q6" s="414"/>
      <c r="R6" s="414"/>
      <c r="S6" s="414"/>
    </row>
    <row r="7" spans="1:19" ht="40.5" customHeight="1">
      <c r="A7" s="504"/>
      <c r="B7" s="514" t="s">
        <v>656</v>
      </c>
      <c r="C7" s="514" t="s">
        <v>521</v>
      </c>
      <c r="D7" s="745"/>
      <c r="E7" s="745"/>
      <c r="F7" s="745"/>
      <c r="G7" s="745"/>
      <c r="H7" s="745"/>
      <c r="I7" s="745"/>
      <c r="J7" s="738"/>
      <c r="K7" s="738"/>
      <c r="L7" s="738"/>
      <c r="M7" s="738"/>
      <c r="N7" s="738"/>
      <c r="O7" s="740"/>
      <c r="P7" s="414"/>
      <c r="Q7" s="414"/>
      <c r="R7" s="414"/>
      <c r="S7" s="414"/>
    </row>
    <row r="8" spans="1:19" ht="12.75">
      <c r="A8" s="315"/>
      <c r="B8" s="49">
        <v>1</v>
      </c>
      <c r="C8" s="49">
        <v>2</v>
      </c>
      <c r="D8" s="49">
        <v>3</v>
      </c>
      <c r="E8" s="49">
        <v>4</v>
      </c>
      <c r="F8" s="49">
        <v>5</v>
      </c>
      <c r="G8" s="49">
        <v>6</v>
      </c>
      <c r="H8" s="49">
        <v>7</v>
      </c>
      <c r="I8" s="49">
        <v>8</v>
      </c>
      <c r="J8" s="49">
        <v>9</v>
      </c>
      <c r="K8" s="49">
        <v>10</v>
      </c>
      <c r="L8" s="49">
        <v>11</v>
      </c>
      <c r="M8" s="49">
        <v>12</v>
      </c>
      <c r="N8" s="49">
        <v>13</v>
      </c>
      <c r="O8" s="515">
        <v>14</v>
      </c>
      <c r="P8" s="414"/>
      <c r="Q8" s="414"/>
      <c r="R8" s="414"/>
      <c r="S8" s="414"/>
    </row>
    <row r="9" spans="1:19" ht="12.75" hidden="1">
      <c r="A9" s="322">
        <v>1998</v>
      </c>
      <c r="B9" s="516">
        <v>332.0387704972449</v>
      </c>
      <c r="C9" s="46"/>
      <c r="D9" s="414"/>
      <c r="E9" s="414"/>
      <c r="F9" s="414"/>
      <c r="G9" s="414"/>
      <c r="H9" s="414"/>
      <c r="I9" s="414"/>
      <c r="J9" s="414"/>
      <c r="K9" s="414"/>
      <c r="L9" s="414"/>
      <c r="M9" s="414"/>
      <c r="N9" s="414"/>
      <c r="O9" s="414"/>
      <c r="P9" s="414"/>
      <c r="Q9" s="414"/>
      <c r="R9" s="414"/>
      <c r="S9" s="414"/>
    </row>
    <row r="10" spans="1:19" ht="12.75" hidden="1">
      <c r="A10" s="322">
        <v>1999</v>
      </c>
      <c r="B10" s="321">
        <v>356.10436168094003</v>
      </c>
      <c r="C10" s="46">
        <v>7.2</v>
      </c>
      <c r="D10" s="46">
        <v>7.7</v>
      </c>
      <c r="E10" s="46">
        <v>7.900000000000006</v>
      </c>
      <c r="F10" s="46">
        <v>-0.7999999999999972</v>
      </c>
      <c r="G10" s="46">
        <v>7.5</v>
      </c>
      <c r="H10" s="46">
        <v>8.7</v>
      </c>
      <c r="I10" s="46">
        <v>9</v>
      </c>
      <c r="J10" s="46">
        <v>3.5</v>
      </c>
      <c r="K10" s="46">
        <v>8</v>
      </c>
      <c r="L10" s="46">
        <v>5.2</v>
      </c>
      <c r="M10" s="46">
        <v>2.5999999999999943</v>
      </c>
      <c r="N10" s="46">
        <v>0.09999999999999432</v>
      </c>
      <c r="O10" s="46">
        <v>11</v>
      </c>
      <c r="P10" s="414"/>
      <c r="Q10" s="414"/>
      <c r="R10" s="414"/>
      <c r="S10" s="414"/>
    </row>
    <row r="11" spans="1:19" ht="12.75" hidden="1">
      <c r="A11" s="322">
        <v>2000</v>
      </c>
      <c r="B11" s="321">
        <v>379.40649273053174</v>
      </c>
      <c r="C11" s="46">
        <v>6.5</v>
      </c>
      <c r="D11" s="46">
        <v>7.599999999999994</v>
      </c>
      <c r="E11" s="46">
        <v>9.3</v>
      </c>
      <c r="F11" s="46">
        <v>6.5</v>
      </c>
      <c r="G11" s="46">
        <v>9.8</v>
      </c>
      <c r="H11" s="46">
        <v>8.3</v>
      </c>
      <c r="I11" s="46">
        <v>7.7</v>
      </c>
      <c r="J11" s="46">
        <v>11</v>
      </c>
      <c r="K11" s="46">
        <v>7.5</v>
      </c>
      <c r="L11" s="46">
        <v>5.599999999999994</v>
      </c>
      <c r="M11" s="46">
        <v>7</v>
      </c>
      <c r="N11" s="46">
        <v>2.4000000000000057</v>
      </c>
      <c r="O11" s="46">
        <v>-12.1</v>
      </c>
      <c r="P11" s="414"/>
      <c r="Q11" s="414"/>
      <c r="R11" s="414"/>
      <c r="S11" s="414"/>
    </row>
    <row r="12" spans="1:19" ht="12.75" hidden="1">
      <c r="A12" s="322">
        <v>2001</v>
      </c>
      <c r="B12" s="321">
        <v>410.44280687777996</v>
      </c>
      <c r="C12" s="46">
        <v>8.2</v>
      </c>
      <c r="D12" s="46">
        <v>8.099999999999994</v>
      </c>
      <c r="E12" s="46">
        <v>10.2</v>
      </c>
      <c r="F12" s="46">
        <v>4.8</v>
      </c>
      <c r="G12" s="46">
        <v>5.8</v>
      </c>
      <c r="H12" s="46">
        <v>7.400000000000006</v>
      </c>
      <c r="I12" s="46">
        <v>9.400000000000006</v>
      </c>
      <c r="J12" s="46">
        <v>10.2</v>
      </c>
      <c r="K12" s="46">
        <v>10.3</v>
      </c>
      <c r="L12" s="46">
        <v>6.400000000000006</v>
      </c>
      <c r="M12" s="46">
        <v>5.099999999999994</v>
      </c>
      <c r="N12" s="46">
        <v>11.4</v>
      </c>
      <c r="O12" s="46">
        <v>7.2</v>
      </c>
      <c r="P12" s="414"/>
      <c r="Q12" s="414"/>
      <c r="R12" s="414"/>
      <c r="S12" s="414"/>
    </row>
    <row r="13" spans="1:19" ht="12.75" hidden="1">
      <c r="A13" s="322">
        <v>2002</v>
      </c>
      <c r="B13" s="321">
        <v>448.48303790745535</v>
      </c>
      <c r="C13" s="46">
        <v>9.3</v>
      </c>
      <c r="D13" s="46">
        <v>6.8</v>
      </c>
      <c r="E13" s="46">
        <v>7.3</v>
      </c>
      <c r="F13" s="46">
        <v>4.5</v>
      </c>
      <c r="G13" s="46">
        <v>5.400000000000006</v>
      </c>
      <c r="H13" s="46">
        <v>8.8</v>
      </c>
      <c r="I13" s="46">
        <v>6.8</v>
      </c>
      <c r="J13" s="46">
        <v>11</v>
      </c>
      <c r="K13" s="46">
        <v>10</v>
      </c>
      <c r="L13" s="46">
        <v>12.6</v>
      </c>
      <c r="M13" s="46">
        <v>15.7</v>
      </c>
      <c r="N13" s="46">
        <v>15.8</v>
      </c>
      <c r="O13" s="46">
        <v>15.1</v>
      </c>
      <c r="P13" s="414"/>
      <c r="Q13" s="414"/>
      <c r="R13" s="414"/>
      <c r="S13" s="414"/>
    </row>
    <row r="14" spans="1:19" ht="12.75" hidden="1">
      <c r="A14" s="322">
        <v>2003</v>
      </c>
      <c r="B14" s="321">
        <v>476.83064462590454</v>
      </c>
      <c r="C14" s="46">
        <v>6.3</v>
      </c>
      <c r="D14" s="46">
        <v>5.099999999999994</v>
      </c>
      <c r="E14" s="46">
        <v>7.3</v>
      </c>
      <c r="F14" s="46">
        <v>3.9000000000000057</v>
      </c>
      <c r="G14" s="46">
        <v>2.4000000000000057</v>
      </c>
      <c r="H14" s="46">
        <v>7.5</v>
      </c>
      <c r="I14" s="46">
        <v>5.099999999999994</v>
      </c>
      <c r="J14" s="46">
        <v>7.400000000000006</v>
      </c>
      <c r="K14" s="46">
        <v>4.900000000000006</v>
      </c>
      <c r="L14" s="46">
        <v>6.099999999999994</v>
      </c>
      <c r="M14" s="46">
        <v>9.599999999999994</v>
      </c>
      <c r="N14" s="46">
        <v>3.4000000000000057</v>
      </c>
      <c r="O14" s="46">
        <v>8.8</v>
      </c>
      <c r="P14" s="414"/>
      <c r="Q14" s="414"/>
      <c r="R14" s="414"/>
      <c r="S14" s="414"/>
    </row>
    <row r="15" spans="1:19" ht="12.75" hidden="1">
      <c r="A15" s="436">
        <v>2004</v>
      </c>
      <c r="B15" s="321">
        <v>525.2937661820355</v>
      </c>
      <c r="C15" s="46">
        <v>10.2</v>
      </c>
      <c r="D15" s="46">
        <v>11.6</v>
      </c>
      <c r="E15" s="46">
        <v>10.2</v>
      </c>
      <c r="F15" s="46">
        <v>9</v>
      </c>
      <c r="G15" s="46">
        <v>11.9</v>
      </c>
      <c r="H15" s="46">
        <v>4.5</v>
      </c>
      <c r="I15" s="46">
        <v>10.5</v>
      </c>
      <c r="J15" s="46">
        <v>13.7</v>
      </c>
      <c r="K15" s="46">
        <v>9.8</v>
      </c>
      <c r="L15" s="46">
        <v>9.900000000000006</v>
      </c>
      <c r="M15" s="46">
        <v>7.599999999999994</v>
      </c>
      <c r="N15" s="46">
        <v>3.5</v>
      </c>
      <c r="O15" s="46">
        <v>10.7</v>
      </c>
      <c r="P15" s="414"/>
      <c r="Q15" s="414"/>
      <c r="R15" s="414"/>
      <c r="S15" s="414"/>
    </row>
    <row r="16" spans="1:19" ht="12.75">
      <c r="A16" s="436">
        <v>2005</v>
      </c>
      <c r="B16" s="321">
        <v>573.3917546305516</v>
      </c>
      <c r="C16" s="46">
        <v>9.2</v>
      </c>
      <c r="D16" s="46">
        <v>7.796249283432971</v>
      </c>
      <c r="E16" s="46">
        <v>7.232889621863592</v>
      </c>
      <c r="F16" s="46">
        <v>5.992509363295866</v>
      </c>
      <c r="G16" s="46">
        <v>8.299344951180316</v>
      </c>
      <c r="H16" s="46">
        <v>7.6000648193161595</v>
      </c>
      <c r="I16" s="46">
        <v>8.520710059171591</v>
      </c>
      <c r="J16" s="46">
        <v>5.704089039438671</v>
      </c>
      <c r="K16" s="46">
        <v>9.401969743121128</v>
      </c>
      <c r="L16" s="46">
        <v>9.402286902286903</v>
      </c>
      <c r="M16" s="46">
        <v>10.306320279177967</v>
      </c>
      <c r="N16" s="46">
        <v>8.402642829382032</v>
      </c>
      <c r="O16" s="46">
        <v>8.399675060926072</v>
      </c>
      <c r="P16" s="414"/>
      <c r="Q16" s="414"/>
      <c r="R16" s="414"/>
      <c r="S16" s="414"/>
    </row>
    <row r="17" spans="1:19" ht="12.75">
      <c r="A17" s="436">
        <v>2006</v>
      </c>
      <c r="B17" s="321">
        <v>622.7511119962822</v>
      </c>
      <c r="C17" s="46">
        <v>8</v>
      </c>
      <c r="D17" s="46">
        <v>8.599999999999994</v>
      </c>
      <c r="E17" s="46">
        <v>6.8</v>
      </c>
      <c r="F17" s="46">
        <v>5</v>
      </c>
      <c r="G17" s="46">
        <v>7.400000000000006</v>
      </c>
      <c r="H17" s="46">
        <v>6.7</v>
      </c>
      <c r="I17" s="46">
        <v>6.5</v>
      </c>
      <c r="J17" s="46">
        <v>9.599999999999994</v>
      </c>
      <c r="K17" s="46">
        <v>10.3</v>
      </c>
      <c r="L17" s="46">
        <v>10.3</v>
      </c>
      <c r="M17" s="46">
        <v>8.5</v>
      </c>
      <c r="N17" s="46">
        <v>8.5</v>
      </c>
      <c r="O17" s="46">
        <v>6.2</v>
      </c>
      <c r="P17" s="414"/>
      <c r="Q17" s="414"/>
      <c r="R17" s="414"/>
      <c r="S17" s="414"/>
    </row>
    <row r="18" spans="1:19" ht="12.75">
      <c r="A18" s="436">
        <v>2007</v>
      </c>
      <c r="B18" s="321">
        <v>668.7246896368586</v>
      </c>
      <c r="C18" s="46">
        <v>7.2</v>
      </c>
      <c r="D18" s="46">
        <v>10.3</v>
      </c>
      <c r="E18" s="46">
        <v>6.400000000000006</v>
      </c>
      <c r="F18" s="46">
        <v>6.900000000000006</v>
      </c>
      <c r="G18" s="46">
        <v>6.400000000000006</v>
      </c>
      <c r="H18" s="46">
        <v>6.2</v>
      </c>
      <c r="I18" s="46">
        <v>8.900000000000006</v>
      </c>
      <c r="J18" s="46">
        <v>6.7</v>
      </c>
      <c r="K18" s="46">
        <v>5.7</v>
      </c>
      <c r="L18" s="46">
        <v>6.8</v>
      </c>
      <c r="M18" s="46">
        <v>7.7</v>
      </c>
      <c r="N18" s="46">
        <v>15.6</v>
      </c>
      <c r="O18" s="46">
        <v>9</v>
      </c>
      <c r="P18" s="414"/>
      <c r="Q18" s="414"/>
      <c r="R18" s="414"/>
      <c r="S18" s="414"/>
    </row>
    <row r="19" spans="1:19" ht="12.75">
      <c r="A19" s="517">
        <v>2008</v>
      </c>
      <c r="B19" s="387">
        <v>723.0299409148244</v>
      </c>
      <c r="C19" s="140">
        <v>8.099999999999994</v>
      </c>
      <c r="D19" s="140">
        <v>8.900000000000006</v>
      </c>
      <c r="E19" s="140">
        <v>6.900000000000006</v>
      </c>
      <c r="F19" s="140">
        <v>7.7</v>
      </c>
      <c r="G19" s="140">
        <v>9.8</v>
      </c>
      <c r="H19" s="140">
        <v>2.9000000000000057</v>
      </c>
      <c r="I19" s="140">
        <v>5.400000000000006</v>
      </c>
      <c r="J19" s="140">
        <v>3.5999999999999943</v>
      </c>
      <c r="K19" s="140">
        <v>9.2</v>
      </c>
      <c r="L19" s="140">
        <v>8.8</v>
      </c>
      <c r="M19" s="140">
        <v>8.5</v>
      </c>
      <c r="N19" s="140">
        <v>11.9</v>
      </c>
      <c r="O19" s="140">
        <v>9.5</v>
      </c>
      <c r="P19" s="414"/>
      <c r="Q19" s="414"/>
      <c r="R19" s="414"/>
      <c r="S19" s="414"/>
    </row>
    <row r="20" spans="1:19" ht="12.75" hidden="1">
      <c r="A20" s="316" t="s">
        <v>60</v>
      </c>
      <c r="B20" s="423">
        <v>299.8406691894045</v>
      </c>
      <c r="C20" s="46"/>
      <c r="D20" s="46"/>
      <c r="E20" s="46"/>
      <c r="F20" s="46"/>
      <c r="G20" s="46"/>
      <c r="H20" s="46"/>
      <c r="I20" s="46"/>
      <c r="J20" s="414"/>
      <c r="K20" s="414"/>
      <c r="L20" s="414"/>
      <c r="M20" s="414"/>
      <c r="N20" s="414"/>
      <c r="O20" s="414"/>
      <c r="P20" s="414"/>
      <c r="Q20" s="414"/>
      <c r="R20" s="414"/>
      <c r="S20" s="414"/>
    </row>
    <row r="21" spans="1:19" ht="12.75" hidden="1">
      <c r="A21" s="316" t="s">
        <v>61</v>
      </c>
      <c r="B21" s="423">
        <v>327.0264887472615</v>
      </c>
      <c r="C21" s="46"/>
      <c r="D21" s="46"/>
      <c r="E21" s="46"/>
      <c r="F21" s="46"/>
      <c r="G21" s="46"/>
      <c r="H21" s="46"/>
      <c r="I21" s="46"/>
      <c r="J21" s="414"/>
      <c r="K21" s="414"/>
      <c r="L21" s="414"/>
      <c r="M21" s="414"/>
      <c r="N21" s="414"/>
      <c r="O21" s="46">
        <v>100</v>
      </c>
      <c r="P21" s="414"/>
      <c r="Q21" s="414"/>
      <c r="R21" s="414"/>
      <c r="S21" s="414"/>
    </row>
    <row r="22" spans="1:19" ht="12.75" hidden="1">
      <c r="A22" s="316" t="s">
        <v>62</v>
      </c>
      <c r="B22" s="423">
        <v>329.2172873929496</v>
      </c>
      <c r="C22" s="46"/>
      <c r="D22" s="46"/>
      <c r="E22" s="46"/>
      <c r="F22" s="46"/>
      <c r="G22" s="46"/>
      <c r="H22" s="46"/>
      <c r="I22" s="46"/>
      <c r="J22" s="414"/>
      <c r="K22" s="414"/>
      <c r="L22" s="414"/>
      <c r="M22" s="414"/>
      <c r="N22" s="414"/>
      <c r="O22" s="414"/>
      <c r="P22" s="414"/>
      <c r="Q22" s="414"/>
      <c r="R22" s="414"/>
      <c r="S22" s="414"/>
    </row>
    <row r="23" spans="1:19" ht="12.75" hidden="1">
      <c r="A23" s="316" t="s">
        <v>63</v>
      </c>
      <c r="B23" s="423">
        <v>372.1702184159862</v>
      </c>
      <c r="C23" s="46"/>
      <c r="D23" s="46"/>
      <c r="E23" s="46"/>
      <c r="F23" s="46"/>
      <c r="G23" s="46"/>
      <c r="H23" s="46"/>
      <c r="I23" s="46"/>
      <c r="J23" s="414"/>
      <c r="K23" s="414"/>
      <c r="L23" s="414"/>
      <c r="M23" s="414"/>
      <c r="N23" s="414"/>
      <c r="O23" s="414"/>
      <c r="P23" s="414"/>
      <c r="Q23" s="414"/>
      <c r="R23" s="414"/>
      <c r="S23" s="414"/>
    </row>
    <row r="24" spans="1:19" ht="12.75" hidden="1">
      <c r="A24" s="316" t="s">
        <v>64</v>
      </c>
      <c r="B24" s="423">
        <v>321.3835225386709</v>
      </c>
      <c r="C24" s="46">
        <v>7.184766965570688</v>
      </c>
      <c r="D24" s="46">
        <v>7.780898876404493</v>
      </c>
      <c r="E24" s="46">
        <v>6.015276893698271</v>
      </c>
      <c r="F24" s="46">
        <v>-1.092537965694305</v>
      </c>
      <c r="G24" s="46">
        <v>4.875</v>
      </c>
      <c r="H24" s="46">
        <v>9.000803643182437</v>
      </c>
      <c r="I24" s="46">
        <v>4.979797979797979</v>
      </c>
      <c r="J24" s="46">
        <v>-1.783119060927902</v>
      </c>
      <c r="K24" s="46">
        <v>3.866511168924376</v>
      </c>
      <c r="L24" s="46">
        <v>8.795147504824925</v>
      </c>
      <c r="M24" s="46">
        <v>6.799468791500658</v>
      </c>
      <c r="N24" s="46">
        <v>-2.544769085768138</v>
      </c>
      <c r="O24" s="46">
        <v>2.0120724346076315</v>
      </c>
      <c r="P24" s="414"/>
      <c r="Q24" s="414"/>
      <c r="R24" s="414"/>
      <c r="S24" s="414"/>
    </row>
    <row r="25" spans="1:19" ht="12.75" hidden="1">
      <c r="A25" s="316" t="s">
        <v>65</v>
      </c>
      <c r="B25" s="423">
        <v>351.29124344420103</v>
      </c>
      <c r="C25" s="46">
        <v>7.4198132358911835</v>
      </c>
      <c r="D25" s="46">
        <v>7.202477113624113</v>
      </c>
      <c r="E25" s="46">
        <v>7.21427171142912</v>
      </c>
      <c r="F25" s="46">
        <v>-1.6950862677832674</v>
      </c>
      <c r="G25" s="46">
        <v>6.200287494010539</v>
      </c>
      <c r="H25" s="46">
        <v>5.699201299580352</v>
      </c>
      <c r="I25" s="46">
        <v>6.899449164410413</v>
      </c>
      <c r="J25" s="46">
        <v>6.298691379398136</v>
      </c>
      <c r="K25" s="46">
        <v>3.898875482229329</v>
      </c>
      <c r="L25" s="46">
        <v>3.0741849364938076</v>
      </c>
      <c r="M25" s="46">
        <v>6.155778894472363</v>
      </c>
      <c r="N25" s="46">
        <v>-0.8959185930759901</v>
      </c>
      <c r="O25" s="46">
        <v>3.3053092249222686</v>
      </c>
      <c r="P25" s="414"/>
      <c r="Q25" s="414"/>
      <c r="R25" s="414"/>
      <c r="S25" s="414"/>
    </row>
    <row r="26" spans="1:19" ht="12.75" hidden="1">
      <c r="A26" s="316" t="s">
        <v>66</v>
      </c>
      <c r="B26" s="423">
        <v>353.2164907388966</v>
      </c>
      <c r="C26" s="46">
        <v>7.289776164549309</v>
      </c>
      <c r="D26" s="46">
        <v>8.494398621199068</v>
      </c>
      <c r="E26" s="46">
        <v>10.645741703318663</v>
      </c>
      <c r="F26" s="46">
        <v>-4.981238273921193</v>
      </c>
      <c r="G26" s="46">
        <v>9.597780859916782</v>
      </c>
      <c r="H26" s="46">
        <v>10.797485517071365</v>
      </c>
      <c r="I26" s="46">
        <v>9.89919171737354</v>
      </c>
      <c r="J26" s="46">
        <v>0.3002839047826882</v>
      </c>
      <c r="K26" s="46">
        <v>10.703310211607686</v>
      </c>
      <c r="L26" s="46">
        <v>3.398296757287909</v>
      </c>
      <c r="M26" s="46">
        <v>2.5053777046691152</v>
      </c>
      <c r="N26" s="46">
        <v>1.4010923771075738</v>
      </c>
      <c r="O26" s="46">
        <v>9.91434940748563</v>
      </c>
      <c r="P26" s="414"/>
      <c r="Q26" s="414"/>
      <c r="R26" s="414"/>
      <c r="S26" s="414"/>
    </row>
    <row r="27" spans="1:19" ht="12.75" hidden="1">
      <c r="A27" s="316" t="s">
        <v>67</v>
      </c>
      <c r="B27" s="423">
        <v>399.2232622983469</v>
      </c>
      <c r="C27" s="46">
        <v>7.268997502675717</v>
      </c>
      <c r="D27" s="46">
        <v>6.000217793749329</v>
      </c>
      <c r="E27" s="46">
        <v>8.124512269140723</v>
      </c>
      <c r="F27" s="46">
        <v>-0.6021306160259456</v>
      </c>
      <c r="G27" s="46">
        <v>6.6415835105512855</v>
      </c>
      <c r="H27" s="46">
        <v>12.102049716528569</v>
      </c>
      <c r="I27" s="46">
        <v>8.99742930591259</v>
      </c>
      <c r="J27" s="46">
        <v>8.20052158794553</v>
      </c>
      <c r="K27" s="46">
        <v>5.871844660194171</v>
      </c>
      <c r="L27" s="46">
        <v>6.193408185440049</v>
      </c>
      <c r="M27" s="46">
        <v>1.6901723751958855</v>
      </c>
      <c r="N27" s="46">
        <v>2.111122781220459</v>
      </c>
      <c r="O27" s="46">
        <v>7.784120394395444</v>
      </c>
      <c r="P27" s="414"/>
      <c r="Q27" s="414"/>
      <c r="R27" s="414"/>
      <c r="S27" s="414"/>
    </row>
    <row r="28" spans="1:19" ht="12.75" hidden="1">
      <c r="A28" s="316" t="s">
        <v>68</v>
      </c>
      <c r="B28" s="423">
        <v>348.43656642103167</v>
      </c>
      <c r="C28" s="46">
        <v>8.41768229704607</v>
      </c>
      <c r="D28" s="46">
        <v>7.5970810529059065</v>
      </c>
      <c r="E28" s="46">
        <v>10.677474231962364</v>
      </c>
      <c r="F28" s="46">
        <v>4.672484259361525</v>
      </c>
      <c r="G28" s="46">
        <v>11.501787842669842</v>
      </c>
      <c r="H28" s="46">
        <v>12.90243303022855</v>
      </c>
      <c r="I28" s="46">
        <v>12.296738189165794</v>
      </c>
      <c r="J28" s="46">
        <v>10.801889476979113</v>
      </c>
      <c r="K28" s="46">
        <v>6.901019174296081</v>
      </c>
      <c r="L28" s="46">
        <v>5.000844737286698</v>
      </c>
      <c r="M28" s="46">
        <v>7.597612534195463</v>
      </c>
      <c r="N28" s="46">
        <v>1.9946808510638192</v>
      </c>
      <c r="O28" s="46">
        <v>8.604536489151869</v>
      </c>
      <c r="P28" s="414"/>
      <c r="Q28" s="414"/>
      <c r="R28" s="414"/>
      <c r="S28" s="414"/>
    </row>
    <row r="29" spans="1:19" ht="12.75" hidden="1">
      <c r="A29" s="316" t="s">
        <v>69</v>
      </c>
      <c r="B29" s="423">
        <v>372.56854544247494</v>
      </c>
      <c r="C29" s="46">
        <v>6.056883681375808</v>
      </c>
      <c r="D29" s="46">
        <v>10.347858847168155</v>
      </c>
      <c r="E29" s="46">
        <v>10.312671420735043</v>
      </c>
      <c r="F29" s="46">
        <v>6.024838345478798</v>
      </c>
      <c r="G29" s="46">
        <v>10.602779281718114</v>
      </c>
      <c r="H29" s="46">
        <v>11.001536885245898</v>
      </c>
      <c r="I29" s="46">
        <v>7.397379912663766</v>
      </c>
      <c r="J29" s="46">
        <v>10.289327457367307</v>
      </c>
      <c r="K29" s="46">
        <v>4.700584610522981</v>
      </c>
      <c r="L29" s="46">
        <v>7.9978023703006045</v>
      </c>
      <c r="M29" s="46">
        <v>0.047337278106510894</v>
      </c>
      <c r="N29" s="46">
        <v>0.5022321428571388</v>
      </c>
      <c r="O29" s="46">
        <v>5.997770345596436</v>
      </c>
      <c r="P29" s="414"/>
      <c r="Q29" s="414"/>
      <c r="R29" s="414"/>
      <c r="S29" s="414"/>
    </row>
    <row r="30" spans="1:19" ht="12.75" hidden="1">
      <c r="A30" s="316" t="s">
        <v>70</v>
      </c>
      <c r="B30" s="423">
        <v>370.1121954457943</v>
      </c>
      <c r="C30" s="46">
        <v>4.783385020204875</v>
      </c>
      <c r="D30" s="46">
        <v>6.093271303755813</v>
      </c>
      <c r="E30" s="46">
        <v>8.64576745866836</v>
      </c>
      <c r="F30" s="46">
        <v>6.061802744594729</v>
      </c>
      <c r="G30" s="46">
        <v>6.285328608791033</v>
      </c>
      <c r="H30" s="46">
        <v>3.348537100901112</v>
      </c>
      <c r="I30" s="46">
        <v>4.702090736302793</v>
      </c>
      <c r="J30" s="46">
        <v>11.50182352620979</v>
      </c>
      <c r="K30" s="46">
        <v>7.8680203045685175</v>
      </c>
      <c r="L30" s="46">
        <v>5.013067236873354</v>
      </c>
      <c r="M30" s="46">
        <v>2.802123194667331</v>
      </c>
      <c r="N30" s="46">
        <v>3.0444964871194458</v>
      </c>
      <c r="O30" s="46">
        <v>-13.108454312553377</v>
      </c>
      <c r="P30" s="414"/>
      <c r="Q30" s="414"/>
      <c r="R30" s="414"/>
      <c r="S30" s="414"/>
    </row>
    <row r="31" spans="1:19" ht="12.75" hidden="1">
      <c r="A31" s="316" t="s">
        <v>71</v>
      </c>
      <c r="B31" s="423">
        <v>424.98174334461925</v>
      </c>
      <c r="C31" s="46">
        <v>6.452149330672668</v>
      </c>
      <c r="D31" s="46">
        <v>7.211834805835224</v>
      </c>
      <c r="E31" s="46">
        <v>7.321571772253407</v>
      </c>
      <c r="F31" s="46">
        <v>7.809878844361592</v>
      </c>
      <c r="G31" s="46">
        <v>10.101242521859177</v>
      </c>
      <c r="H31" s="46">
        <v>5.212993581015368</v>
      </c>
      <c r="I31" s="46">
        <v>7.200766509433947</v>
      </c>
      <c r="J31" s="46">
        <v>11.198893054811634</v>
      </c>
      <c r="K31" s="46">
        <v>10.1900080698408</v>
      </c>
      <c r="L31" s="46">
        <v>4.229195088676676</v>
      </c>
      <c r="M31" s="46">
        <v>16.675839295542104</v>
      </c>
      <c r="N31" s="46">
        <v>4.4023863402591985</v>
      </c>
      <c r="O31" s="46">
        <v>-26.798266730861826</v>
      </c>
      <c r="P31" s="414"/>
      <c r="Q31" s="414"/>
      <c r="R31" s="414"/>
      <c r="S31" s="414"/>
    </row>
    <row r="32" spans="1:19" ht="12.75" hidden="1">
      <c r="A32" s="316" t="s">
        <v>72</v>
      </c>
      <c r="B32" s="423">
        <v>375.58919206001457</v>
      </c>
      <c r="C32" s="46">
        <v>7.792702676955315</v>
      </c>
      <c r="D32" s="46">
        <v>8.804650599491339</v>
      </c>
      <c r="E32" s="46">
        <v>10.162748643761304</v>
      </c>
      <c r="F32" s="46">
        <v>6.891093288307303</v>
      </c>
      <c r="G32" s="46">
        <v>7.09959023694995</v>
      </c>
      <c r="H32" s="46">
        <v>3.7984327383543786</v>
      </c>
      <c r="I32" s="46">
        <v>10.196212835232615</v>
      </c>
      <c r="J32" s="46">
        <v>10.401150547023462</v>
      </c>
      <c r="K32" s="46">
        <v>6.302011796073373</v>
      </c>
      <c r="L32" s="46">
        <v>7.892196299275952</v>
      </c>
      <c r="M32" s="46">
        <v>2.796717901305911</v>
      </c>
      <c r="N32" s="46">
        <v>4.100983762000723</v>
      </c>
      <c r="O32" s="46">
        <v>-1.895573212258796</v>
      </c>
      <c r="P32" s="414"/>
      <c r="Q32" s="414"/>
      <c r="R32" s="414"/>
      <c r="S32" s="414"/>
    </row>
    <row r="33" spans="1:19" ht="12.75" hidden="1">
      <c r="A33" s="316" t="s">
        <v>73</v>
      </c>
      <c r="B33" s="423">
        <v>400.45143729668723</v>
      </c>
      <c r="C33" s="46">
        <v>7.4839629365645095</v>
      </c>
      <c r="D33" s="46">
        <v>4.700125184932276</v>
      </c>
      <c r="E33" s="46">
        <v>10.434278136913647</v>
      </c>
      <c r="F33" s="46">
        <v>4.57889641819942</v>
      </c>
      <c r="G33" s="46">
        <v>5.800766908705242</v>
      </c>
      <c r="H33" s="46">
        <v>6.011307257413165</v>
      </c>
      <c r="I33" s="46">
        <v>8.603724485646907</v>
      </c>
      <c r="J33" s="46">
        <v>20.960736622654636</v>
      </c>
      <c r="K33" s="46">
        <v>9.499735908850823</v>
      </c>
      <c r="L33" s="46">
        <v>6.402616279069775</v>
      </c>
      <c r="M33" s="46">
        <v>8.575822096049208</v>
      </c>
      <c r="N33" s="46">
        <v>7.38478622987229</v>
      </c>
      <c r="O33" s="46">
        <v>-14.59823306689104</v>
      </c>
      <c r="P33" s="414"/>
      <c r="Q33" s="414"/>
      <c r="R33" s="414"/>
      <c r="S33" s="414"/>
    </row>
    <row r="34" spans="1:19" ht="12.75" hidden="1">
      <c r="A34" s="316" t="s">
        <v>74</v>
      </c>
      <c r="B34" s="423">
        <v>400.9825399986722</v>
      </c>
      <c r="C34" s="46">
        <v>8.3408071748879</v>
      </c>
      <c r="D34" s="46">
        <v>7.005347593582883</v>
      </c>
      <c r="E34" s="46">
        <v>8.415100615333444</v>
      </c>
      <c r="F34" s="46">
        <v>3.4068695895001326</v>
      </c>
      <c r="G34" s="46">
        <v>4.4610255596126365</v>
      </c>
      <c r="H34" s="46">
        <v>8.019375672766401</v>
      </c>
      <c r="I34" s="46">
        <v>8.997632202052102</v>
      </c>
      <c r="J34" s="46">
        <v>6.131614918961148</v>
      </c>
      <c r="K34" s="46">
        <v>10</v>
      </c>
      <c r="L34" s="46">
        <v>6.033182503770746</v>
      </c>
      <c r="M34" s="46">
        <v>10.410662824207478</v>
      </c>
      <c r="N34" s="46">
        <v>15.170454545454533</v>
      </c>
      <c r="O34" s="46">
        <v>8.476658476658486</v>
      </c>
      <c r="P34" s="414"/>
      <c r="Q34" s="414"/>
      <c r="R34" s="414"/>
      <c r="S34" s="414"/>
    </row>
    <row r="35" spans="1:19" ht="12.75" hidden="1">
      <c r="A35" s="316" t="s">
        <v>75</v>
      </c>
      <c r="B35" s="423">
        <v>464.3497311292571</v>
      </c>
      <c r="C35" s="46">
        <v>9.263453877997335</v>
      </c>
      <c r="D35" s="46">
        <v>9.908010732081252</v>
      </c>
      <c r="E35" s="46">
        <v>11.716356571770149</v>
      </c>
      <c r="F35" s="46">
        <v>4.65076071922546</v>
      </c>
      <c r="G35" s="46">
        <v>6.123301985370944</v>
      </c>
      <c r="H35" s="46">
        <v>7.459789240155288</v>
      </c>
      <c r="I35" s="46">
        <v>9.934685458920598</v>
      </c>
      <c r="J35" s="46">
        <v>3.199132982780071</v>
      </c>
      <c r="K35" s="46">
        <v>13.00266311584555</v>
      </c>
      <c r="L35" s="46">
        <v>6.302356020942398</v>
      </c>
      <c r="M35" s="46">
        <v>-1.1226415094339615</v>
      </c>
      <c r="N35" s="46">
        <v>17.793103448275872</v>
      </c>
      <c r="O35" s="46">
        <v>31.018153117600633</v>
      </c>
      <c r="P35" s="414"/>
      <c r="Q35" s="414"/>
      <c r="R35" s="414"/>
      <c r="S35" s="414"/>
    </row>
    <row r="36" spans="1:19" ht="12.75" hidden="1">
      <c r="A36" s="316" t="s">
        <v>76</v>
      </c>
      <c r="B36" s="423">
        <v>407.8536812056031</v>
      </c>
      <c r="C36" s="46">
        <v>8.590366769774633</v>
      </c>
      <c r="D36" s="46">
        <v>7.101513802315225</v>
      </c>
      <c r="E36" s="46">
        <v>9.323703217334199</v>
      </c>
      <c r="F36" s="46">
        <v>2.2707078684963875</v>
      </c>
      <c r="G36" s="46">
        <v>6.504200282791302</v>
      </c>
      <c r="H36" s="46">
        <v>7.00429904582154</v>
      </c>
      <c r="I36" s="46">
        <v>8.996190031879323</v>
      </c>
      <c r="J36" s="46">
        <v>12.682609100214009</v>
      </c>
      <c r="K36" s="46">
        <v>10.283499277950895</v>
      </c>
      <c r="L36" s="46">
        <v>6.569234210722556</v>
      </c>
      <c r="M36" s="46">
        <v>8.26306913996629</v>
      </c>
      <c r="N36" s="46">
        <v>19.241716953205042</v>
      </c>
      <c r="O36" s="46">
        <v>11.003123915307185</v>
      </c>
      <c r="P36" s="414"/>
      <c r="Q36" s="414"/>
      <c r="R36" s="414"/>
      <c r="S36" s="414"/>
    </row>
    <row r="37" spans="1:19" ht="12.75" hidden="1">
      <c r="A37" s="316" t="s">
        <v>77</v>
      </c>
      <c r="B37" s="423">
        <v>442.441744672376</v>
      </c>
      <c r="C37" s="46">
        <v>10.485742705570303</v>
      </c>
      <c r="D37" s="46">
        <v>7.804347826086968</v>
      </c>
      <c r="E37" s="46">
        <v>6.70168855534709</v>
      </c>
      <c r="F37" s="46">
        <v>3.2490974729241913</v>
      </c>
      <c r="G37" s="46">
        <v>3.601172115977789</v>
      </c>
      <c r="H37" s="46">
        <v>6.900304745319971</v>
      </c>
      <c r="I37" s="46">
        <v>7.495320104829645</v>
      </c>
      <c r="J37" s="46">
        <v>9.400359066427285</v>
      </c>
      <c r="K37" s="46">
        <v>10.901323042998882</v>
      </c>
      <c r="L37" s="46">
        <v>8.578648999385294</v>
      </c>
      <c r="M37" s="46">
        <v>19.59908486763264</v>
      </c>
      <c r="N37" s="46">
        <v>22.89555325749741</v>
      </c>
      <c r="O37" s="46">
        <v>22.20443349753694</v>
      </c>
      <c r="P37" s="414"/>
      <c r="Q37" s="414"/>
      <c r="R37" s="414"/>
      <c r="S37" s="414"/>
    </row>
    <row r="38" spans="1:19" ht="12.75" hidden="1">
      <c r="A38" s="316" t="s">
        <v>78</v>
      </c>
      <c r="B38" s="423">
        <v>436.3672575184226</v>
      </c>
      <c r="C38" s="46">
        <v>8.824503311258283</v>
      </c>
      <c r="D38" s="46">
        <v>7.096451774112936</v>
      </c>
      <c r="E38" s="46">
        <v>8.498235925755495</v>
      </c>
      <c r="F38" s="46">
        <v>5.139976595553165</v>
      </c>
      <c r="G38" s="46">
        <v>5.296352583586625</v>
      </c>
      <c r="H38" s="46">
        <v>10.513203786746388</v>
      </c>
      <c r="I38" s="46">
        <v>5.097755249818974</v>
      </c>
      <c r="J38" s="46">
        <v>11.01655933762649</v>
      </c>
      <c r="K38" s="46">
        <v>9.304812834224592</v>
      </c>
      <c r="L38" s="46">
        <v>12.795163584637265</v>
      </c>
      <c r="M38" s="46">
        <v>11.604132680804781</v>
      </c>
      <c r="N38" s="46">
        <v>11.001480019733606</v>
      </c>
      <c r="O38" s="46">
        <v>12.70668176670442</v>
      </c>
      <c r="P38" s="414"/>
      <c r="Q38" s="414"/>
      <c r="R38" s="414"/>
      <c r="S38" s="414"/>
    </row>
    <row r="39" spans="1:19" ht="12.75" hidden="1">
      <c r="A39" s="316" t="s">
        <v>79</v>
      </c>
      <c r="B39" s="423">
        <v>506.7383655314346</v>
      </c>
      <c r="C39" s="46">
        <v>9.128601043677165</v>
      </c>
      <c r="D39" s="46">
        <v>4.899738448125547</v>
      </c>
      <c r="E39" s="46">
        <v>5.069894990301663</v>
      </c>
      <c r="F39" s="46">
        <v>7.013051379481254</v>
      </c>
      <c r="G39" s="46">
        <v>5.6190101089667905</v>
      </c>
      <c r="H39" s="46">
        <v>10.83870967741936</v>
      </c>
      <c r="I39" s="46">
        <v>5.40337711069418</v>
      </c>
      <c r="J39" s="46">
        <v>11.00739012057565</v>
      </c>
      <c r="K39" s="46">
        <v>9.002533435456314</v>
      </c>
      <c r="L39" s="46">
        <v>21.467709167025802</v>
      </c>
      <c r="M39" s="46">
        <v>21.02852781223166</v>
      </c>
      <c r="N39" s="46">
        <v>9.300769488123123</v>
      </c>
      <c r="O39" s="46">
        <v>14.4979919678715</v>
      </c>
      <c r="P39" s="414"/>
      <c r="Q39" s="414"/>
      <c r="R39" s="414"/>
      <c r="S39" s="414"/>
    </row>
    <row r="40" spans="1:19" ht="12.75" hidden="1">
      <c r="A40" s="316" t="s">
        <v>80</v>
      </c>
      <c r="B40" s="423">
        <v>434.24284671048264</v>
      </c>
      <c r="C40" s="46">
        <v>6.470253113046297</v>
      </c>
      <c r="D40" s="46">
        <v>5.560174599875282</v>
      </c>
      <c r="E40" s="46">
        <v>5.157657657657651</v>
      </c>
      <c r="F40" s="46">
        <v>4.913601699005696</v>
      </c>
      <c r="G40" s="46">
        <v>3.803201874267856</v>
      </c>
      <c r="H40" s="46">
        <v>11.043606075453198</v>
      </c>
      <c r="I40" s="46">
        <v>4.601226993865026</v>
      </c>
      <c r="J40" s="46">
        <v>11.808422791081739</v>
      </c>
      <c r="K40" s="46">
        <v>7.512060647829074</v>
      </c>
      <c r="L40" s="46">
        <v>7.381752029107204</v>
      </c>
      <c r="M40" s="46">
        <v>12.980269989615792</v>
      </c>
      <c r="N40" s="46">
        <v>8.087463000095482</v>
      </c>
      <c r="O40" s="46">
        <v>5.274129664373575</v>
      </c>
      <c r="P40" s="414"/>
      <c r="Q40" s="414"/>
      <c r="R40" s="414"/>
      <c r="S40" s="414"/>
    </row>
    <row r="41" spans="1:19" ht="12.75" hidden="1">
      <c r="A41" s="316" t="s">
        <v>81</v>
      </c>
      <c r="B41" s="423">
        <v>468.63174666401113</v>
      </c>
      <c r="C41" s="46">
        <v>5.919423812739126</v>
      </c>
      <c r="D41" s="46">
        <v>7.199032062915904</v>
      </c>
      <c r="E41" s="46">
        <v>8.672105781403843</v>
      </c>
      <c r="F41" s="46">
        <v>4.9399318630087805</v>
      </c>
      <c r="G41" s="46">
        <v>3.9077037588388492</v>
      </c>
      <c r="H41" s="46">
        <v>10.008144980655672</v>
      </c>
      <c r="I41" s="46">
        <v>2.298690443020334</v>
      </c>
      <c r="J41" s="46">
        <v>11.79926480241565</v>
      </c>
      <c r="K41" s="46">
        <v>7.897353050826396</v>
      </c>
      <c r="L41" s="46">
        <v>7.693275460778764</v>
      </c>
      <c r="M41" s="46">
        <v>5.702313718345778</v>
      </c>
      <c r="N41" s="46">
        <v>2.6001346348030836</v>
      </c>
      <c r="O41" s="46">
        <v>7.497732540562339</v>
      </c>
      <c r="P41" s="414"/>
      <c r="Q41" s="414"/>
      <c r="R41" s="414"/>
      <c r="S41" s="414"/>
    </row>
    <row r="42" spans="1:19" ht="12.75" hidden="1">
      <c r="A42" s="316" t="s">
        <v>82</v>
      </c>
      <c r="B42" s="423">
        <v>466.9056628825599</v>
      </c>
      <c r="C42" s="46">
        <v>6.998326487144382</v>
      </c>
      <c r="D42" s="46">
        <v>3.817078861409229</v>
      </c>
      <c r="E42" s="46">
        <v>6.185494132616995</v>
      </c>
      <c r="F42" s="46">
        <v>4.375</v>
      </c>
      <c r="G42" s="46">
        <v>2.90106083567872</v>
      </c>
      <c r="H42" s="46">
        <v>5.1036970243462605</v>
      </c>
      <c r="I42" s="46">
        <v>10.300399614165627</v>
      </c>
      <c r="J42" s="46">
        <v>9.898487673503212</v>
      </c>
      <c r="K42" s="46">
        <v>3.699853228962823</v>
      </c>
      <c r="L42" s="46">
        <v>5.637177627845389</v>
      </c>
      <c r="M42" s="46">
        <v>8.60456051451959</v>
      </c>
      <c r="N42" s="46">
        <v>2.897777777777776</v>
      </c>
      <c r="O42" s="46">
        <v>13.504823151125407</v>
      </c>
      <c r="P42" s="414"/>
      <c r="Q42" s="414"/>
      <c r="R42" s="414"/>
      <c r="S42" s="414"/>
    </row>
    <row r="43" spans="1:19" ht="12.75" hidden="1">
      <c r="A43" s="316" t="s">
        <v>83</v>
      </c>
      <c r="B43" s="423">
        <v>537.0776073823275</v>
      </c>
      <c r="C43" s="46">
        <v>5.987161011397873</v>
      </c>
      <c r="D43" s="46">
        <v>4.222074468085111</v>
      </c>
      <c r="E43" s="46">
        <v>8.88025972372526</v>
      </c>
      <c r="F43" s="46">
        <v>1.4897722886916256</v>
      </c>
      <c r="G43" s="46">
        <v>1.4978247358607746</v>
      </c>
      <c r="H43" s="46">
        <v>4.307334109429561</v>
      </c>
      <c r="I43" s="46">
        <v>5.102646256081627</v>
      </c>
      <c r="J43" s="46">
        <v>0.5010511562718989</v>
      </c>
      <c r="K43" s="46">
        <v>4.999729744338154</v>
      </c>
      <c r="L43" s="46">
        <v>5.164723770907244</v>
      </c>
      <c r="M43" s="46">
        <v>9.996058336618049</v>
      </c>
      <c r="N43" s="46">
        <v>2.884909703091523</v>
      </c>
      <c r="O43" s="46">
        <v>8.400561206594176</v>
      </c>
      <c r="P43" s="414"/>
      <c r="Q43" s="414"/>
      <c r="R43" s="414"/>
      <c r="S43" s="414"/>
    </row>
    <row r="44" spans="1:19" ht="12.75" hidden="1">
      <c r="A44" s="316" t="s">
        <v>84</v>
      </c>
      <c r="B44" s="423">
        <v>482.67277434773945</v>
      </c>
      <c r="C44" s="46">
        <v>11.15272894052896</v>
      </c>
      <c r="D44" s="46">
        <v>10.879196613173178</v>
      </c>
      <c r="E44" s="46">
        <v>10.816020561147994</v>
      </c>
      <c r="F44" s="46">
        <v>8.842473316157523</v>
      </c>
      <c r="G44" s="46">
        <v>11.600962985254284</v>
      </c>
      <c r="H44" s="46">
        <v>1.8972820331803746</v>
      </c>
      <c r="I44" s="46">
        <v>13.898929277773988</v>
      </c>
      <c r="J44" s="46">
        <v>20.498522895125546</v>
      </c>
      <c r="K44" s="46">
        <v>15.698717948717956</v>
      </c>
      <c r="L44" s="46">
        <v>8.835603049455926</v>
      </c>
      <c r="M44" s="46">
        <v>7.058823529411768</v>
      </c>
      <c r="N44" s="46">
        <v>2.915194346289752</v>
      </c>
      <c r="O44" s="46">
        <v>8.297029702970306</v>
      </c>
      <c r="P44" s="414"/>
      <c r="Q44" s="414"/>
      <c r="R44" s="414"/>
      <c r="S44" s="414"/>
    </row>
    <row r="45" spans="1:19" ht="12.75" hidden="1">
      <c r="A45" s="316" t="s">
        <v>85</v>
      </c>
      <c r="B45" s="423">
        <v>513.5763128194915</v>
      </c>
      <c r="C45" s="46">
        <v>9.590593568494114</v>
      </c>
      <c r="D45" s="46">
        <v>10.694130925507906</v>
      </c>
      <c r="E45" s="46">
        <v>8.303669665393826</v>
      </c>
      <c r="F45" s="46">
        <v>8.03929944468176</v>
      </c>
      <c r="G45" s="46">
        <v>9.899713467048727</v>
      </c>
      <c r="H45" s="46">
        <v>7.894493290143444</v>
      </c>
      <c r="I45" s="46">
        <v>15.402424077352578</v>
      </c>
      <c r="J45" s="46">
        <v>11.59909579308929</v>
      </c>
      <c r="K45" s="46">
        <v>12.899510509645836</v>
      </c>
      <c r="L45" s="46">
        <v>10.68925233644859</v>
      </c>
      <c r="M45" s="46">
        <v>5.601516718372963</v>
      </c>
      <c r="N45" s="46">
        <v>2.2963995735257896</v>
      </c>
      <c r="O45" s="46">
        <v>15.89950314052686</v>
      </c>
      <c r="P45" s="414"/>
      <c r="Q45" s="414"/>
      <c r="R45" s="414"/>
      <c r="S45" s="414"/>
    </row>
    <row r="46" spans="1:19" ht="12.75" hidden="1">
      <c r="A46" s="316" t="s">
        <v>86</v>
      </c>
      <c r="B46" s="423">
        <v>507.8337648542787</v>
      </c>
      <c r="C46" s="46">
        <v>8.765818285226771</v>
      </c>
      <c r="D46" s="46">
        <v>14.697950377562023</v>
      </c>
      <c r="E46" s="46">
        <v>12.402636309167164</v>
      </c>
      <c r="F46" s="46">
        <v>9.096874743663363</v>
      </c>
      <c r="G46" s="46">
        <v>10.000701311452403</v>
      </c>
      <c r="H46" s="46">
        <v>1.2010981468771433</v>
      </c>
      <c r="I46" s="46">
        <v>7.601973889687045</v>
      </c>
      <c r="J46" s="46">
        <v>6.299954757955064</v>
      </c>
      <c r="K46" s="46">
        <v>7.701834050834464</v>
      </c>
      <c r="L46" s="46">
        <v>9.99224019578584</v>
      </c>
      <c r="M46" s="46">
        <v>8.021534320323013</v>
      </c>
      <c r="N46" s="46">
        <v>3.4035936420179667</v>
      </c>
      <c r="O46" s="46">
        <v>9.897308781869697</v>
      </c>
      <c r="P46" s="414"/>
      <c r="Q46" s="414"/>
      <c r="R46" s="414"/>
      <c r="S46" s="414"/>
    </row>
    <row r="47" spans="1:19" ht="12.75" hidden="1">
      <c r="A47" s="316" t="s">
        <v>87</v>
      </c>
      <c r="B47" s="423">
        <v>595.9968133837881</v>
      </c>
      <c r="C47" s="46">
        <v>10.970333745364641</v>
      </c>
      <c r="D47" s="46">
        <v>10.151515151515156</v>
      </c>
      <c r="E47" s="46">
        <v>9.319457436856865</v>
      </c>
      <c r="F47" s="46">
        <v>10.168846972923646</v>
      </c>
      <c r="G47" s="46">
        <v>16.098218112791614</v>
      </c>
      <c r="H47" s="46">
        <v>6.882440476190467</v>
      </c>
      <c r="I47" s="46">
        <v>8.400135486056229</v>
      </c>
      <c r="J47" s="46">
        <v>16.497576961963517</v>
      </c>
      <c r="K47" s="46">
        <v>11.747143004221144</v>
      </c>
      <c r="L47" s="46">
        <v>9.904091763458482</v>
      </c>
      <c r="M47" s="46">
        <v>9.668171719343505</v>
      </c>
      <c r="N47" s="46">
        <v>5.392339159538878</v>
      </c>
      <c r="O47" s="46">
        <v>8.801164860054996</v>
      </c>
      <c r="P47" s="414"/>
      <c r="Q47" s="414"/>
      <c r="R47" s="414"/>
      <c r="S47" s="414"/>
    </row>
    <row r="48" spans="1:19" ht="12.75" hidden="1">
      <c r="A48" s="316" t="s">
        <v>88</v>
      </c>
      <c r="B48" s="423">
        <v>531.8329682002257</v>
      </c>
      <c r="C48" s="46">
        <v>10.184994154459815</v>
      </c>
      <c r="D48" s="46">
        <v>13.212573255194442</v>
      </c>
      <c r="E48" s="46">
        <v>12.169823476356129</v>
      </c>
      <c r="F48" s="46">
        <v>5.731676388536641</v>
      </c>
      <c r="G48" s="46">
        <v>6.4985843332883775</v>
      </c>
      <c r="H48" s="46">
        <v>3.1003723910972667</v>
      </c>
      <c r="I48" s="46">
        <v>9.598227651038854</v>
      </c>
      <c r="J48" s="46">
        <v>4.599920321166991</v>
      </c>
      <c r="K48" s="46">
        <v>7.202615103329819</v>
      </c>
      <c r="L48" s="46">
        <v>10.519068430820823</v>
      </c>
      <c r="M48" s="46">
        <v>9.615384615384627</v>
      </c>
      <c r="N48" s="46">
        <v>7.261802575107296</v>
      </c>
      <c r="O48" s="46">
        <v>6.701407935637221</v>
      </c>
      <c r="P48" s="414"/>
      <c r="Q48" s="414"/>
      <c r="R48" s="414"/>
      <c r="S48" s="414"/>
    </row>
    <row r="49" spans="1:19" ht="12.75" hidden="1">
      <c r="A49" s="316" t="s">
        <v>89</v>
      </c>
      <c r="B49" s="423">
        <v>555.5666201951802</v>
      </c>
      <c r="C49" s="46">
        <v>8.176059979317472</v>
      </c>
      <c r="D49" s="46">
        <v>2.115727759367843</v>
      </c>
      <c r="E49" s="46">
        <v>5.754750806740773</v>
      </c>
      <c r="F49" s="46">
        <v>7.448995729875051</v>
      </c>
      <c r="G49" s="46">
        <v>8.297484030765219</v>
      </c>
      <c r="H49" s="46">
        <v>5.704237433522039</v>
      </c>
      <c r="I49" s="46">
        <v>6.50224215246638</v>
      </c>
      <c r="J49" s="46">
        <v>5.600568211711462</v>
      </c>
      <c r="K49" s="46">
        <v>2.8054067839836847</v>
      </c>
      <c r="L49" s="46">
        <v>9.197889182058034</v>
      </c>
      <c r="M49" s="46">
        <v>11.196344050922164</v>
      </c>
      <c r="N49" s="46">
        <v>6.510061733344031</v>
      </c>
      <c r="O49" s="46">
        <v>3.801666262234079</v>
      </c>
      <c r="P49" s="414"/>
      <c r="Q49" s="414"/>
      <c r="R49" s="414"/>
      <c r="S49" s="414"/>
    </row>
    <row r="50" spans="1:19" ht="12.75" hidden="1">
      <c r="A50" s="316" t="s">
        <v>90</v>
      </c>
      <c r="B50" s="423">
        <v>558.1889397862311</v>
      </c>
      <c r="C50" s="46">
        <v>9.915680763448592</v>
      </c>
      <c r="D50" s="46">
        <v>8.880006270083868</v>
      </c>
      <c r="E50" s="46">
        <v>4.862591802890307</v>
      </c>
      <c r="F50" s="46">
        <v>4.992481203007529</v>
      </c>
      <c r="G50" s="46">
        <v>10.806503028371054</v>
      </c>
      <c r="H50" s="46">
        <v>13.699559172600885</v>
      </c>
      <c r="I50" s="46">
        <v>7.001044932079424</v>
      </c>
      <c r="J50" s="46">
        <v>11.498492640539098</v>
      </c>
      <c r="K50" s="46">
        <v>13.39867491649784</v>
      </c>
      <c r="L50" s="46">
        <v>10.121018071308413</v>
      </c>
      <c r="M50" s="46">
        <v>13.746988952570803</v>
      </c>
      <c r="N50" s="46">
        <v>9.899749373433593</v>
      </c>
      <c r="O50" s="46">
        <v>10.101498308361528</v>
      </c>
      <c r="P50" s="414"/>
      <c r="Q50" s="414"/>
      <c r="R50" s="414"/>
      <c r="S50" s="414"/>
    </row>
    <row r="51" spans="1:19" ht="12.75" hidden="1">
      <c r="A51" s="316" t="s">
        <v>91</v>
      </c>
      <c r="B51" s="423">
        <v>646.1528248024962</v>
      </c>
      <c r="C51" s="46">
        <v>8.415483152325251</v>
      </c>
      <c r="D51" s="46">
        <v>6.877579092159564</v>
      </c>
      <c r="E51" s="46">
        <v>6.856348272542505</v>
      </c>
      <c r="F51" s="46">
        <v>5.516051087331732</v>
      </c>
      <c r="G51" s="46">
        <v>6.998945147679308</v>
      </c>
      <c r="H51" s="46">
        <v>3.5015663069961676</v>
      </c>
      <c r="I51" s="46">
        <v>9.597958545984795</v>
      </c>
      <c r="J51" s="46">
        <v>0.9007930570103184</v>
      </c>
      <c r="K51" s="46">
        <v>12.2996130458817</v>
      </c>
      <c r="L51" s="46">
        <v>7.71355902473249</v>
      </c>
      <c r="M51" s="46">
        <v>7.6199189648412045</v>
      </c>
      <c r="N51" s="46">
        <v>9.498941425546931</v>
      </c>
      <c r="O51" s="46">
        <v>10.602230483271384</v>
      </c>
      <c r="P51" s="414"/>
      <c r="Q51" s="414"/>
      <c r="R51" s="414"/>
      <c r="S51" s="414"/>
    </row>
    <row r="52" spans="1:19" ht="12.75" hidden="1">
      <c r="A52" s="316" t="s">
        <v>92</v>
      </c>
      <c r="B52" s="423">
        <v>574.7527053043882</v>
      </c>
      <c r="C52" s="46">
        <v>7.099999999999994</v>
      </c>
      <c r="D52" s="46">
        <v>10.6</v>
      </c>
      <c r="E52" s="46">
        <v>2.4000000000000057</v>
      </c>
      <c r="F52" s="46">
        <v>6.3</v>
      </c>
      <c r="G52" s="46">
        <v>7.5</v>
      </c>
      <c r="H52" s="46">
        <v>7.2</v>
      </c>
      <c r="I52" s="46">
        <v>5.099999999999994</v>
      </c>
      <c r="J52" s="46">
        <v>17.8</v>
      </c>
      <c r="K52" s="46">
        <v>8.900000000000006</v>
      </c>
      <c r="L52" s="46">
        <v>4.2</v>
      </c>
      <c r="M52" s="46">
        <v>10.6</v>
      </c>
      <c r="N52" s="46">
        <v>6.5</v>
      </c>
      <c r="O52" s="46">
        <v>7</v>
      </c>
      <c r="P52" s="414"/>
      <c r="Q52" s="414"/>
      <c r="R52" s="414"/>
      <c r="S52" s="414"/>
    </row>
    <row r="53" spans="1:19" ht="12.75" hidden="1">
      <c r="A53" s="316" t="s">
        <v>93</v>
      </c>
      <c r="B53" s="423">
        <v>608.2453694483171</v>
      </c>
      <c r="C53" s="46">
        <v>8.8</v>
      </c>
      <c r="D53" s="46">
        <v>7.8</v>
      </c>
      <c r="E53" s="46">
        <v>8.2</v>
      </c>
      <c r="F53" s="46">
        <v>5.099999999999994</v>
      </c>
      <c r="G53" s="46">
        <v>9.599999999999994</v>
      </c>
      <c r="H53" s="46">
        <v>6.400000000000006</v>
      </c>
      <c r="I53" s="46">
        <v>7.3</v>
      </c>
      <c r="J53" s="46">
        <v>5.8</v>
      </c>
      <c r="K53" s="46">
        <v>8.8</v>
      </c>
      <c r="L53" s="46">
        <v>13.6</v>
      </c>
      <c r="M53" s="46">
        <v>9.8</v>
      </c>
      <c r="N53" s="46">
        <v>7.900000000000006</v>
      </c>
      <c r="O53" s="46">
        <v>5.7</v>
      </c>
      <c r="P53" s="414"/>
      <c r="Q53" s="414"/>
      <c r="R53" s="414"/>
      <c r="S53" s="414"/>
    </row>
    <row r="54" spans="1:19" ht="12.75" hidden="1">
      <c r="A54" s="316" t="s">
        <v>94</v>
      </c>
      <c r="B54" s="423">
        <v>604.527650534422</v>
      </c>
      <c r="C54" s="46">
        <v>7.7</v>
      </c>
      <c r="D54" s="46">
        <v>7.099999999999994</v>
      </c>
      <c r="E54" s="46">
        <v>7.599999999999994</v>
      </c>
      <c r="F54" s="46">
        <v>5.599999999999994</v>
      </c>
      <c r="G54" s="46">
        <v>6</v>
      </c>
      <c r="H54" s="46">
        <v>7.400000000000006</v>
      </c>
      <c r="I54" s="46">
        <v>6.599999999999994</v>
      </c>
      <c r="J54" s="46">
        <v>6.5</v>
      </c>
      <c r="K54" s="46">
        <v>11.3</v>
      </c>
      <c r="L54" s="46">
        <v>6.099999999999994</v>
      </c>
      <c r="M54" s="46">
        <v>10.8</v>
      </c>
      <c r="N54" s="46">
        <v>9.8</v>
      </c>
      <c r="O54" s="46">
        <v>5.599999999999994</v>
      </c>
      <c r="P54" s="414"/>
      <c r="Q54" s="414"/>
      <c r="R54" s="414"/>
      <c r="S54" s="414"/>
    </row>
    <row r="55" spans="1:19" ht="12.75" hidden="1">
      <c r="A55" s="316" t="s">
        <v>95</v>
      </c>
      <c r="B55" s="423">
        <v>701.4206997278098</v>
      </c>
      <c r="C55" s="46">
        <v>8.2</v>
      </c>
      <c r="D55" s="46">
        <v>9.099999999999994</v>
      </c>
      <c r="E55" s="46">
        <v>8.599999999999994</v>
      </c>
      <c r="F55" s="46">
        <v>3.7</v>
      </c>
      <c r="G55" s="46">
        <v>6.400000000000006</v>
      </c>
      <c r="H55" s="46">
        <v>5.599999999999994</v>
      </c>
      <c r="I55" s="46">
        <v>6.5</v>
      </c>
      <c r="J55" s="46">
        <v>8.2</v>
      </c>
      <c r="K55" s="46">
        <v>12.2</v>
      </c>
      <c r="L55" s="46">
        <v>15.9</v>
      </c>
      <c r="M55" s="46">
        <v>6</v>
      </c>
      <c r="N55" s="46">
        <v>9.2</v>
      </c>
      <c r="O55" s="46">
        <v>6.599999999999994</v>
      </c>
      <c r="P55" s="414"/>
      <c r="Q55" s="414"/>
      <c r="R55" s="414"/>
      <c r="S55" s="414"/>
    </row>
    <row r="56" spans="1:19" ht="12.75" hidden="1">
      <c r="A56" s="316" t="s">
        <v>96</v>
      </c>
      <c r="B56" s="423">
        <v>614.4526322777667</v>
      </c>
      <c r="C56" s="46">
        <v>7.099999999999994</v>
      </c>
      <c r="D56" s="46">
        <v>9.5</v>
      </c>
      <c r="E56" s="46">
        <v>8.3</v>
      </c>
      <c r="F56" s="46">
        <v>7.900000000000006</v>
      </c>
      <c r="G56" s="46">
        <v>8.099999999999994</v>
      </c>
      <c r="H56" s="46">
        <v>6.900000000000006</v>
      </c>
      <c r="I56" s="46">
        <v>8.5</v>
      </c>
      <c r="J56" s="46">
        <v>7.5</v>
      </c>
      <c r="K56" s="46">
        <v>5.099999999999994</v>
      </c>
      <c r="L56" s="46">
        <v>5.599999999999994</v>
      </c>
      <c r="M56" s="46">
        <v>6.599999999999994</v>
      </c>
      <c r="N56" s="46">
        <v>12.6</v>
      </c>
      <c r="O56" s="46">
        <v>9.3</v>
      </c>
      <c r="P56" s="414"/>
      <c r="Q56" s="414"/>
      <c r="R56" s="414"/>
      <c r="S56" s="414"/>
    </row>
    <row r="57" spans="1:19" ht="12.75" hidden="1">
      <c r="A57" s="316" t="s">
        <v>97</v>
      </c>
      <c r="B57" s="423">
        <v>650.5344220938724</v>
      </c>
      <c r="C57" s="46">
        <v>6.7</v>
      </c>
      <c r="D57" s="46">
        <v>10.1</v>
      </c>
      <c r="E57" s="46">
        <v>6.400000000000006</v>
      </c>
      <c r="F57" s="46">
        <v>7.2</v>
      </c>
      <c r="G57" s="46">
        <v>5</v>
      </c>
      <c r="H57" s="46">
        <v>4.900000000000006</v>
      </c>
      <c r="I57" s="46">
        <v>9.099999999999994</v>
      </c>
      <c r="J57" s="46">
        <v>4.900000000000006</v>
      </c>
      <c r="K57" s="46">
        <v>6.099999999999994</v>
      </c>
      <c r="L57" s="46">
        <v>5.099999999999994</v>
      </c>
      <c r="M57" s="46">
        <v>7.5</v>
      </c>
      <c r="N57" s="46">
        <v>15.2</v>
      </c>
      <c r="O57" s="46">
        <v>5.599999999999994</v>
      </c>
      <c r="P57" s="414"/>
      <c r="Q57" s="414"/>
      <c r="R57" s="414"/>
      <c r="S57" s="414"/>
    </row>
    <row r="58" spans="1:19" ht="12.75" hidden="1">
      <c r="A58" s="495" t="s">
        <v>98</v>
      </c>
      <c r="B58" s="423">
        <v>647.7461329084512</v>
      </c>
      <c r="C58" s="46">
        <v>6.8</v>
      </c>
      <c r="D58" s="46">
        <v>10.6</v>
      </c>
      <c r="E58" s="46">
        <v>6.099999999999994</v>
      </c>
      <c r="F58" s="46">
        <v>5.3</v>
      </c>
      <c r="G58" s="46">
        <v>7.8</v>
      </c>
      <c r="H58" s="46">
        <v>9.3</v>
      </c>
      <c r="I58" s="46">
        <v>7.400000000000006</v>
      </c>
      <c r="J58" s="46">
        <v>8.599999999999994</v>
      </c>
      <c r="K58" s="46">
        <v>5.3</v>
      </c>
      <c r="L58" s="46">
        <v>7.2</v>
      </c>
      <c r="M58" s="46">
        <v>6.400000000000006</v>
      </c>
      <c r="N58" s="46">
        <v>17.3</v>
      </c>
      <c r="O58" s="46">
        <v>10.3</v>
      </c>
      <c r="P58" s="414"/>
      <c r="Q58" s="414"/>
      <c r="R58" s="414"/>
      <c r="S58" s="414"/>
    </row>
    <row r="59" spans="1:19" ht="12.75" hidden="1">
      <c r="A59" s="495" t="s">
        <v>14</v>
      </c>
      <c r="B59" s="423">
        <v>760.9705901878775</v>
      </c>
      <c r="C59" s="46">
        <v>8</v>
      </c>
      <c r="D59" s="46">
        <v>10.6</v>
      </c>
      <c r="E59" s="46">
        <v>5.5</v>
      </c>
      <c r="F59" s="46">
        <v>7.5</v>
      </c>
      <c r="G59" s="46">
        <v>5.599999999999994</v>
      </c>
      <c r="H59" s="46">
        <v>5</v>
      </c>
      <c r="I59" s="46">
        <v>10.4</v>
      </c>
      <c r="J59" s="46">
        <v>5.900000000000006</v>
      </c>
      <c r="K59" s="46">
        <v>6.400000000000006</v>
      </c>
      <c r="L59" s="46">
        <v>9.3</v>
      </c>
      <c r="M59" s="46">
        <v>10</v>
      </c>
      <c r="N59" s="46">
        <v>17.2</v>
      </c>
      <c r="O59" s="46">
        <v>10.7</v>
      </c>
      <c r="P59" s="414"/>
      <c r="Q59" s="414"/>
      <c r="R59" s="414"/>
      <c r="S59" s="414"/>
    </row>
    <row r="60" spans="1:19" ht="12.75" hidden="1">
      <c r="A60" s="495" t="s">
        <v>15</v>
      </c>
      <c r="B60" s="423">
        <v>678.583283542455</v>
      </c>
      <c r="C60" s="46">
        <v>10</v>
      </c>
      <c r="D60" s="46">
        <v>8.3</v>
      </c>
      <c r="E60" s="46">
        <v>8.400000000000006</v>
      </c>
      <c r="F60" s="46">
        <v>7.3</v>
      </c>
      <c r="G60" s="46">
        <v>8.5</v>
      </c>
      <c r="H60" s="46">
        <v>3.8</v>
      </c>
      <c r="I60" s="46">
        <v>8.099999999999994</v>
      </c>
      <c r="J60" s="46">
        <v>7.2</v>
      </c>
      <c r="K60" s="46">
        <v>11.7</v>
      </c>
      <c r="L60" s="46">
        <v>12.4</v>
      </c>
      <c r="M60" s="46">
        <v>11.4</v>
      </c>
      <c r="N60" s="46">
        <v>16.4</v>
      </c>
      <c r="O60" s="46">
        <v>9.599999999999994</v>
      </c>
      <c r="P60" s="414"/>
      <c r="Q60" s="414"/>
      <c r="R60" s="414"/>
      <c r="S60" s="414"/>
    </row>
    <row r="61" spans="1:19" ht="12.75">
      <c r="A61" s="495" t="s">
        <v>16</v>
      </c>
      <c r="B61" s="423">
        <v>712.3083051185023</v>
      </c>
      <c r="C61" s="46">
        <v>9.5</v>
      </c>
      <c r="D61" s="46">
        <v>11.8</v>
      </c>
      <c r="E61" s="46">
        <v>8.7</v>
      </c>
      <c r="F61" s="46">
        <v>7.3</v>
      </c>
      <c r="G61" s="46">
        <v>10.6</v>
      </c>
      <c r="H61" s="46">
        <v>2.5</v>
      </c>
      <c r="I61" s="46">
        <v>3.9000000000000057</v>
      </c>
      <c r="J61" s="46">
        <v>0.7000000000000028</v>
      </c>
      <c r="K61" s="46">
        <v>13.2</v>
      </c>
      <c r="L61" s="46">
        <v>9.900000000000006</v>
      </c>
      <c r="M61" s="46">
        <v>10.8</v>
      </c>
      <c r="N61" s="46">
        <v>14.1</v>
      </c>
      <c r="O61" s="46">
        <v>10.6</v>
      </c>
      <c r="P61" s="414"/>
      <c r="Q61" s="414"/>
      <c r="R61" s="414"/>
      <c r="S61" s="414"/>
    </row>
    <row r="62" spans="1:19" ht="12.75">
      <c r="A62" s="495" t="s">
        <v>17</v>
      </c>
      <c r="B62" s="423">
        <v>704.5741220208457</v>
      </c>
      <c r="C62" s="46">
        <v>8.8</v>
      </c>
      <c r="D62" s="46">
        <v>11.2</v>
      </c>
      <c r="E62" s="46">
        <v>7.8</v>
      </c>
      <c r="F62" s="46">
        <v>8.599999999999994</v>
      </c>
      <c r="G62" s="46">
        <v>10.9</v>
      </c>
      <c r="H62" s="46">
        <v>2.5999999999999943</v>
      </c>
      <c r="I62" s="46">
        <v>6.8</v>
      </c>
      <c r="J62" s="46">
        <v>5.2</v>
      </c>
      <c r="K62" s="46">
        <v>7.400000000000006</v>
      </c>
      <c r="L62" s="46">
        <v>12</v>
      </c>
      <c r="M62" s="46">
        <v>6</v>
      </c>
      <c r="N62" s="46">
        <v>9.5</v>
      </c>
      <c r="O62" s="46">
        <v>9.2</v>
      </c>
      <c r="P62" s="414"/>
      <c r="Q62" s="414"/>
      <c r="R62" s="414"/>
      <c r="S62" s="414"/>
    </row>
    <row r="63" spans="1:19" ht="12.75">
      <c r="A63" s="495" t="s">
        <v>18</v>
      </c>
      <c r="B63" s="423">
        <v>796.355307707628</v>
      </c>
      <c r="C63" s="46">
        <v>4.64994547437297</v>
      </c>
      <c r="D63" s="46">
        <v>3.9001122334455687</v>
      </c>
      <c r="E63" s="46">
        <v>3.493812584721681</v>
      </c>
      <c r="F63" s="46">
        <v>7.177258310818743</v>
      </c>
      <c r="G63" s="46">
        <v>9</v>
      </c>
      <c r="H63" s="46">
        <v>2.602365787079151</v>
      </c>
      <c r="I63" s="46">
        <v>2.598399741372347</v>
      </c>
      <c r="J63" s="46">
        <v>1.4987575067301577</v>
      </c>
      <c r="K63" s="46">
        <v>3.6001374098248107</v>
      </c>
      <c r="L63" s="46">
        <v>2.522730183122036</v>
      </c>
      <c r="M63" s="46">
        <v>6.11001145952703</v>
      </c>
      <c r="N63" s="46">
        <v>7.698892245720046</v>
      </c>
      <c r="O63" s="46">
        <v>8.599088838268784</v>
      </c>
      <c r="P63" s="414"/>
      <c r="Q63" s="414"/>
      <c r="R63" s="414"/>
      <c r="S63" s="414"/>
    </row>
    <row r="64" spans="1:19" ht="51" customHeight="1">
      <c r="A64" s="505"/>
      <c r="B64" s="518" t="s">
        <v>656</v>
      </c>
      <c r="C64" s="518" t="s">
        <v>521</v>
      </c>
      <c r="D64" s="510" t="s">
        <v>384</v>
      </c>
      <c r="E64" s="510" t="s">
        <v>385</v>
      </c>
      <c r="F64" s="510" t="s">
        <v>386</v>
      </c>
      <c r="G64" s="510" t="s">
        <v>387</v>
      </c>
      <c r="H64" s="510" t="s">
        <v>629</v>
      </c>
      <c r="I64" s="510" t="s">
        <v>628</v>
      </c>
      <c r="J64" s="510" t="s">
        <v>630</v>
      </c>
      <c r="K64" s="510" t="s">
        <v>631</v>
      </c>
      <c r="L64" s="510" t="s">
        <v>632</v>
      </c>
      <c r="M64" s="510" t="s">
        <v>633</v>
      </c>
      <c r="N64" s="510" t="s">
        <v>634</v>
      </c>
      <c r="O64" s="510" t="s">
        <v>627</v>
      </c>
      <c r="P64" s="510" t="s">
        <v>625</v>
      </c>
      <c r="Q64" s="510" t="s">
        <v>635</v>
      </c>
      <c r="R64" s="510" t="s">
        <v>636</v>
      </c>
      <c r="S64" s="511" t="s">
        <v>637</v>
      </c>
    </row>
    <row r="65" spans="1:19" ht="14.25">
      <c r="A65" s="422" t="s">
        <v>619</v>
      </c>
      <c r="B65" s="520">
        <v>710.45</v>
      </c>
      <c r="C65" s="46">
        <v>4.7</v>
      </c>
      <c r="D65" s="46">
        <v>-1.0999999999999943</v>
      </c>
      <c r="E65" s="46">
        <v>3</v>
      </c>
      <c r="F65" s="523">
        <v>2.7</v>
      </c>
      <c r="G65" s="524">
        <v>1.2</v>
      </c>
      <c r="H65" s="523">
        <v>3.7</v>
      </c>
      <c r="I65" s="46">
        <v>-8.5</v>
      </c>
      <c r="J65" s="46">
        <v>3.9000000000000057</v>
      </c>
      <c r="K65" s="46">
        <v>-2.3</v>
      </c>
      <c r="L65" s="46">
        <v>-6</v>
      </c>
      <c r="M65" s="46">
        <v>9.099999999999994</v>
      </c>
      <c r="N65" s="46">
        <v>7.900000000000006</v>
      </c>
      <c r="O65" s="46">
        <v>11</v>
      </c>
      <c r="P65" s="46">
        <v>7.8</v>
      </c>
      <c r="Q65" s="46">
        <v>6.7</v>
      </c>
      <c r="R65" s="46">
        <v>8</v>
      </c>
      <c r="S65" s="46">
        <v>7.400000000000006</v>
      </c>
    </row>
    <row r="66" spans="1:19" ht="14.25">
      <c r="A66" s="422" t="s">
        <v>661</v>
      </c>
      <c r="B66" s="520">
        <v>732.5</v>
      </c>
      <c r="C66" s="46">
        <v>2.8</v>
      </c>
      <c r="D66" s="46">
        <v>4.9</v>
      </c>
      <c r="E66" s="46">
        <v>1.5</v>
      </c>
      <c r="F66" s="46">
        <v>2.2</v>
      </c>
      <c r="G66" s="531">
        <v>4.4</v>
      </c>
      <c r="H66" s="46">
        <v>1.1</v>
      </c>
      <c r="I66" s="46">
        <v>-6.7</v>
      </c>
      <c r="J66" s="46">
        <v>3.5</v>
      </c>
      <c r="K66" s="46">
        <v>3.8</v>
      </c>
      <c r="L66" s="46">
        <v>-1.9</v>
      </c>
      <c r="M66" s="46">
        <v>4.6</v>
      </c>
      <c r="N66" s="46">
        <v>7.1</v>
      </c>
      <c r="O66" s="46">
        <v>4.2</v>
      </c>
      <c r="P66" s="46">
        <v>7.5</v>
      </c>
      <c r="Q66" s="46">
        <v>4.9</v>
      </c>
      <c r="R66" s="46">
        <v>5.1</v>
      </c>
      <c r="S66" s="46">
        <v>6.7</v>
      </c>
    </row>
    <row r="67" spans="1:19" ht="12.75">
      <c r="A67" s="422" t="s">
        <v>21</v>
      </c>
      <c r="B67" s="520">
        <v>722.51</v>
      </c>
      <c r="C67" s="46">
        <v>2.5</v>
      </c>
      <c r="D67" s="46">
        <v>-0.3</v>
      </c>
      <c r="E67" s="46">
        <v>1.6</v>
      </c>
      <c r="F67" s="46">
        <v>0.5</v>
      </c>
      <c r="G67" s="598">
        <v>-3</v>
      </c>
      <c r="H67" s="46">
        <v>-1.4</v>
      </c>
      <c r="I67" s="46">
        <v>-4.3</v>
      </c>
      <c r="J67" s="46">
        <v>0.4</v>
      </c>
      <c r="K67" s="46">
        <v>-0.1</v>
      </c>
      <c r="L67" s="46">
        <v>-6.1</v>
      </c>
      <c r="M67" s="46">
        <v>3.7</v>
      </c>
      <c r="N67" s="46">
        <v>10.6</v>
      </c>
      <c r="O67" s="46">
        <v>4.1</v>
      </c>
      <c r="P67" s="46">
        <v>6.8</v>
      </c>
      <c r="Q67" s="46">
        <v>5.6</v>
      </c>
      <c r="R67" s="46">
        <v>9</v>
      </c>
      <c r="S67" s="46">
        <v>6.2</v>
      </c>
    </row>
    <row r="68" spans="1:19" ht="12.75">
      <c r="A68" s="427" t="s">
        <v>22</v>
      </c>
      <c r="B68" s="519">
        <v>813.22</v>
      </c>
      <c r="C68" s="140">
        <v>2.1</v>
      </c>
      <c r="D68" s="140">
        <v>1.3</v>
      </c>
      <c r="E68" s="140">
        <v>4.7</v>
      </c>
      <c r="F68" s="140">
        <v>-2.1</v>
      </c>
      <c r="G68" s="599">
        <v>-7</v>
      </c>
      <c r="H68" s="140">
        <v>-2.5</v>
      </c>
      <c r="I68" s="140">
        <v>-8.7</v>
      </c>
      <c r="J68" s="140">
        <v>4.3</v>
      </c>
      <c r="K68" s="140">
        <v>-1.5</v>
      </c>
      <c r="L68" s="140">
        <v>2</v>
      </c>
      <c r="M68" s="140">
        <v>-3.8</v>
      </c>
      <c r="N68" s="140">
        <v>10.3</v>
      </c>
      <c r="O68" s="140">
        <v>1.9</v>
      </c>
      <c r="P68" s="140">
        <v>7.3</v>
      </c>
      <c r="Q68" s="140">
        <v>4.8</v>
      </c>
      <c r="R68" s="140">
        <v>3.5</v>
      </c>
      <c r="S68" s="140">
        <v>2.1</v>
      </c>
    </row>
    <row r="69" spans="1:19" ht="12.75">
      <c r="A69" s="427">
        <v>2009</v>
      </c>
      <c r="B69" s="519">
        <v>744.5</v>
      </c>
      <c r="C69" s="140">
        <v>3</v>
      </c>
      <c r="D69" s="140">
        <v>1.2</v>
      </c>
      <c r="E69" s="140">
        <v>2.6</v>
      </c>
      <c r="F69" s="140">
        <v>0.6</v>
      </c>
      <c r="G69" s="599">
        <v>-1.1</v>
      </c>
      <c r="H69" s="140">
        <v>0.2</v>
      </c>
      <c r="I69" s="140">
        <v>-7.3</v>
      </c>
      <c r="J69" s="140">
        <v>3</v>
      </c>
      <c r="K69" s="140">
        <v>0</v>
      </c>
      <c r="L69" s="140">
        <v>-3</v>
      </c>
      <c r="M69" s="140">
        <v>3.4</v>
      </c>
      <c r="N69" s="140">
        <v>9</v>
      </c>
      <c r="O69" s="140">
        <v>5</v>
      </c>
      <c r="P69" s="140">
        <v>7.3</v>
      </c>
      <c r="Q69" s="140">
        <v>5.4</v>
      </c>
      <c r="R69" s="140">
        <v>6.4</v>
      </c>
      <c r="S69" s="140">
        <v>5.6</v>
      </c>
    </row>
    <row r="70" spans="1:19" ht="12.75" hidden="1">
      <c r="A70" s="316" t="s">
        <v>102</v>
      </c>
      <c r="B70" s="516">
        <v>435.25025102879107</v>
      </c>
      <c r="C70" s="269" t="s">
        <v>206</v>
      </c>
      <c r="D70" s="269" t="s">
        <v>206</v>
      </c>
      <c r="E70" s="46">
        <v>5.935398033853218</v>
      </c>
      <c r="F70" s="46">
        <v>5.964309571524012</v>
      </c>
      <c r="G70" s="46">
        <v>2.883590873103259</v>
      </c>
      <c r="H70" s="46">
        <v>-0.9552164743828371</v>
      </c>
      <c r="I70" s="46">
        <v>1.8695613786457272</v>
      </c>
      <c r="J70" s="269" t="s">
        <v>206</v>
      </c>
      <c r="K70" s="423">
        <v>9.96131528046422</v>
      </c>
      <c r="L70" s="269" t="s">
        <v>206</v>
      </c>
      <c r="M70" s="269" t="s">
        <v>206</v>
      </c>
      <c r="N70" s="269" t="s">
        <v>206</v>
      </c>
      <c r="O70" s="269" t="s">
        <v>206</v>
      </c>
      <c r="P70" s="414"/>
      <c r="Q70" s="414"/>
      <c r="R70" s="414"/>
      <c r="S70" s="414"/>
    </row>
    <row r="71" spans="1:19" ht="12.75" hidden="1">
      <c r="A71" s="316" t="s">
        <v>103</v>
      </c>
      <c r="B71" s="321">
        <v>417.83712432835995</v>
      </c>
      <c r="C71" s="269" t="s">
        <v>206</v>
      </c>
      <c r="D71" s="269" t="s">
        <v>206</v>
      </c>
      <c r="E71" s="46">
        <v>4.663454064977458</v>
      </c>
      <c r="F71" s="46">
        <v>4.29902795871331</v>
      </c>
      <c r="G71" s="46">
        <v>4.4619032106391785</v>
      </c>
      <c r="H71" s="46">
        <v>10.831268923754479</v>
      </c>
      <c r="I71" s="46">
        <v>9.834331081392804</v>
      </c>
      <c r="J71" s="269" t="s">
        <v>206</v>
      </c>
      <c r="K71" s="423">
        <v>10.574245503123365</v>
      </c>
      <c r="L71" s="269" t="s">
        <v>206</v>
      </c>
      <c r="M71" s="269" t="s">
        <v>206</v>
      </c>
      <c r="N71" s="269" t="s">
        <v>206</v>
      </c>
      <c r="O71" s="269" t="s">
        <v>206</v>
      </c>
      <c r="P71" s="414"/>
      <c r="Q71" s="414"/>
      <c r="R71" s="414"/>
      <c r="S71" s="414"/>
    </row>
    <row r="72" spans="1:19" ht="12.75" hidden="1">
      <c r="A72" s="316" t="s">
        <v>104</v>
      </c>
      <c r="B72" s="321">
        <v>438.79271228977217</v>
      </c>
      <c r="C72" s="269" t="s">
        <v>206</v>
      </c>
      <c r="D72" s="269" t="s">
        <v>206</v>
      </c>
      <c r="E72" s="46">
        <v>4.850718761518607</v>
      </c>
      <c r="F72" s="46">
        <v>4.4555388093443895</v>
      </c>
      <c r="G72" s="46">
        <v>4.423838955453888</v>
      </c>
      <c r="H72" s="46">
        <v>5.788846204795334</v>
      </c>
      <c r="I72" s="46">
        <v>0.5624472128531863</v>
      </c>
      <c r="J72" s="269" t="s">
        <v>206</v>
      </c>
      <c r="K72" s="423">
        <v>8.718395815169998</v>
      </c>
      <c r="L72" s="269" t="s">
        <v>206</v>
      </c>
      <c r="M72" s="269" t="s">
        <v>206</v>
      </c>
      <c r="N72" s="269" t="s">
        <v>206</v>
      </c>
      <c r="O72" s="269" t="s">
        <v>206</v>
      </c>
      <c r="P72" s="414"/>
      <c r="Q72" s="414"/>
      <c r="R72" s="414"/>
      <c r="S72" s="414"/>
    </row>
    <row r="73" spans="1:19" ht="12.75" hidden="1">
      <c r="A73" s="316" t="s">
        <v>105</v>
      </c>
      <c r="B73" s="321">
        <v>450.43351744271416</v>
      </c>
      <c r="C73" s="269" t="s">
        <v>206</v>
      </c>
      <c r="D73" s="269" t="s">
        <v>206</v>
      </c>
      <c r="E73" s="46">
        <v>8.43206084540003</v>
      </c>
      <c r="F73" s="46">
        <v>6.637168141592923</v>
      </c>
      <c r="G73" s="46">
        <v>5.234851445931838</v>
      </c>
      <c r="H73" s="46">
        <v>4.394595303686216</v>
      </c>
      <c r="I73" s="46">
        <v>2.1419651219275977</v>
      </c>
      <c r="J73" s="269" t="s">
        <v>206</v>
      </c>
      <c r="K73" s="423">
        <v>11.608660311830349</v>
      </c>
      <c r="L73" s="269" t="s">
        <v>206</v>
      </c>
      <c r="M73" s="269" t="s">
        <v>206</v>
      </c>
      <c r="N73" s="269" t="s">
        <v>206</v>
      </c>
      <c r="O73" s="269" t="s">
        <v>206</v>
      </c>
      <c r="P73" s="414"/>
      <c r="Q73" s="414"/>
      <c r="R73" s="414"/>
      <c r="S73" s="414"/>
    </row>
    <row r="74" spans="1:19" ht="12.75" hidden="1">
      <c r="A74" s="316" t="s">
        <v>106</v>
      </c>
      <c r="B74" s="321">
        <v>462.0153320037119</v>
      </c>
      <c r="C74" s="269" t="s">
        <v>206</v>
      </c>
      <c r="D74" s="269" t="s">
        <v>206</v>
      </c>
      <c r="E74" s="46">
        <v>7.440268268827737</v>
      </c>
      <c r="F74" s="46">
        <v>3.8713098815626523</v>
      </c>
      <c r="G74" s="46">
        <v>5.431175931057751</v>
      </c>
      <c r="H74" s="46">
        <v>3.9512508017960073</v>
      </c>
      <c r="I74" s="46">
        <v>5.4563271294807265</v>
      </c>
      <c r="J74" s="269" t="s">
        <v>206</v>
      </c>
      <c r="K74" s="423">
        <v>9.163894112541598</v>
      </c>
      <c r="L74" s="269" t="s">
        <v>206</v>
      </c>
      <c r="M74" s="269" t="s">
        <v>206</v>
      </c>
      <c r="N74" s="269" t="s">
        <v>206</v>
      </c>
      <c r="O74" s="269" t="s">
        <v>206</v>
      </c>
      <c r="P74" s="414"/>
      <c r="Q74" s="414"/>
      <c r="R74" s="414"/>
      <c r="S74" s="414"/>
    </row>
    <row r="75" spans="1:19" ht="12.75" hidden="1">
      <c r="A75" s="316" t="s">
        <v>107</v>
      </c>
      <c r="B75" s="321">
        <v>476.0734055062253</v>
      </c>
      <c r="C75" s="269" t="s">
        <v>206</v>
      </c>
      <c r="D75" s="269" t="s">
        <v>206</v>
      </c>
      <c r="E75" s="46">
        <v>10.072972788651711</v>
      </c>
      <c r="F75" s="46">
        <v>4.400566672569511</v>
      </c>
      <c r="G75" s="46">
        <v>5.352928163944711</v>
      </c>
      <c r="H75" s="46">
        <v>4.336895034569437</v>
      </c>
      <c r="I75" s="46">
        <v>-4.6495587685161865</v>
      </c>
      <c r="J75" s="269" t="s">
        <v>206</v>
      </c>
      <c r="K75" s="423">
        <v>8.335662381218569</v>
      </c>
      <c r="L75" s="269" t="s">
        <v>206</v>
      </c>
      <c r="M75" s="269" t="s">
        <v>206</v>
      </c>
      <c r="N75" s="269" t="s">
        <v>206</v>
      </c>
      <c r="O75" s="269" t="s">
        <v>206</v>
      </c>
      <c r="P75" s="414"/>
      <c r="Q75" s="414"/>
      <c r="R75" s="414"/>
      <c r="S75" s="414"/>
    </row>
    <row r="76" spans="1:19" ht="12.75" hidden="1">
      <c r="A76" s="316" t="s">
        <v>108</v>
      </c>
      <c r="B76" s="321">
        <v>468.48118723959766</v>
      </c>
      <c r="C76" s="269" t="s">
        <v>206</v>
      </c>
      <c r="D76" s="269" t="s">
        <v>206</v>
      </c>
      <c r="E76" s="46">
        <v>4.95640832017574</v>
      </c>
      <c r="F76" s="46">
        <v>5.135363790186133</v>
      </c>
      <c r="G76" s="46">
        <v>4.144980138361106</v>
      </c>
      <c r="H76" s="46">
        <v>5.626762368623432</v>
      </c>
      <c r="I76" s="46">
        <v>14.244587245942768</v>
      </c>
      <c r="J76" s="269" t="s">
        <v>206</v>
      </c>
      <c r="K76" s="423">
        <v>8.54107353655995</v>
      </c>
      <c r="L76" s="269" t="s">
        <v>206</v>
      </c>
      <c r="M76" s="269" t="s">
        <v>206</v>
      </c>
      <c r="N76" s="269" t="s">
        <v>206</v>
      </c>
      <c r="O76" s="269" t="s">
        <v>206</v>
      </c>
      <c r="P76" s="414"/>
      <c r="Q76" s="414"/>
      <c r="R76" s="414"/>
      <c r="S76" s="414"/>
    </row>
    <row r="77" spans="1:19" ht="12.75" hidden="1">
      <c r="A77" s="316" t="s">
        <v>109</v>
      </c>
      <c r="B77" s="321">
        <v>452.1512229726948</v>
      </c>
      <c r="C77" s="269" t="s">
        <v>206</v>
      </c>
      <c r="D77" s="269" t="s">
        <v>206</v>
      </c>
      <c r="E77" s="46">
        <v>4.518608126378695</v>
      </c>
      <c r="F77" s="46">
        <v>0.3407155025553692</v>
      </c>
      <c r="G77" s="46">
        <v>2.9559914510181926</v>
      </c>
      <c r="H77" s="46">
        <v>7.7888133821223136</v>
      </c>
      <c r="I77" s="46">
        <v>9.789566341877446</v>
      </c>
      <c r="J77" s="269" t="s">
        <v>206</v>
      </c>
      <c r="K77" s="423">
        <v>8.169633359336231</v>
      </c>
      <c r="L77" s="269" t="s">
        <v>206</v>
      </c>
      <c r="M77" s="269" t="s">
        <v>206</v>
      </c>
      <c r="N77" s="269" t="s">
        <v>206</v>
      </c>
      <c r="O77" s="269" t="s">
        <v>206</v>
      </c>
      <c r="P77" s="414"/>
      <c r="Q77" s="414"/>
      <c r="R77" s="414"/>
      <c r="S77" s="414"/>
    </row>
    <row r="78" spans="1:19" ht="12.75" hidden="1">
      <c r="A78" s="316" t="s">
        <v>110</v>
      </c>
      <c r="B78" s="321">
        <v>462.30867644195416</v>
      </c>
      <c r="C78" s="269" t="s">
        <v>206</v>
      </c>
      <c r="D78" s="269" t="s">
        <v>206</v>
      </c>
      <c r="E78" s="46">
        <v>9.137606713934304</v>
      </c>
      <c r="F78" s="46">
        <v>7.71040250914794</v>
      </c>
      <c r="G78" s="46">
        <v>8.07279633216946</v>
      </c>
      <c r="H78" s="46">
        <v>6.100131752305657</v>
      </c>
      <c r="I78" s="46">
        <v>9.545256629185303</v>
      </c>
      <c r="J78" s="269" t="s">
        <v>206</v>
      </c>
      <c r="K78" s="423">
        <v>10.5270685832797</v>
      </c>
      <c r="L78" s="269" t="s">
        <v>206</v>
      </c>
      <c r="M78" s="269" t="s">
        <v>206</v>
      </c>
      <c r="N78" s="269" t="s">
        <v>206</v>
      </c>
      <c r="O78" s="269" t="s">
        <v>206</v>
      </c>
      <c r="P78" s="414"/>
      <c r="Q78" s="414"/>
      <c r="R78" s="414"/>
      <c r="S78" s="414"/>
    </row>
    <row r="79" spans="1:19" ht="12.75" hidden="1">
      <c r="A79" s="316" t="s">
        <v>111</v>
      </c>
      <c r="B79" s="321">
        <v>481.42282384181897</v>
      </c>
      <c r="C79" s="269" t="s">
        <v>206</v>
      </c>
      <c r="D79" s="269" t="s">
        <v>206</v>
      </c>
      <c r="E79" s="46">
        <v>10.9431096382215</v>
      </c>
      <c r="F79" s="46">
        <v>4.126333059885141</v>
      </c>
      <c r="G79" s="46">
        <v>5.779419171738127</v>
      </c>
      <c r="H79" s="46">
        <v>2.370773416245626</v>
      </c>
      <c r="I79" s="46">
        <v>8.909836114110334</v>
      </c>
      <c r="J79" s="269" t="s">
        <v>206</v>
      </c>
      <c r="K79" s="423">
        <v>10.579188028266586</v>
      </c>
      <c r="L79" s="269" t="s">
        <v>206</v>
      </c>
      <c r="M79" s="269" t="s">
        <v>206</v>
      </c>
      <c r="N79" s="269" t="s">
        <v>206</v>
      </c>
      <c r="O79" s="269" t="s">
        <v>206</v>
      </c>
      <c r="P79" s="414"/>
      <c r="Q79" s="414"/>
      <c r="R79" s="414"/>
      <c r="S79" s="414"/>
    </row>
    <row r="80" spans="1:19" ht="12.75" hidden="1">
      <c r="A80" s="316" t="s">
        <v>112</v>
      </c>
      <c r="B80" s="321">
        <v>530.7020825026891</v>
      </c>
      <c r="C80" s="269" t="s">
        <v>206</v>
      </c>
      <c r="D80" s="269" t="s">
        <v>206</v>
      </c>
      <c r="E80" s="46">
        <v>8.678584370093006</v>
      </c>
      <c r="F80" s="46">
        <v>1.6670455406531772</v>
      </c>
      <c r="G80" s="46">
        <v>5.209614922547189</v>
      </c>
      <c r="H80" s="46">
        <v>-2.9911166085685323</v>
      </c>
      <c r="I80" s="46">
        <v>0.4540274607307566</v>
      </c>
      <c r="J80" s="269" t="s">
        <v>206</v>
      </c>
      <c r="K80" s="423">
        <v>6.82920761288716</v>
      </c>
      <c r="L80" s="269" t="s">
        <v>206</v>
      </c>
      <c r="M80" s="269" t="s">
        <v>206</v>
      </c>
      <c r="N80" s="269" t="s">
        <v>206</v>
      </c>
      <c r="O80" s="269" t="s">
        <v>206</v>
      </c>
      <c r="P80" s="414"/>
      <c r="Q80" s="414"/>
      <c r="R80" s="414"/>
      <c r="S80" s="414"/>
    </row>
    <row r="81" spans="1:19" ht="12.75" hidden="1">
      <c r="A81" s="316" t="s">
        <v>113</v>
      </c>
      <c r="B81" s="321">
        <v>528.4478373721889</v>
      </c>
      <c r="C81" s="269" t="s">
        <v>206</v>
      </c>
      <c r="D81" s="269" t="s">
        <v>206</v>
      </c>
      <c r="E81" s="46">
        <v>7.218736410511269</v>
      </c>
      <c r="F81" s="46">
        <v>-1.1552988224838998</v>
      </c>
      <c r="G81" s="46">
        <v>6.45924786877589</v>
      </c>
      <c r="H81" s="46">
        <v>0.43088785576594546</v>
      </c>
      <c r="I81" s="46">
        <v>5.424718259983607</v>
      </c>
      <c r="J81" s="269" t="s">
        <v>206</v>
      </c>
      <c r="K81" s="423">
        <v>4.9688375550345825</v>
      </c>
      <c r="L81" s="269" t="s">
        <v>206</v>
      </c>
      <c r="M81" s="269" t="s">
        <v>206</v>
      </c>
      <c r="N81" s="269" t="s">
        <v>206</v>
      </c>
      <c r="O81" s="269" t="s">
        <v>206</v>
      </c>
      <c r="P81" s="414"/>
      <c r="Q81" s="414"/>
      <c r="R81" s="414"/>
      <c r="S81" s="414"/>
    </row>
    <row r="82" spans="1:19" ht="12.75" hidden="1">
      <c r="A82" s="316" t="s">
        <v>114</v>
      </c>
      <c r="B82" s="321">
        <v>483.2627123766117</v>
      </c>
      <c r="C82" s="269" t="s">
        <v>206</v>
      </c>
      <c r="D82" s="269" t="s">
        <v>206</v>
      </c>
      <c r="E82" s="46">
        <v>9.593915713089586</v>
      </c>
      <c r="F82" s="46">
        <v>8.276296829971173</v>
      </c>
      <c r="G82" s="46">
        <v>18.774291966447535</v>
      </c>
      <c r="H82" s="46">
        <v>10.55861723446894</v>
      </c>
      <c r="I82" s="46">
        <v>16.484840071447977</v>
      </c>
      <c r="J82" s="269" t="s">
        <v>206</v>
      </c>
      <c r="K82" s="423">
        <v>7.983221703538334</v>
      </c>
      <c r="L82" s="269" t="s">
        <v>206</v>
      </c>
      <c r="M82" s="269" t="s">
        <v>206</v>
      </c>
      <c r="N82" s="269" t="s">
        <v>206</v>
      </c>
      <c r="O82" s="269" t="s">
        <v>206</v>
      </c>
      <c r="P82" s="414"/>
      <c r="Q82" s="414"/>
      <c r="R82" s="414"/>
      <c r="S82" s="414"/>
    </row>
    <row r="83" spans="1:19" ht="12.75" hidden="1">
      <c r="A83" s="316" t="s">
        <v>115</v>
      </c>
      <c r="B83" s="321">
        <v>462.29843844622343</v>
      </c>
      <c r="C83" s="269" t="s">
        <v>206</v>
      </c>
      <c r="D83" s="269" t="s">
        <v>206</v>
      </c>
      <c r="E83" s="46">
        <v>9.95098767265705</v>
      </c>
      <c r="F83" s="46">
        <v>10.136433512682544</v>
      </c>
      <c r="G83" s="46">
        <v>12.35776065506326</v>
      </c>
      <c r="H83" s="46">
        <v>9.94660375015522</v>
      </c>
      <c r="I83" s="46">
        <v>8.075165671763429</v>
      </c>
      <c r="J83" s="269" t="s">
        <v>206</v>
      </c>
      <c r="K83" s="423">
        <v>8.902804247209374</v>
      </c>
      <c r="L83" s="269" t="s">
        <v>206</v>
      </c>
      <c r="M83" s="269" t="s">
        <v>206</v>
      </c>
      <c r="N83" s="269" t="s">
        <v>206</v>
      </c>
      <c r="O83" s="269" t="s">
        <v>206</v>
      </c>
      <c r="P83" s="414"/>
      <c r="Q83" s="414"/>
      <c r="R83" s="414"/>
      <c r="S83" s="414"/>
    </row>
    <row r="84" spans="1:19" ht="12.75" hidden="1">
      <c r="A84" s="316" t="s">
        <v>116</v>
      </c>
      <c r="B84" s="321">
        <v>489.43152503217334</v>
      </c>
      <c r="C84" s="269" t="s">
        <v>206</v>
      </c>
      <c r="D84" s="269" t="s">
        <v>206</v>
      </c>
      <c r="E84" s="46">
        <v>12.845391267665036</v>
      </c>
      <c r="F84" s="46">
        <v>8.215348543601777</v>
      </c>
      <c r="G84" s="46">
        <v>18.813322461455797</v>
      </c>
      <c r="H84" s="46">
        <v>7.738542449286243</v>
      </c>
      <c r="I84" s="46">
        <v>8.913757591952589</v>
      </c>
      <c r="J84" s="269" t="s">
        <v>206</v>
      </c>
      <c r="K84" s="423">
        <v>7.598235765837998</v>
      </c>
      <c r="L84" s="269" t="s">
        <v>206</v>
      </c>
      <c r="M84" s="269" t="s">
        <v>206</v>
      </c>
      <c r="N84" s="269" t="s">
        <v>206</v>
      </c>
      <c r="O84" s="269" t="s">
        <v>206</v>
      </c>
      <c r="P84" s="414"/>
      <c r="Q84" s="414"/>
      <c r="R84" s="414"/>
      <c r="S84" s="414"/>
    </row>
    <row r="85" spans="1:19" ht="12.75" hidden="1">
      <c r="A85" s="316" t="s">
        <v>117</v>
      </c>
      <c r="B85" s="321">
        <v>493.6667066849538</v>
      </c>
      <c r="C85" s="269" t="s">
        <v>206</v>
      </c>
      <c r="D85" s="269" t="s">
        <v>206</v>
      </c>
      <c r="E85" s="46">
        <v>9.287111350913875</v>
      </c>
      <c r="F85" s="46">
        <v>9.171853388658363</v>
      </c>
      <c r="G85" s="46">
        <v>14.220742538040625</v>
      </c>
      <c r="H85" s="46">
        <v>8.51972857501886</v>
      </c>
      <c r="I85" s="46">
        <v>11.72514976014898</v>
      </c>
      <c r="J85" s="269" t="s">
        <v>206</v>
      </c>
      <c r="K85" s="423">
        <v>6.541313559322035</v>
      </c>
      <c r="L85" s="269" t="s">
        <v>206</v>
      </c>
      <c r="M85" s="269" t="s">
        <v>206</v>
      </c>
      <c r="N85" s="269" t="s">
        <v>206</v>
      </c>
      <c r="O85" s="269" t="s">
        <v>206</v>
      </c>
      <c r="P85" s="414"/>
      <c r="Q85" s="414"/>
      <c r="R85" s="414"/>
      <c r="S85" s="414"/>
    </row>
    <row r="86" spans="1:19" ht="12.75" hidden="1">
      <c r="A86" s="316" t="s">
        <v>118</v>
      </c>
      <c r="B86" s="321">
        <v>498.03313054973904</v>
      </c>
      <c r="C86" s="269" t="s">
        <v>206</v>
      </c>
      <c r="D86" s="269" t="s">
        <v>206</v>
      </c>
      <c r="E86" s="46">
        <v>6.58690422004031</v>
      </c>
      <c r="F86" s="46">
        <v>8.211368277739965</v>
      </c>
      <c r="G86" s="46">
        <v>12.577450592525935</v>
      </c>
      <c r="H86" s="46">
        <v>6.330988522769346</v>
      </c>
      <c r="I86" s="46">
        <v>10.228519244949695</v>
      </c>
      <c r="J86" s="269" t="s">
        <v>206</v>
      </c>
      <c r="K86" s="423">
        <v>6.181673623534081</v>
      </c>
      <c r="L86" s="269" t="s">
        <v>206</v>
      </c>
      <c r="M86" s="269" t="s">
        <v>206</v>
      </c>
      <c r="N86" s="269" t="s">
        <v>206</v>
      </c>
      <c r="O86" s="269" t="s">
        <v>206</v>
      </c>
      <c r="P86" s="414"/>
      <c r="Q86" s="414"/>
      <c r="R86" s="414"/>
      <c r="S86" s="414"/>
    </row>
    <row r="87" spans="1:19" ht="12.75" hidden="1">
      <c r="A87" s="316" t="s">
        <v>119</v>
      </c>
      <c r="B87" s="321">
        <v>525.9723708582127</v>
      </c>
      <c r="C87" s="269" t="s">
        <v>206</v>
      </c>
      <c r="D87" s="269" t="s">
        <v>206</v>
      </c>
      <c r="E87" s="46">
        <v>9.0272614622057</v>
      </c>
      <c r="F87" s="46">
        <v>6.793316936646605</v>
      </c>
      <c r="G87" s="46">
        <v>14.791551896571022</v>
      </c>
      <c r="H87" s="46">
        <v>4.096385542168662</v>
      </c>
      <c r="I87" s="46">
        <v>16.488459783340062</v>
      </c>
      <c r="J87" s="269" t="s">
        <v>206</v>
      </c>
      <c r="K87" s="423">
        <v>15.001612383102227</v>
      </c>
      <c r="L87" s="269" t="s">
        <v>206</v>
      </c>
      <c r="M87" s="269" t="s">
        <v>206</v>
      </c>
      <c r="N87" s="269" t="s">
        <v>206</v>
      </c>
      <c r="O87" s="269" t="s">
        <v>206</v>
      </c>
      <c r="P87" s="414"/>
      <c r="Q87" s="414"/>
      <c r="R87" s="414"/>
      <c r="S87" s="414"/>
    </row>
    <row r="88" spans="1:19" ht="12.75" hidden="1">
      <c r="A88" s="316" t="s">
        <v>120</v>
      </c>
      <c r="B88" s="321">
        <v>511.94057144501863</v>
      </c>
      <c r="C88" s="269" t="s">
        <v>206</v>
      </c>
      <c r="D88" s="269" t="s">
        <v>206</v>
      </c>
      <c r="E88" s="46">
        <v>11.289162142716975</v>
      </c>
      <c r="F88" s="46">
        <v>7.194013036131011</v>
      </c>
      <c r="G88" s="46">
        <v>14.087982741830345</v>
      </c>
      <c r="H88" s="46">
        <v>8.227156898434657</v>
      </c>
      <c r="I88" s="46">
        <v>3.0744787037517938</v>
      </c>
      <c r="J88" s="269" t="s">
        <v>206</v>
      </c>
      <c r="K88" s="423">
        <v>2.9812551980039643</v>
      </c>
      <c r="L88" s="269" t="s">
        <v>206</v>
      </c>
      <c r="M88" s="269" t="s">
        <v>206</v>
      </c>
      <c r="N88" s="269" t="s">
        <v>206</v>
      </c>
      <c r="O88" s="269" t="s">
        <v>206</v>
      </c>
      <c r="P88" s="414"/>
      <c r="Q88" s="414"/>
      <c r="R88" s="414"/>
      <c r="S88" s="414"/>
    </row>
    <row r="89" spans="1:19" ht="12.75" hidden="1">
      <c r="A89" s="316" t="s">
        <v>121</v>
      </c>
      <c r="B89" s="321">
        <v>506.30295543837843</v>
      </c>
      <c r="C89" s="269" t="s">
        <v>206</v>
      </c>
      <c r="D89" s="269" t="s">
        <v>206</v>
      </c>
      <c r="E89" s="46">
        <v>14.106753812636171</v>
      </c>
      <c r="F89" s="46">
        <v>13.251273344651949</v>
      </c>
      <c r="G89" s="46">
        <v>14.564594297330686</v>
      </c>
      <c r="H89" s="46">
        <v>8.82638215324927</v>
      </c>
      <c r="I89" s="46">
        <v>5.946245950414152</v>
      </c>
      <c r="J89" s="269" t="s">
        <v>206</v>
      </c>
      <c r="K89" s="423">
        <v>5.913590769029042</v>
      </c>
      <c r="L89" s="269" t="s">
        <v>206</v>
      </c>
      <c r="M89" s="269" t="s">
        <v>206</v>
      </c>
      <c r="N89" s="269" t="s">
        <v>206</v>
      </c>
      <c r="O89" s="269" t="s">
        <v>206</v>
      </c>
      <c r="P89" s="414"/>
      <c r="Q89" s="414"/>
      <c r="R89" s="414"/>
      <c r="S89" s="414"/>
    </row>
    <row r="90" spans="1:19" ht="12.75" hidden="1">
      <c r="A90" s="316" t="s">
        <v>122</v>
      </c>
      <c r="B90" s="321">
        <v>511.7752785973938</v>
      </c>
      <c r="C90" s="269" t="s">
        <v>206</v>
      </c>
      <c r="D90" s="269" t="s">
        <v>206</v>
      </c>
      <c r="E90" s="46">
        <v>11.885979449784557</v>
      </c>
      <c r="F90" s="46">
        <v>7.085658820674595</v>
      </c>
      <c r="G90" s="46">
        <v>14.677282053721811</v>
      </c>
      <c r="H90" s="46">
        <v>11.051781944616906</v>
      </c>
      <c r="I90" s="46">
        <v>12.358923081627296</v>
      </c>
      <c r="J90" s="269" t="s">
        <v>206</v>
      </c>
      <c r="K90" s="423">
        <v>5.163377547719179</v>
      </c>
      <c r="L90" s="269" t="s">
        <v>206</v>
      </c>
      <c r="M90" s="269" t="s">
        <v>206</v>
      </c>
      <c r="N90" s="269" t="s">
        <v>206</v>
      </c>
      <c r="O90" s="269" t="s">
        <v>206</v>
      </c>
      <c r="P90" s="414"/>
      <c r="Q90" s="414"/>
      <c r="R90" s="414"/>
      <c r="S90" s="414"/>
    </row>
    <row r="91" spans="1:19" ht="12.75" hidden="1">
      <c r="A91" s="316" t="s">
        <v>123</v>
      </c>
      <c r="B91" s="321">
        <v>518.2333441870217</v>
      </c>
      <c r="C91" s="269" t="s">
        <v>206</v>
      </c>
      <c r="D91" s="269" t="s">
        <v>206</v>
      </c>
      <c r="E91" s="46">
        <v>7.442902483041891</v>
      </c>
      <c r="F91" s="46">
        <v>5.499093988812746</v>
      </c>
      <c r="G91" s="46">
        <v>16.033960830730436</v>
      </c>
      <c r="H91" s="46">
        <v>11.250316375601116</v>
      </c>
      <c r="I91" s="46">
        <v>3.3413918208527633</v>
      </c>
      <c r="J91" s="269" t="s">
        <v>206</v>
      </c>
      <c r="K91" s="423">
        <v>3.5586742685295434</v>
      </c>
      <c r="L91" s="269" t="s">
        <v>206</v>
      </c>
      <c r="M91" s="269" t="s">
        <v>206</v>
      </c>
      <c r="N91" s="269" t="s">
        <v>206</v>
      </c>
      <c r="O91" s="269" t="s">
        <v>206</v>
      </c>
      <c r="P91" s="414"/>
      <c r="Q91" s="414"/>
      <c r="R91" s="414"/>
      <c r="S91" s="414"/>
    </row>
    <row r="92" spans="1:19" ht="12.75" hidden="1">
      <c r="A92" s="316" t="s">
        <v>124</v>
      </c>
      <c r="B92" s="321">
        <v>595.1229619627543</v>
      </c>
      <c r="C92" s="269" t="s">
        <v>206</v>
      </c>
      <c r="D92" s="269" t="s">
        <v>206</v>
      </c>
      <c r="E92" s="46">
        <v>12.014448457904976</v>
      </c>
      <c r="F92" s="46">
        <v>11.872996944175298</v>
      </c>
      <c r="G92" s="46">
        <v>19.260252758947914</v>
      </c>
      <c r="H92" s="46">
        <v>9.655732004172933</v>
      </c>
      <c r="I92" s="46">
        <v>7.458979568357066</v>
      </c>
      <c r="J92" s="269" t="s">
        <v>206</v>
      </c>
      <c r="K92" s="423">
        <v>11.021192361434544</v>
      </c>
      <c r="L92" s="269" t="s">
        <v>206</v>
      </c>
      <c r="M92" s="269" t="s">
        <v>206</v>
      </c>
      <c r="N92" s="269" t="s">
        <v>206</v>
      </c>
      <c r="O92" s="269" t="s">
        <v>206</v>
      </c>
      <c r="P92" s="414"/>
      <c r="Q92" s="414"/>
      <c r="R92" s="414"/>
      <c r="S92" s="414"/>
    </row>
    <row r="93" spans="1:19" ht="12.75" hidden="1">
      <c r="A93" s="316" t="s">
        <v>125</v>
      </c>
      <c r="B93" s="321">
        <v>583.1328397582845</v>
      </c>
      <c r="C93" s="269" t="s">
        <v>206</v>
      </c>
      <c r="D93" s="269" t="s">
        <v>206</v>
      </c>
      <c r="E93" s="46">
        <v>8.181238773973007</v>
      </c>
      <c r="F93" s="46">
        <v>12.886791039184843</v>
      </c>
      <c r="G93" s="46">
        <v>13.485147466760864</v>
      </c>
      <c r="H93" s="46">
        <v>15.569605961386486</v>
      </c>
      <c r="I93" s="46">
        <v>9.624909010706162</v>
      </c>
      <c r="J93" s="269" t="s">
        <v>206</v>
      </c>
      <c r="K93" s="423">
        <v>7.163089661183136</v>
      </c>
      <c r="L93" s="269" t="s">
        <v>206</v>
      </c>
      <c r="M93" s="269" t="s">
        <v>206</v>
      </c>
      <c r="N93" s="269" t="s">
        <v>206</v>
      </c>
      <c r="O93" s="269" t="s">
        <v>206</v>
      </c>
      <c r="P93" s="414"/>
      <c r="Q93" s="414"/>
      <c r="R93" s="414"/>
      <c r="S93" s="414"/>
    </row>
    <row r="94" spans="1:19" ht="12.75" hidden="1">
      <c r="A94" s="316" t="s">
        <v>126</v>
      </c>
      <c r="B94" s="321">
        <v>520.8400721066429</v>
      </c>
      <c r="C94" s="269" t="s">
        <v>206</v>
      </c>
      <c r="D94" s="269" t="s">
        <v>206</v>
      </c>
      <c r="E94" s="46">
        <v>8.072833768383532</v>
      </c>
      <c r="F94" s="46">
        <v>3.9091740830075707</v>
      </c>
      <c r="G94" s="46">
        <v>6.842113258640552</v>
      </c>
      <c r="H94" s="46">
        <v>6.967259544579136</v>
      </c>
      <c r="I94" s="46">
        <v>5.181603444024873</v>
      </c>
      <c r="J94" s="269" t="s">
        <v>206</v>
      </c>
      <c r="K94" s="423">
        <v>11.127122360754356</v>
      </c>
      <c r="L94" s="269" t="s">
        <v>206</v>
      </c>
      <c r="M94" s="269" t="s">
        <v>206</v>
      </c>
      <c r="N94" s="269" t="s">
        <v>206</v>
      </c>
      <c r="O94" s="269" t="s">
        <v>206</v>
      </c>
      <c r="P94" s="414"/>
      <c r="Q94" s="414"/>
      <c r="R94" s="414"/>
      <c r="S94" s="414"/>
    </row>
    <row r="95" spans="1:19" ht="12.75" hidden="1">
      <c r="A95" s="316" t="s">
        <v>127</v>
      </c>
      <c r="B95" s="321">
        <v>529.8764693276748</v>
      </c>
      <c r="C95" s="269" t="s">
        <v>206</v>
      </c>
      <c r="D95" s="269" t="s">
        <v>206</v>
      </c>
      <c r="E95" s="46">
        <v>19.748750506551403</v>
      </c>
      <c r="F95" s="46">
        <v>6.124051295472398</v>
      </c>
      <c r="G95" s="46">
        <v>16.193216905759726</v>
      </c>
      <c r="H95" s="46">
        <v>9.645358030268795</v>
      </c>
      <c r="I95" s="46">
        <v>17.3666356876129</v>
      </c>
      <c r="J95" s="269" t="s">
        <v>206</v>
      </c>
      <c r="K95" s="423">
        <v>11.49375</v>
      </c>
      <c r="L95" s="269" t="s">
        <v>206</v>
      </c>
      <c r="M95" s="269" t="s">
        <v>206</v>
      </c>
      <c r="N95" s="269" t="s">
        <v>206</v>
      </c>
      <c r="O95" s="269" t="s">
        <v>206</v>
      </c>
      <c r="P95" s="414"/>
      <c r="Q95" s="414"/>
      <c r="R95" s="414"/>
      <c r="S95" s="414"/>
    </row>
    <row r="96" spans="1:19" ht="12.75" hidden="1">
      <c r="A96" s="316" t="s">
        <v>128</v>
      </c>
      <c r="B96" s="321">
        <v>534.5234981284544</v>
      </c>
      <c r="C96" s="269" t="s">
        <v>206</v>
      </c>
      <c r="D96" s="269" t="s">
        <v>206</v>
      </c>
      <c r="E96" s="46">
        <v>9.202492211837992</v>
      </c>
      <c r="F96" s="46">
        <v>7.1499999999999915</v>
      </c>
      <c r="G96" s="46">
        <v>4.093319808740887</v>
      </c>
      <c r="H96" s="46">
        <v>14.400278940027889</v>
      </c>
      <c r="I96" s="46">
        <v>15.780768472281054</v>
      </c>
      <c r="J96" s="269" t="s">
        <v>206</v>
      </c>
      <c r="K96" s="423">
        <v>14.042606049313704</v>
      </c>
      <c r="L96" s="269" t="s">
        <v>206</v>
      </c>
      <c r="M96" s="269" t="s">
        <v>206</v>
      </c>
      <c r="N96" s="269" t="s">
        <v>206</v>
      </c>
      <c r="O96" s="269" t="s">
        <v>206</v>
      </c>
      <c r="P96" s="414"/>
      <c r="Q96" s="414"/>
      <c r="R96" s="414"/>
      <c r="S96" s="414"/>
    </row>
    <row r="97" spans="1:19" ht="12.75" hidden="1">
      <c r="A97" s="316" t="s">
        <v>129</v>
      </c>
      <c r="B97" s="321">
        <v>524.2026337761815</v>
      </c>
      <c r="C97" s="269" t="s">
        <v>206</v>
      </c>
      <c r="D97" s="269" t="s">
        <v>206</v>
      </c>
      <c r="E97" s="46">
        <v>4.103924956800782</v>
      </c>
      <c r="F97" s="46">
        <v>5.479452054794521</v>
      </c>
      <c r="G97" s="46">
        <v>6.557619174678294</v>
      </c>
      <c r="H97" s="46">
        <v>13.617415470125053</v>
      </c>
      <c r="I97" s="46">
        <v>11.531029266000473</v>
      </c>
      <c r="J97" s="269" t="s">
        <v>206</v>
      </c>
      <c r="K97" s="423">
        <v>14.634601043997009</v>
      </c>
      <c r="L97" s="269" t="s">
        <v>206</v>
      </c>
      <c r="M97" s="269" t="s">
        <v>206</v>
      </c>
      <c r="N97" s="269" t="s">
        <v>206</v>
      </c>
      <c r="O97" s="269" t="s">
        <v>206</v>
      </c>
      <c r="P97" s="414"/>
      <c r="Q97" s="414"/>
      <c r="R97" s="414"/>
      <c r="S97" s="414"/>
    </row>
    <row r="98" spans="1:19" ht="12.75" hidden="1">
      <c r="A98" s="316" t="s">
        <v>130</v>
      </c>
      <c r="B98" s="321">
        <v>536.1404172005921</v>
      </c>
      <c r="C98" s="269" t="s">
        <v>206</v>
      </c>
      <c r="D98" s="269" t="s">
        <v>206</v>
      </c>
      <c r="E98" s="46">
        <v>7.5951683748169785</v>
      </c>
      <c r="F98" s="46">
        <v>6.628921915546115</v>
      </c>
      <c r="G98" s="46">
        <v>6.08109125942984</v>
      </c>
      <c r="H98" s="46">
        <v>9.261838440111418</v>
      </c>
      <c r="I98" s="46">
        <v>9.32994402889149</v>
      </c>
      <c r="J98" s="269" t="s">
        <v>206</v>
      </c>
      <c r="K98" s="423">
        <v>12.211406464495184</v>
      </c>
      <c r="L98" s="269" t="s">
        <v>206</v>
      </c>
      <c r="M98" s="269" t="s">
        <v>206</v>
      </c>
      <c r="N98" s="269" t="s">
        <v>206</v>
      </c>
      <c r="O98" s="269" t="s">
        <v>206</v>
      </c>
      <c r="P98" s="414"/>
      <c r="Q98" s="414"/>
      <c r="R98" s="414"/>
      <c r="S98" s="414"/>
    </row>
    <row r="99" spans="1:19" ht="12.75" hidden="1">
      <c r="A99" s="316" t="s">
        <v>131</v>
      </c>
      <c r="B99" s="321">
        <v>561.637803409652</v>
      </c>
      <c r="C99" s="269" t="s">
        <v>206</v>
      </c>
      <c r="D99" s="269" t="s">
        <v>206</v>
      </c>
      <c r="E99" s="46">
        <v>5.540717167699043</v>
      </c>
      <c r="F99" s="46">
        <v>10.165184243964418</v>
      </c>
      <c r="G99" s="46">
        <v>7.133227436731929</v>
      </c>
      <c r="H99" s="46">
        <v>11.25</v>
      </c>
      <c r="I99" s="46">
        <v>11.594588327784066</v>
      </c>
      <c r="J99" s="269" t="s">
        <v>206</v>
      </c>
      <c r="K99" s="423">
        <v>6.298020301721735</v>
      </c>
      <c r="L99" s="269" t="s">
        <v>206</v>
      </c>
      <c r="M99" s="269" t="s">
        <v>206</v>
      </c>
      <c r="N99" s="269" t="s">
        <v>206</v>
      </c>
      <c r="O99" s="269" t="s">
        <v>206</v>
      </c>
      <c r="P99" s="414"/>
      <c r="Q99" s="414"/>
      <c r="R99" s="414"/>
      <c r="S99" s="414"/>
    </row>
    <row r="100" spans="1:19" ht="12.75" hidden="1">
      <c r="A100" s="316" t="s">
        <v>132</v>
      </c>
      <c r="B100" s="321">
        <v>542.8008493272397</v>
      </c>
      <c r="C100" s="269" t="s">
        <v>206</v>
      </c>
      <c r="D100" s="269" t="s">
        <v>206</v>
      </c>
      <c r="E100" s="46">
        <v>3.6497208345577405</v>
      </c>
      <c r="F100" s="46">
        <v>2.950228961789648</v>
      </c>
      <c r="G100" s="46">
        <v>5.793541838698573</v>
      </c>
      <c r="H100" s="46">
        <v>9.21627985200135</v>
      </c>
      <c r="I100" s="46">
        <v>10.842428056799605</v>
      </c>
      <c r="J100" s="269" t="s">
        <v>206</v>
      </c>
      <c r="K100" s="423">
        <v>15.76691308939553</v>
      </c>
      <c r="L100" s="269" t="s">
        <v>206</v>
      </c>
      <c r="M100" s="269" t="s">
        <v>206</v>
      </c>
      <c r="N100" s="269" t="s">
        <v>206</v>
      </c>
      <c r="O100" s="269" t="s">
        <v>206</v>
      </c>
      <c r="P100" s="414"/>
      <c r="Q100" s="414"/>
      <c r="R100" s="414"/>
      <c r="S100" s="414"/>
    </row>
    <row r="101" spans="1:19" ht="12.75" hidden="1">
      <c r="A101" s="316" t="s">
        <v>133</v>
      </c>
      <c r="B101" s="321">
        <v>543.7498207545975</v>
      </c>
      <c r="C101" s="269" t="s">
        <v>206</v>
      </c>
      <c r="D101" s="269" t="s">
        <v>206</v>
      </c>
      <c r="E101" s="46">
        <v>5.912887828162283</v>
      </c>
      <c r="F101" s="46">
        <v>6.551233041001424</v>
      </c>
      <c r="G101" s="46">
        <v>7.0616740981757005</v>
      </c>
      <c r="H101" s="46">
        <v>7.954545454545453</v>
      </c>
      <c r="I101" s="46">
        <v>13.998280103230371</v>
      </c>
      <c r="J101" s="269" t="s">
        <v>206</v>
      </c>
      <c r="K101" s="423">
        <v>12.342927886103382</v>
      </c>
      <c r="L101" s="269" t="s">
        <v>206</v>
      </c>
      <c r="M101" s="269" t="s">
        <v>206</v>
      </c>
      <c r="N101" s="269" t="s">
        <v>206</v>
      </c>
      <c r="O101" s="269" t="s">
        <v>206</v>
      </c>
      <c r="P101" s="414"/>
      <c r="Q101" s="414"/>
      <c r="R101" s="414"/>
      <c r="S101" s="414"/>
    </row>
    <row r="102" spans="1:19" ht="12.75" hidden="1">
      <c r="A102" s="316" t="s">
        <v>134</v>
      </c>
      <c r="B102" s="321">
        <v>546.2601168448606</v>
      </c>
      <c r="C102" s="269" t="s">
        <v>206</v>
      </c>
      <c r="D102" s="269" t="s">
        <v>206</v>
      </c>
      <c r="E102" s="46">
        <v>5.030216850337709</v>
      </c>
      <c r="F102" s="46">
        <v>5.468690988745379</v>
      </c>
      <c r="G102" s="46">
        <v>5.131780425003242</v>
      </c>
      <c r="H102" s="46">
        <v>7.055797830705586</v>
      </c>
      <c r="I102" s="46">
        <v>5.590959405107569</v>
      </c>
      <c r="J102" s="269" t="s">
        <v>206</v>
      </c>
      <c r="K102" s="423">
        <v>16.99378576262845</v>
      </c>
      <c r="L102" s="269" t="s">
        <v>206</v>
      </c>
      <c r="M102" s="269" t="s">
        <v>206</v>
      </c>
      <c r="N102" s="269" t="s">
        <v>206</v>
      </c>
      <c r="O102" s="269" t="s">
        <v>206</v>
      </c>
      <c r="P102" s="414"/>
      <c r="Q102" s="414"/>
      <c r="R102" s="414"/>
      <c r="S102" s="414"/>
    </row>
    <row r="103" spans="1:19" ht="12.75" hidden="1">
      <c r="A103" s="316" t="s">
        <v>135</v>
      </c>
      <c r="B103" s="321">
        <v>558.4161622153163</v>
      </c>
      <c r="C103" s="269" t="s">
        <v>206</v>
      </c>
      <c r="D103" s="269" t="s">
        <v>206</v>
      </c>
      <c r="E103" s="46">
        <v>6.985230234578623</v>
      </c>
      <c r="F103" s="46">
        <v>6.302740646703015</v>
      </c>
      <c r="G103" s="46">
        <v>2.3610877261621965</v>
      </c>
      <c r="H103" s="46">
        <v>8.235695597770444</v>
      </c>
      <c r="I103" s="46">
        <v>15.360880636728709</v>
      </c>
      <c r="J103" s="269" t="s">
        <v>206</v>
      </c>
      <c r="K103" s="423">
        <v>13.043741303164126</v>
      </c>
      <c r="L103" s="269" t="s">
        <v>206</v>
      </c>
      <c r="M103" s="269" t="s">
        <v>206</v>
      </c>
      <c r="N103" s="269" t="s">
        <v>206</v>
      </c>
      <c r="O103" s="269" t="s">
        <v>206</v>
      </c>
      <c r="P103" s="414"/>
      <c r="Q103" s="414"/>
      <c r="R103" s="414"/>
      <c r="S103" s="414"/>
    </row>
    <row r="104" spans="1:19" ht="12.75" hidden="1">
      <c r="A104" s="316" t="s">
        <v>136</v>
      </c>
      <c r="B104" s="321">
        <v>639.0336334340767</v>
      </c>
      <c r="C104" s="269" t="s">
        <v>206</v>
      </c>
      <c r="D104" s="269" t="s">
        <v>206</v>
      </c>
      <c r="E104" s="46">
        <v>6.737113657786381</v>
      </c>
      <c r="F104" s="46">
        <v>6.175882744836784</v>
      </c>
      <c r="G104" s="46">
        <v>-1.02205689450399</v>
      </c>
      <c r="H104" s="46">
        <v>4.471458773784363</v>
      </c>
      <c r="I104" s="46">
        <v>17.20732987946741</v>
      </c>
      <c r="J104" s="269" t="s">
        <v>206</v>
      </c>
      <c r="K104" s="423">
        <v>9.46562483612145</v>
      </c>
      <c r="L104" s="269" t="s">
        <v>206</v>
      </c>
      <c r="M104" s="269" t="s">
        <v>206</v>
      </c>
      <c r="N104" s="269" t="s">
        <v>206</v>
      </c>
      <c r="O104" s="269" t="s">
        <v>206</v>
      </c>
      <c r="P104" s="414"/>
      <c r="Q104" s="414"/>
      <c r="R104" s="414"/>
      <c r="S104" s="414"/>
    </row>
    <row r="105" spans="1:19" ht="12.75" hidden="1">
      <c r="A105" s="316" t="s">
        <v>137</v>
      </c>
      <c r="B105" s="321">
        <v>617.2193687487961</v>
      </c>
      <c r="C105" s="269" t="s">
        <v>206</v>
      </c>
      <c r="D105" s="269" t="s">
        <v>206</v>
      </c>
      <c r="E105" s="46">
        <v>6.844839590809286</v>
      </c>
      <c r="F105" s="46">
        <v>4.161412358133674</v>
      </c>
      <c r="G105" s="46">
        <v>-0.03204350511714438</v>
      </c>
      <c r="H105" s="46">
        <v>-4.034779210629154</v>
      </c>
      <c r="I105" s="46">
        <v>12.058101139355188</v>
      </c>
      <c r="J105" s="269" t="s">
        <v>206</v>
      </c>
      <c r="K105" s="423">
        <v>8.26005184771006</v>
      </c>
      <c r="L105" s="269" t="s">
        <v>206</v>
      </c>
      <c r="M105" s="269" t="s">
        <v>206</v>
      </c>
      <c r="N105" s="269" t="s">
        <v>206</v>
      </c>
      <c r="O105" s="269" t="s">
        <v>206</v>
      </c>
      <c r="P105" s="414"/>
      <c r="Q105" s="414"/>
      <c r="R105" s="414"/>
      <c r="S105" s="414"/>
    </row>
    <row r="106" spans="1:19" ht="12.75" hidden="1">
      <c r="A106" s="316" t="s">
        <v>138</v>
      </c>
      <c r="B106" s="321">
        <v>547.8649026851506</v>
      </c>
      <c r="C106" s="269" t="s">
        <v>206</v>
      </c>
      <c r="D106" s="269" t="s">
        <v>206</v>
      </c>
      <c r="E106" s="46">
        <v>4.7481590574374195</v>
      </c>
      <c r="F106" s="46">
        <v>4.954774673817326</v>
      </c>
      <c r="G106" s="46">
        <v>6.0206421471506815</v>
      </c>
      <c r="H106" s="46">
        <v>6.386358822283427</v>
      </c>
      <c r="I106" s="46">
        <v>11.447547382811706</v>
      </c>
      <c r="J106" s="269" t="s">
        <v>206</v>
      </c>
      <c r="K106" s="423">
        <v>7.447708180639339</v>
      </c>
      <c r="L106" s="269" t="s">
        <v>206</v>
      </c>
      <c r="M106" s="269" t="s">
        <v>206</v>
      </c>
      <c r="N106" s="269" t="s">
        <v>206</v>
      </c>
      <c r="O106" s="269" t="s">
        <v>206</v>
      </c>
      <c r="P106" s="414"/>
      <c r="Q106" s="414"/>
      <c r="R106" s="414"/>
      <c r="S106" s="414"/>
    </row>
    <row r="107" spans="1:19" ht="12.75" hidden="1">
      <c r="A107" s="316" t="s">
        <v>139</v>
      </c>
      <c r="B107" s="321">
        <v>538.9443987220869</v>
      </c>
      <c r="C107" s="269" t="s">
        <v>206</v>
      </c>
      <c r="D107" s="269" t="s">
        <v>206</v>
      </c>
      <c r="E107" s="46">
        <v>-2.3632261703327657</v>
      </c>
      <c r="F107" s="46">
        <v>2.2277024249897295</v>
      </c>
      <c r="G107" s="46">
        <v>2.590455796221619</v>
      </c>
      <c r="H107" s="46">
        <v>9.208899876390603</v>
      </c>
      <c r="I107" s="46">
        <v>8.45553305346671</v>
      </c>
      <c r="J107" s="269" t="s">
        <v>206</v>
      </c>
      <c r="K107" s="423">
        <v>10.140702954201458</v>
      </c>
      <c r="L107" s="269" t="s">
        <v>206</v>
      </c>
      <c r="M107" s="269" t="s">
        <v>206</v>
      </c>
      <c r="N107" s="269" t="s">
        <v>206</v>
      </c>
      <c r="O107" s="269" t="s">
        <v>206</v>
      </c>
      <c r="P107" s="414"/>
      <c r="Q107" s="414"/>
      <c r="R107" s="414"/>
      <c r="S107" s="414"/>
    </row>
    <row r="108" spans="1:19" ht="12.75" hidden="1">
      <c r="A108" s="316" t="s">
        <v>140</v>
      </c>
      <c r="B108" s="321">
        <v>565.4977895157728</v>
      </c>
      <c r="C108" s="269" t="s">
        <v>206</v>
      </c>
      <c r="D108" s="269" t="s">
        <v>206</v>
      </c>
      <c r="E108" s="46">
        <v>4.986592115022532</v>
      </c>
      <c r="F108" s="46">
        <v>11.308135013221346</v>
      </c>
      <c r="G108" s="46">
        <v>8.184626108764476</v>
      </c>
      <c r="H108" s="46">
        <v>6.014426495986996</v>
      </c>
      <c r="I108" s="46">
        <v>6.144022788881415</v>
      </c>
      <c r="J108" s="269" t="s">
        <v>206</v>
      </c>
      <c r="K108" s="423">
        <v>8.190828885742292</v>
      </c>
      <c r="L108" s="269" t="s">
        <v>206</v>
      </c>
      <c r="M108" s="269" t="s">
        <v>206</v>
      </c>
      <c r="N108" s="269" t="s">
        <v>206</v>
      </c>
      <c r="O108" s="269" t="s">
        <v>206</v>
      </c>
      <c r="P108" s="414"/>
      <c r="Q108" s="414"/>
      <c r="R108" s="414"/>
      <c r="S108" s="414"/>
    </row>
    <row r="109" spans="1:19" ht="12.75" hidden="1">
      <c r="A109" s="316" t="s">
        <v>141</v>
      </c>
      <c r="B109" s="321">
        <v>559.118420320335</v>
      </c>
      <c r="C109" s="269" t="s">
        <v>206</v>
      </c>
      <c r="D109" s="269" t="s">
        <v>206</v>
      </c>
      <c r="E109" s="46">
        <v>7.309265516628145</v>
      </c>
      <c r="F109" s="46">
        <v>5.149763531266416</v>
      </c>
      <c r="G109" s="46">
        <v>8.258233363593433</v>
      </c>
      <c r="H109" s="46">
        <v>3.230737871993483</v>
      </c>
      <c r="I109" s="46">
        <v>8.684963136630515</v>
      </c>
      <c r="J109" s="269" t="s">
        <v>206</v>
      </c>
      <c r="K109" s="423">
        <v>6.646067111183385</v>
      </c>
      <c r="L109" s="269" t="s">
        <v>206</v>
      </c>
      <c r="M109" s="269" t="s">
        <v>206</v>
      </c>
      <c r="N109" s="269" t="s">
        <v>206</v>
      </c>
      <c r="O109" s="269" t="s">
        <v>206</v>
      </c>
      <c r="P109" s="414"/>
      <c r="Q109" s="414"/>
      <c r="R109" s="414"/>
      <c r="S109" s="414"/>
    </row>
    <row r="110" spans="1:19" ht="12.75" hidden="1">
      <c r="A110" s="316" t="s">
        <v>142</v>
      </c>
      <c r="B110" s="321">
        <v>581.10344414852</v>
      </c>
      <c r="C110" s="269" t="s">
        <v>206</v>
      </c>
      <c r="D110" s="269" t="s">
        <v>206</v>
      </c>
      <c r="E110" s="46">
        <v>9.95634178148211</v>
      </c>
      <c r="F110" s="46">
        <v>4.579646017699119</v>
      </c>
      <c r="G110" s="46">
        <v>9.553587917829987</v>
      </c>
      <c r="H110" s="46">
        <v>7.828765668153807</v>
      </c>
      <c r="I110" s="46">
        <v>12.137511958990359</v>
      </c>
      <c r="J110" s="269" t="s">
        <v>206</v>
      </c>
      <c r="K110" s="423">
        <v>9.18645387310238</v>
      </c>
      <c r="L110" s="269" t="s">
        <v>206</v>
      </c>
      <c r="M110" s="269" t="s">
        <v>206</v>
      </c>
      <c r="N110" s="269" t="s">
        <v>206</v>
      </c>
      <c r="O110" s="269" t="s">
        <v>206</v>
      </c>
      <c r="P110" s="414"/>
      <c r="Q110" s="414"/>
      <c r="R110" s="414"/>
      <c r="S110" s="414"/>
    </row>
    <row r="111" spans="1:19" ht="12.75" hidden="1">
      <c r="A111" s="316" t="s">
        <v>143</v>
      </c>
      <c r="B111" s="321">
        <v>600.9492795191962</v>
      </c>
      <c r="C111" s="269" t="s">
        <v>206</v>
      </c>
      <c r="D111" s="269" t="s">
        <v>206</v>
      </c>
      <c r="E111" s="46">
        <v>6.719793237131171</v>
      </c>
      <c r="F111" s="46">
        <v>5.514705882352942</v>
      </c>
      <c r="G111" s="46">
        <v>8.03628288468505</v>
      </c>
      <c r="H111" s="46">
        <v>4.733666250520187</v>
      </c>
      <c r="I111" s="46">
        <v>13.594626993004354</v>
      </c>
      <c r="J111" s="269" t="s">
        <v>206</v>
      </c>
      <c r="K111" s="423">
        <v>10.894797931834972</v>
      </c>
      <c r="L111" s="269" t="s">
        <v>206</v>
      </c>
      <c r="M111" s="269" t="s">
        <v>206</v>
      </c>
      <c r="N111" s="269" t="s">
        <v>206</v>
      </c>
      <c r="O111" s="269" t="s">
        <v>206</v>
      </c>
      <c r="P111" s="414"/>
      <c r="Q111" s="414"/>
      <c r="R111" s="414"/>
      <c r="S111" s="414"/>
    </row>
    <row r="112" spans="1:19" ht="12.75" hidden="1">
      <c r="A112" s="316" t="s">
        <v>144</v>
      </c>
      <c r="B112" s="321">
        <v>587.564412845416</v>
      </c>
      <c r="C112" s="269" t="s">
        <v>206</v>
      </c>
      <c r="D112" s="269" t="s">
        <v>206</v>
      </c>
      <c r="E112" s="46">
        <v>8.681106826944898</v>
      </c>
      <c r="F112" s="46">
        <v>7.780370424383847</v>
      </c>
      <c r="G112" s="46">
        <v>10.26082489945783</v>
      </c>
      <c r="H112" s="46">
        <v>5.29719741299661</v>
      </c>
      <c r="I112" s="46">
        <v>13.561320444322718</v>
      </c>
      <c r="J112" s="269" t="s">
        <v>206</v>
      </c>
      <c r="K112" s="423">
        <v>8.918701368392817</v>
      </c>
      <c r="L112" s="269" t="s">
        <v>206</v>
      </c>
      <c r="M112" s="269" t="s">
        <v>206</v>
      </c>
      <c r="N112" s="269" t="s">
        <v>206</v>
      </c>
      <c r="O112" s="269" t="s">
        <v>206</v>
      </c>
      <c r="P112" s="414"/>
      <c r="Q112" s="414"/>
      <c r="R112" s="414"/>
      <c r="S112" s="414"/>
    </row>
    <row r="113" spans="1:19" ht="12.75" hidden="1">
      <c r="A113" s="316" t="s">
        <v>145</v>
      </c>
      <c r="B113" s="321">
        <v>580.8995323053886</v>
      </c>
      <c r="C113" s="269" t="s">
        <v>206</v>
      </c>
      <c r="D113" s="269" t="s">
        <v>206</v>
      </c>
      <c r="E113" s="46">
        <v>6.929187088051364</v>
      </c>
      <c r="F113" s="46">
        <v>3.039043264157584</v>
      </c>
      <c r="G113" s="46">
        <v>9.36552881642865</v>
      </c>
      <c r="H113" s="46">
        <v>6.480908152734784</v>
      </c>
      <c r="I113" s="46">
        <v>11.147130212356487</v>
      </c>
      <c r="J113" s="269" t="s">
        <v>206</v>
      </c>
      <c r="K113" s="423">
        <v>10.656234503278412</v>
      </c>
      <c r="L113" s="269" t="s">
        <v>206</v>
      </c>
      <c r="M113" s="269" t="s">
        <v>206</v>
      </c>
      <c r="N113" s="269" t="s">
        <v>206</v>
      </c>
      <c r="O113" s="269" t="s">
        <v>206</v>
      </c>
      <c r="P113" s="414"/>
      <c r="Q113" s="414"/>
      <c r="R113" s="414"/>
      <c r="S113" s="414"/>
    </row>
    <row r="114" spans="1:19" ht="12.75" hidden="1">
      <c r="A114" s="316" t="s">
        <v>146</v>
      </c>
      <c r="B114" s="321">
        <v>582.61648860072</v>
      </c>
      <c r="C114" s="269" t="s">
        <v>206</v>
      </c>
      <c r="D114" s="269" t="s">
        <v>206</v>
      </c>
      <c r="E114" s="46">
        <v>6.718564900998473</v>
      </c>
      <c r="F114" s="46">
        <v>6.137649502255968</v>
      </c>
      <c r="G114" s="46">
        <v>8.704882763738269</v>
      </c>
      <c r="H114" s="46">
        <v>5.128472947566337</v>
      </c>
      <c r="I114" s="46">
        <v>11.962040025876732</v>
      </c>
      <c r="J114" s="269" t="s">
        <v>206</v>
      </c>
      <c r="K114" s="423">
        <v>7.546673678674722</v>
      </c>
      <c r="L114" s="269" t="s">
        <v>206</v>
      </c>
      <c r="M114" s="269" t="s">
        <v>206</v>
      </c>
      <c r="N114" s="269" t="s">
        <v>206</v>
      </c>
      <c r="O114" s="269" t="s">
        <v>206</v>
      </c>
      <c r="P114" s="414"/>
      <c r="Q114" s="414"/>
      <c r="R114" s="414"/>
      <c r="S114" s="414"/>
    </row>
    <row r="115" spans="1:19" ht="12.75" hidden="1">
      <c r="A115" s="316" t="s">
        <v>147</v>
      </c>
      <c r="B115" s="321">
        <v>606.1626473556898</v>
      </c>
      <c r="C115" s="269" t="s">
        <v>206</v>
      </c>
      <c r="D115" s="269" t="s">
        <v>206</v>
      </c>
      <c r="E115" s="46">
        <v>9.127821991229496</v>
      </c>
      <c r="F115" s="46">
        <v>6.25219529329118</v>
      </c>
      <c r="G115" s="46">
        <v>11.838005458726755</v>
      </c>
      <c r="H115" s="46">
        <v>4.697845507094073</v>
      </c>
      <c r="I115" s="46">
        <v>12.068273397767484</v>
      </c>
      <c r="J115" s="269" t="s">
        <v>206</v>
      </c>
      <c r="K115" s="423">
        <v>10.409419320310406</v>
      </c>
      <c r="L115" s="269" t="s">
        <v>206</v>
      </c>
      <c r="M115" s="269" t="s">
        <v>206</v>
      </c>
      <c r="N115" s="269" t="s">
        <v>206</v>
      </c>
      <c r="O115" s="269" t="s">
        <v>206</v>
      </c>
      <c r="P115" s="414"/>
      <c r="Q115" s="414"/>
      <c r="R115" s="414"/>
      <c r="S115" s="414"/>
    </row>
    <row r="116" spans="1:19" ht="12.75" hidden="1">
      <c r="A116" s="316" t="s">
        <v>148</v>
      </c>
      <c r="B116" s="321">
        <v>686.4042485962663</v>
      </c>
      <c r="C116" s="269" t="s">
        <v>206</v>
      </c>
      <c r="D116" s="269" t="s">
        <v>206</v>
      </c>
      <c r="E116" s="46">
        <v>8.082732976992801</v>
      </c>
      <c r="F116" s="46">
        <v>2.9302880090355927</v>
      </c>
      <c r="G116" s="46">
        <v>14.262443348700884</v>
      </c>
      <c r="H116" s="46">
        <v>4.988363857128391</v>
      </c>
      <c r="I116" s="46">
        <v>12.106388120052074</v>
      </c>
      <c r="J116" s="269" t="s">
        <v>206</v>
      </c>
      <c r="K116" s="423">
        <v>10.97537606591932</v>
      </c>
      <c r="L116" s="269" t="s">
        <v>206</v>
      </c>
      <c r="M116" s="269" t="s">
        <v>206</v>
      </c>
      <c r="N116" s="269" t="s">
        <v>206</v>
      </c>
      <c r="O116" s="269" t="s">
        <v>206</v>
      </c>
      <c r="P116" s="414"/>
      <c r="Q116" s="414"/>
      <c r="R116" s="414"/>
      <c r="S116" s="414"/>
    </row>
    <row r="117" spans="1:19" ht="12.75" hidden="1">
      <c r="A117" s="316" t="s">
        <v>149</v>
      </c>
      <c r="B117" s="321">
        <v>670.0359678948349</v>
      </c>
      <c r="C117" s="269" t="s">
        <v>206</v>
      </c>
      <c r="D117" s="269" t="s">
        <v>206</v>
      </c>
      <c r="E117" s="46">
        <v>8.381372499874672</v>
      </c>
      <c r="F117" s="46">
        <v>2.0262520708550937</v>
      </c>
      <c r="G117" s="46">
        <v>17.249504731682293</v>
      </c>
      <c r="H117" s="46">
        <v>5.161356001221634</v>
      </c>
      <c r="I117" s="46">
        <v>12.520792151214309</v>
      </c>
      <c r="J117" s="269" t="s">
        <v>206</v>
      </c>
      <c r="K117" s="423">
        <v>13.184336557423237</v>
      </c>
      <c r="L117" s="269" t="s">
        <v>206</v>
      </c>
      <c r="M117" s="269" t="s">
        <v>206</v>
      </c>
      <c r="N117" s="269" t="s">
        <v>206</v>
      </c>
      <c r="O117" s="269" t="s">
        <v>206</v>
      </c>
      <c r="P117" s="414"/>
      <c r="Q117" s="414"/>
      <c r="R117" s="414"/>
      <c r="S117" s="414"/>
    </row>
    <row r="118" spans="1:19" ht="12.75" hidden="1">
      <c r="A118" s="316" t="s">
        <v>150</v>
      </c>
      <c r="B118" s="321">
        <v>589.5428948841894</v>
      </c>
      <c r="C118" s="269" t="s">
        <v>206</v>
      </c>
      <c r="D118" s="269" t="s">
        <v>206</v>
      </c>
      <c r="E118" s="46">
        <v>8.638434283786054</v>
      </c>
      <c r="F118" s="46">
        <v>9.38834655277607</v>
      </c>
      <c r="G118" s="46">
        <v>5.175604271571885</v>
      </c>
      <c r="H118" s="46">
        <v>1.7122946739671363</v>
      </c>
      <c r="I118" s="46">
        <v>10.262016687929787</v>
      </c>
      <c r="J118" s="269" t="s">
        <v>206</v>
      </c>
      <c r="K118" s="423">
        <v>9.481582537517056</v>
      </c>
      <c r="L118" s="269" t="s">
        <v>206</v>
      </c>
      <c r="M118" s="269" t="s">
        <v>206</v>
      </c>
      <c r="N118" s="269" t="s">
        <v>206</v>
      </c>
      <c r="O118" s="269" t="s">
        <v>206</v>
      </c>
      <c r="P118" s="414"/>
      <c r="Q118" s="414"/>
      <c r="R118" s="414"/>
      <c r="S118" s="414"/>
    </row>
    <row r="119" spans="1:19" ht="12.75" hidden="1">
      <c r="A119" s="316" t="s">
        <v>151</v>
      </c>
      <c r="B119" s="321">
        <v>577.9267689191793</v>
      </c>
      <c r="C119" s="269" t="s">
        <v>206</v>
      </c>
      <c r="D119" s="269" t="s">
        <v>206</v>
      </c>
      <c r="E119" s="46">
        <v>8.364623649702494</v>
      </c>
      <c r="F119" s="46">
        <v>9.319716950788035</v>
      </c>
      <c r="G119" s="46">
        <v>5.216571588885316</v>
      </c>
      <c r="H119" s="46">
        <v>1.1978871910960152</v>
      </c>
      <c r="I119" s="46">
        <v>11.649587098809093</v>
      </c>
      <c r="J119" s="269" t="s">
        <v>206</v>
      </c>
      <c r="K119" s="423">
        <v>7.0948697068403845</v>
      </c>
      <c r="L119" s="269" t="s">
        <v>206</v>
      </c>
      <c r="M119" s="269" t="s">
        <v>206</v>
      </c>
      <c r="N119" s="269" t="s">
        <v>206</v>
      </c>
      <c r="O119" s="269" t="s">
        <v>206</v>
      </c>
      <c r="P119" s="414"/>
      <c r="Q119" s="414"/>
      <c r="R119" s="414"/>
      <c r="S119" s="414"/>
    </row>
    <row r="120" spans="1:19" ht="12.75" hidden="1">
      <c r="A120" s="316" t="s">
        <v>152</v>
      </c>
      <c r="B120" s="321">
        <v>609.075241270641</v>
      </c>
      <c r="C120" s="269" t="s">
        <v>206</v>
      </c>
      <c r="D120" s="269" t="s">
        <v>206</v>
      </c>
      <c r="E120" s="46">
        <v>7.206130101624922</v>
      </c>
      <c r="F120" s="46">
        <v>5.191447736165472</v>
      </c>
      <c r="G120" s="46">
        <v>6.349662474390755</v>
      </c>
      <c r="H120" s="46">
        <v>1.360804983229528</v>
      </c>
      <c r="I120" s="46">
        <v>20.565644182232546</v>
      </c>
      <c r="J120" s="269" t="s">
        <v>206</v>
      </c>
      <c r="K120" s="423">
        <v>10.78727474076311</v>
      </c>
      <c r="L120" s="269" t="s">
        <v>206</v>
      </c>
      <c r="M120" s="269" t="s">
        <v>206</v>
      </c>
      <c r="N120" s="269" t="s">
        <v>206</v>
      </c>
      <c r="O120" s="269" t="s">
        <v>206</v>
      </c>
      <c r="P120" s="414"/>
      <c r="Q120" s="414"/>
      <c r="R120" s="414"/>
      <c r="S120" s="414"/>
    </row>
    <row r="121" spans="1:19" ht="12.75" hidden="1">
      <c r="A121" s="316" t="s">
        <v>153</v>
      </c>
      <c r="B121" s="321">
        <v>602.2804693985299</v>
      </c>
      <c r="C121" s="269" t="s">
        <v>206</v>
      </c>
      <c r="D121" s="269" t="s">
        <v>206</v>
      </c>
      <c r="E121" s="46">
        <v>7.628991271682679</v>
      </c>
      <c r="F121" s="46">
        <v>4.155065324480617</v>
      </c>
      <c r="G121" s="46">
        <v>6.422012604110122</v>
      </c>
      <c r="H121" s="46">
        <v>2.1127455819923</v>
      </c>
      <c r="I121" s="46">
        <v>17.221412415991438</v>
      </c>
      <c r="J121" s="269" t="s">
        <v>206</v>
      </c>
      <c r="K121" s="423">
        <v>11.167590098104</v>
      </c>
      <c r="L121" s="269" t="s">
        <v>206</v>
      </c>
      <c r="M121" s="269" t="s">
        <v>206</v>
      </c>
      <c r="N121" s="269" t="s">
        <v>206</v>
      </c>
      <c r="O121" s="269" t="s">
        <v>206</v>
      </c>
      <c r="P121" s="414"/>
      <c r="Q121" s="414"/>
      <c r="R121" s="414"/>
      <c r="S121" s="414"/>
    </row>
    <row r="122" spans="1:19" ht="12.75" hidden="1">
      <c r="A122" s="316" t="s">
        <v>154</v>
      </c>
      <c r="B122" s="321">
        <v>627.0156978000448</v>
      </c>
      <c r="C122" s="269" t="s">
        <v>206</v>
      </c>
      <c r="D122" s="269" t="s">
        <v>206</v>
      </c>
      <c r="E122" s="46">
        <v>7.451142164698595</v>
      </c>
      <c r="F122" s="46">
        <v>10.387137719483803</v>
      </c>
      <c r="G122" s="46">
        <v>6.590776536619941</v>
      </c>
      <c r="H122" s="46">
        <v>1.7239680819623828</v>
      </c>
      <c r="I122" s="46">
        <v>14.930142595347036</v>
      </c>
      <c r="J122" s="269" t="s">
        <v>206</v>
      </c>
      <c r="K122" s="423">
        <v>10.445632798573982</v>
      </c>
      <c r="L122" s="269" t="s">
        <v>206</v>
      </c>
      <c r="M122" s="269" t="s">
        <v>206</v>
      </c>
      <c r="N122" s="269" t="s">
        <v>206</v>
      </c>
      <c r="O122" s="269" t="s">
        <v>206</v>
      </c>
      <c r="P122" s="414"/>
      <c r="Q122" s="414"/>
      <c r="R122" s="414"/>
      <c r="S122" s="414"/>
    </row>
    <row r="123" spans="1:19" ht="12.75" hidden="1">
      <c r="A123" s="316" t="s">
        <v>155</v>
      </c>
      <c r="B123" s="321">
        <v>636.1723755253178</v>
      </c>
      <c r="C123" s="269" t="s">
        <v>206</v>
      </c>
      <c r="D123" s="269" t="s">
        <v>206</v>
      </c>
      <c r="E123" s="46">
        <v>4.1826437941473245</v>
      </c>
      <c r="F123" s="46">
        <v>7.077953132472501</v>
      </c>
      <c r="G123" s="46">
        <v>5.5797642491262565</v>
      </c>
      <c r="H123" s="46">
        <v>3.2283699215257684</v>
      </c>
      <c r="I123" s="46">
        <v>18.28616262825291</v>
      </c>
      <c r="J123" s="269" t="s">
        <v>206</v>
      </c>
      <c r="K123" s="423">
        <v>6.565488367667342</v>
      </c>
      <c r="L123" s="269" t="s">
        <v>206</v>
      </c>
      <c r="M123" s="269" t="s">
        <v>206</v>
      </c>
      <c r="N123" s="269" t="s">
        <v>206</v>
      </c>
      <c r="O123" s="269" t="s">
        <v>206</v>
      </c>
      <c r="P123" s="414"/>
      <c r="Q123" s="414"/>
      <c r="R123" s="414"/>
      <c r="S123" s="414"/>
    </row>
    <row r="124" spans="1:19" ht="12.75" hidden="1">
      <c r="A124" s="316" t="s">
        <v>156</v>
      </c>
      <c r="B124" s="321">
        <v>627.5595774416554</v>
      </c>
      <c r="C124" s="269" t="s">
        <v>206</v>
      </c>
      <c r="D124" s="269" t="s">
        <v>206</v>
      </c>
      <c r="E124" s="46">
        <v>6.996400062607606</v>
      </c>
      <c r="F124" s="46">
        <v>7.766727555645758</v>
      </c>
      <c r="G124" s="46">
        <v>5.138079732101048</v>
      </c>
      <c r="H124" s="46">
        <v>2.5543531246953393</v>
      </c>
      <c r="I124" s="46">
        <v>8.417060278540788</v>
      </c>
      <c r="J124" s="269" t="s">
        <v>206</v>
      </c>
      <c r="K124" s="423">
        <v>9.784697245898414</v>
      </c>
      <c r="L124" s="269" t="s">
        <v>206</v>
      </c>
      <c r="M124" s="269" t="s">
        <v>206</v>
      </c>
      <c r="N124" s="269" t="s">
        <v>206</v>
      </c>
      <c r="O124" s="269" t="s">
        <v>206</v>
      </c>
      <c r="P124" s="414"/>
      <c r="Q124" s="414"/>
      <c r="R124" s="414"/>
      <c r="S124" s="414"/>
    </row>
    <row r="125" spans="1:19" ht="12.75" hidden="1">
      <c r="A125" s="316" t="s">
        <v>157</v>
      </c>
      <c r="B125" s="321">
        <v>619.7648124996218</v>
      </c>
      <c r="C125" s="269" t="s">
        <v>206</v>
      </c>
      <c r="D125" s="269" t="s">
        <v>206</v>
      </c>
      <c r="E125" s="46">
        <v>6.206206206206204</v>
      </c>
      <c r="F125" s="46">
        <v>6.5064518331398915</v>
      </c>
      <c r="G125" s="46">
        <v>5.315090462851927</v>
      </c>
      <c r="H125" s="46">
        <v>3.5568908703237128</v>
      </c>
      <c r="I125" s="46">
        <v>8.81257090207228</v>
      </c>
      <c r="J125" s="269" t="s">
        <v>206</v>
      </c>
      <c r="K125" s="423">
        <v>10.755365234277761</v>
      </c>
      <c r="L125" s="269" t="s">
        <v>206</v>
      </c>
      <c r="M125" s="269" t="s">
        <v>206</v>
      </c>
      <c r="N125" s="269" t="s">
        <v>206</v>
      </c>
      <c r="O125" s="269" t="s">
        <v>206</v>
      </c>
      <c r="P125" s="414"/>
      <c r="Q125" s="414"/>
      <c r="R125" s="414"/>
      <c r="S125" s="414"/>
    </row>
    <row r="126" spans="1:19" ht="12.75" hidden="1">
      <c r="A126" s="316" t="s">
        <v>158</v>
      </c>
      <c r="B126" s="321">
        <v>615.8103980245858</v>
      </c>
      <c r="C126" s="269" t="s">
        <v>206</v>
      </c>
      <c r="D126" s="269" t="s">
        <v>206</v>
      </c>
      <c r="E126" s="46">
        <v>5.196109525319798</v>
      </c>
      <c r="F126" s="46">
        <v>1.5452091767881342</v>
      </c>
      <c r="G126" s="46">
        <v>4.021920975065953</v>
      </c>
      <c r="H126" s="46">
        <v>6.060606060606062</v>
      </c>
      <c r="I126" s="46">
        <v>12.481088414708736</v>
      </c>
      <c r="J126" s="269" t="s">
        <v>206</v>
      </c>
      <c r="K126" s="423">
        <v>11.750611246943762</v>
      </c>
      <c r="L126" s="269" t="s">
        <v>206</v>
      </c>
      <c r="M126" s="269" t="s">
        <v>206</v>
      </c>
      <c r="N126" s="269" t="s">
        <v>206</v>
      </c>
      <c r="O126" s="269" t="s">
        <v>206</v>
      </c>
      <c r="P126" s="414"/>
      <c r="Q126" s="414"/>
      <c r="R126" s="414"/>
      <c r="S126" s="414"/>
    </row>
    <row r="127" spans="1:19" ht="12.75" hidden="1">
      <c r="A127" s="316" t="s">
        <v>159</v>
      </c>
      <c r="B127" s="321">
        <v>645.4460850332711</v>
      </c>
      <c r="C127" s="269" t="s">
        <v>206</v>
      </c>
      <c r="D127" s="269" t="s">
        <v>206</v>
      </c>
      <c r="E127" s="46">
        <v>5.521655008185732</v>
      </c>
      <c r="F127" s="46">
        <v>6.419834710743814</v>
      </c>
      <c r="G127" s="46">
        <v>5.660846172051848</v>
      </c>
      <c r="H127" s="46">
        <v>8.442079903633811</v>
      </c>
      <c r="I127" s="46">
        <v>10.615196671947857</v>
      </c>
      <c r="J127" s="269" t="s">
        <v>206</v>
      </c>
      <c r="K127" s="423">
        <v>10.979156568104713</v>
      </c>
      <c r="L127" s="269" t="s">
        <v>206</v>
      </c>
      <c r="M127" s="269" t="s">
        <v>206</v>
      </c>
      <c r="N127" s="269" t="s">
        <v>206</v>
      </c>
      <c r="O127" s="269" t="s">
        <v>206</v>
      </c>
      <c r="P127" s="414"/>
      <c r="Q127" s="414"/>
      <c r="R127" s="414"/>
      <c r="S127" s="414"/>
    </row>
    <row r="128" spans="1:19" ht="12.75" hidden="1">
      <c r="A128" s="316" t="s">
        <v>160</v>
      </c>
      <c r="B128" s="321">
        <v>732.4870010627156</v>
      </c>
      <c r="C128" s="269" t="s">
        <v>206</v>
      </c>
      <c r="D128" s="269" t="s">
        <v>206</v>
      </c>
      <c r="E128" s="46">
        <v>6.244087038789019</v>
      </c>
      <c r="F128" s="46">
        <v>6.303340648622282</v>
      </c>
      <c r="G128" s="46">
        <v>6.2139539812021525</v>
      </c>
      <c r="H128" s="46">
        <v>7.816114109483422</v>
      </c>
      <c r="I128" s="46">
        <v>10.629049592203344</v>
      </c>
      <c r="J128" s="269" t="s">
        <v>206</v>
      </c>
      <c r="K128" s="423">
        <v>9.082667817828622</v>
      </c>
      <c r="L128" s="269" t="s">
        <v>206</v>
      </c>
      <c r="M128" s="269" t="s">
        <v>206</v>
      </c>
      <c r="N128" s="269" t="s">
        <v>206</v>
      </c>
      <c r="O128" s="269" t="s">
        <v>206</v>
      </c>
      <c r="P128" s="414"/>
      <c r="Q128" s="414"/>
      <c r="R128" s="414"/>
      <c r="S128" s="414"/>
    </row>
    <row r="129" spans="1:19" ht="12.75" hidden="1">
      <c r="A129" s="316" t="s">
        <v>161</v>
      </c>
      <c r="B129" s="321">
        <v>712.2791119733231</v>
      </c>
      <c r="C129" s="269" t="s">
        <v>206</v>
      </c>
      <c r="D129" s="269" t="s">
        <v>206</v>
      </c>
      <c r="E129" s="46">
        <v>4.620507839600393</v>
      </c>
      <c r="F129" s="46">
        <v>9.636522608043975</v>
      </c>
      <c r="G129" s="46">
        <v>4.472323548761722</v>
      </c>
      <c r="H129" s="46">
        <v>9.244917715392063</v>
      </c>
      <c r="I129" s="46">
        <v>15.805957267051525</v>
      </c>
      <c r="J129" s="269" t="s">
        <v>206</v>
      </c>
      <c r="K129" s="423">
        <v>10.159296440720155</v>
      </c>
      <c r="L129" s="269" t="s">
        <v>206</v>
      </c>
      <c r="M129" s="269" t="s">
        <v>206</v>
      </c>
      <c r="N129" s="269" t="s">
        <v>206</v>
      </c>
      <c r="O129" s="269" t="s">
        <v>206</v>
      </c>
      <c r="P129" s="414"/>
      <c r="Q129" s="414"/>
      <c r="R129" s="414"/>
      <c r="S129" s="414"/>
    </row>
    <row r="130" spans="1:19" ht="12.75" hidden="1">
      <c r="A130" s="316" t="s">
        <v>162</v>
      </c>
      <c r="B130" s="321">
        <v>644.4534665152366</v>
      </c>
      <c r="C130" s="269" t="s">
        <v>206</v>
      </c>
      <c r="D130" s="269" t="s">
        <v>206</v>
      </c>
      <c r="E130" s="46">
        <v>7.8</v>
      </c>
      <c r="F130" s="46">
        <v>7.223035627135175</v>
      </c>
      <c r="G130" s="46">
        <v>11.710502263924425</v>
      </c>
      <c r="H130" s="46">
        <v>4.423999216991277</v>
      </c>
      <c r="I130" s="46">
        <v>8.815760993637724</v>
      </c>
      <c r="J130" s="269" t="s">
        <v>206</v>
      </c>
      <c r="K130" s="423">
        <v>13.759884974838243</v>
      </c>
      <c r="L130" s="269" t="s">
        <v>206</v>
      </c>
      <c r="M130" s="269" t="s">
        <v>206</v>
      </c>
      <c r="N130" s="269" t="s">
        <v>206</v>
      </c>
      <c r="O130" s="269" t="s">
        <v>206</v>
      </c>
      <c r="P130" s="414"/>
      <c r="Q130" s="414"/>
      <c r="R130" s="414"/>
      <c r="S130" s="414"/>
    </row>
    <row r="131" spans="1:19" ht="12.75" hidden="1">
      <c r="A131" s="316" t="s">
        <v>163</v>
      </c>
      <c r="B131" s="321">
        <v>636.7086677255703</v>
      </c>
      <c r="C131" s="269" t="s">
        <v>206</v>
      </c>
      <c r="D131" s="269" t="s">
        <v>206</v>
      </c>
      <c r="E131" s="46">
        <v>9.5</v>
      </c>
      <c r="F131" s="46">
        <v>8.789996322177274</v>
      </c>
      <c r="G131" s="46">
        <v>10.718585088265627</v>
      </c>
      <c r="H131" s="46">
        <v>2.7868394072140887</v>
      </c>
      <c r="I131" s="46">
        <v>8.717856242121286</v>
      </c>
      <c r="J131" s="269" t="s">
        <v>206</v>
      </c>
      <c r="K131" s="423">
        <v>13.962551088299605</v>
      </c>
      <c r="L131" s="269" t="s">
        <v>206</v>
      </c>
      <c r="M131" s="269" t="s">
        <v>206</v>
      </c>
      <c r="N131" s="269" t="s">
        <v>206</v>
      </c>
      <c r="O131" s="269" t="s">
        <v>206</v>
      </c>
      <c r="P131" s="414"/>
      <c r="Q131" s="414"/>
      <c r="R131" s="414"/>
      <c r="S131" s="414"/>
    </row>
    <row r="132" spans="1:19" ht="12.75" hidden="1">
      <c r="A132" s="316" t="s">
        <v>164</v>
      </c>
      <c r="B132" s="321">
        <v>662.3310190136168</v>
      </c>
      <c r="C132" s="269" t="s">
        <v>206</v>
      </c>
      <c r="D132" s="269" t="s">
        <v>206</v>
      </c>
      <c r="E132" s="46">
        <v>7.900000000000006</v>
      </c>
      <c r="F132" s="46">
        <v>5.971438060445038</v>
      </c>
      <c r="G132" s="46">
        <v>9.642360978685389</v>
      </c>
      <c r="H132" s="46">
        <v>4.651602533799746</v>
      </c>
      <c r="I132" s="46">
        <v>7.339772213042409</v>
      </c>
      <c r="J132" s="269" t="s">
        <v>206</v>
      </c>
      <c r="K132" s="423">
        <v>12.308601026852656</v>
      </c>
      <c r="L132" s="269" t="s">
        <v>206</v>
      </c>
      <c r="M132" s="269" t="s">
        <v>206</v>
      </c>
      <c r="N132" s="269" t="s">
        <v>206</v>
      </c>
      <c r="O132" s="269" t="s">
        <v>206</v>
      </c>
      <c r="P132" s="414"/>
      <c r="Q132" s="414"/>
      <c r="R132" s="414"/>
      <c r="S132" s="414"/>
    </row>
    <row r="133" spans="1:19" ht="12.75" hidden="1">
      <c r="A133" s="316" t="s">
        <v>165</v>
      </c>
      <c r="B133" s="321">
        <v>659.3892247103565</v>
      </c>
      <c r="C133" s="269" t="s">
        <v>206</v>
      </c>
      <c r="D133" s="269" t="s">
        <v>206</v>
      </c>
      <c r="E133" s="46">
        <v>9.400000000000006</v>
      </c>
      <c r="F133" s="46">
        <v>10.350263897456983</v>
      </c>
      <c r="G133" s="46">
        <v>11.930404069079302</v>
      </c>
      <c r="H133" s="46">
        <v>4.9598762448032545</v>
      </c>
      <c r="I133" s="46">
        <v>4.1168913720231615</v>
      </c>
      <c r="J133" s="269" t="s">
        <v>206</v>
      </c>
      <c r="K133" s="423">
        <v>9.903978052126192</v>
      </c>
      <c r="L133" s="269" t="s">
        <v>206</v>
      </c>
      <c r="M133" s="269" t="s">
        <v>206</v>
      </c>
      <c r="N133" s="269" t="s">
        <v>206</v>
      </c>
      <c r="O133" s="269" t="s">
        <v>206</v>
      </c>
      <c r="P133" s="414"/>
      <c r="Q133" s="414"/>
      <c r="R133" s="414"/>
      <c r="S133" s="414"/>
    </row>
    <row r="134" spans="1:19" ht="12.75" hidden="1">
      <c r="A134" s="316" t="s">
        <v>166</v>
      </c>
      <c r="B134" s="321">
        <v>676.5532346833041</v>
      </c>
      <c r="C134" s="269" t="s">
        <v>206</v>
      </c>
      <c r="D134" s="269" t="s">
        <v>206</v>
      </c>
      <c r="E134" s="46">
        <v>7.900000000000006</v>
      </c>
      <c r="F134" s="46">
        <v>5.570461223968309</v>
      </c>
      <c r="G134" s="46">
        <v>11.174578479135306</v>
      </c>
      <c r="H134" s="46">
        <v>6.246368390470664</v>
      </c>
      <c r="I134" s="46">
        <v>3.7663648410543544</v>
      </c>
      <c r="J134" s="269" t="s">
        <v>206</v>
      </c>
      <c r="K134" s="423">
        <v>8.55851701558609</v>
      </c>
      <c r="L134" s="269" t="s">
        <v>206</v>
      </c>
      <c r="M134" s="269" t="s">
        <v>206</v>
      </c>
      <c r="N134" s="269" t="s">
        <v>206</v>
      </c>
      <c r="O134" s="269" t="s">
        <v>206</v>
      </c>
      <c r="P134" s="414"/>
      <c r="Q134" s="414"/>
      <c r="R134" s="414"/>
      <c r="S134" s="414"/>
    </row>
    <row r="135" spans="1:19" ht="12.75" hidden="1">
      <c r="A135" s="317" t="s">
        <v>646</v>
      </c>
      <c r="B135" s="321">
        <v>691.4003007893052</v>
      </c>
      <c r="C135" s="269" t="s">
        <v>206</v>
      </c>
      <c r="D135" s="269" t="s">
        <v>206</v>
      </c>
      <c r="E135" s="46">
        <v>10</v>
      </c>
      <c r="F135" s="46">
        <v>6.3357366171122464</v>
      </c>
      <c r="G135" s="46">
        <v>10.668904751379188</v>
      </c>
      <c r="H135" s="431">
        <v>5.215550423402632</v>
      </c>
      <c r="I135" s="431">
        <v>2.2574598106218815</v>
      </c>
      <c r="J135" s="269" t="s">
        <v>206</v>
      </c>
      <c r="K135" s="423">
        <v>8.152149649537918</v>
      </c>
      <c r="L135" s="269" t="s">
        <v>206</v>
      </c>
      <c r="M135" s="269" t="s">
        <v>206</v>
      </c>
      <c r="N135" s="269" t="s">
        <v>206</v>
      </c>
      <c r="O135" s="269" t="s">
        <v>206</v>
      </c>
      <c r="P135" s="414"/>
      <c r="Q135" s="414"/>
      <c r="R135" s="414"/>
      <c r="S135" s="414"/>
    </row>
    <row r="136" spans="1:19" ht="12.75" hidden="1">
      <c r="A136" s="317" t="s">
        <v>647</v>
      </c>
      <c r="B136" s="321">
        <v>685.5542626951549</v>
      </c>
      <c r="C136" s="269" t="s">
        <v>206</v>
      </c>
      <c r="D136" s="269" t="s">
        <v>206</v>
      </c>
      <c r="E136" s="46">
        <v>9.900000000000006</v>
      </c>
      <c r="F136" s="46">
        <v>7.389038859940982</v>
      </c>
      <c r="G136" s="46">
        <v>11.644151699451541</v>
      </c>
      <c r="H136" s="431">
        <v>5.437779256583326</v>
      </c>
      <c r="I136" s="431">
        <v>9.729601596047615</v>
      </c>
      <c r="J136" s="269" t="s">
        <v>206</v>
      </c>
      <c r="K136" s="423">
        <v>10.357671767715289</v>
      </c>
      <c r="L136" s="269" t="s">
        <v>206</v>
      </c>
      <c r="M136" s="269" t="s">
        <v>206</v>
      </c>
      <c r="N136" s="269" t="s">
        <v>206</v>
      </c>
      <c r="O136" s="269" t="s">
        <v>206</v>
      </c>
      <c r="P136" s="414"/>
      <c r="Q136" s="414"/>
      <c r="R136" s="414"/>
      <c r="S136" s="414"/>
    </row>
    <row r="137" spans="1:19" ht="12.75" hidden="1">
      <c r="A137" s="436" t="s">
        <v>648</v>
      </c>
      <c r="B137" s="321">
        <v>661.942886704312</v>
      </c>
      <c r="C137" s="269" t="s">
        <v>206</v>
      </c>
      <c r="D137" s="269" t="s">
        <v>206</v>
      </c>
      <c r="E137" s="46">
        <v>6.7</v>
      </c>
      <c r="F137" s="46">
        <v>4.96794871794873</v>
      </c>
      <c r="G137" s="46">
        <v>10.821444486620038</v>
      </c>
      <c r="H137" s="431">
        <v>5.362657931679919</v>
      </c>
      <c r="I137" s="431">
        <v>7.732334169573846</v>
      </c>
      <c r="J137" s="269" t="s">
        <v>206</v>
      </c>
      <c r="K137" s="423">
        <v>6.977476059884012</v>
      </c>
      <c r="L137" s="269" t="s">
        <v>206</v>
      </c>
      <c r="M137" s="269" t="s">
        <v>206</v>
      </c>
      <c r="N137" s="269" t="s">
        <v>206</v>
      </c>
      <c r="O137" s="269" t="s">
        <v>206</v>
      </c>
      <c r="P137" s="414"/>
      <c r="Q137" s="414"/>
      <c r="R137" s="414"/>
      <c r="S137" s="414"/>
    </row>
    <row r="138" spans="1:19" ht="12.75" hidden="1">
      <c r="A138" s="436" t="s">
        <v>649</v>
      </c>
      <c r="B138" s="321">
        <v>674.8550600533171</v>
      </c>
      <c r="C138" s="269" t="s">
        <v>206</v>
      </c>
      <c r="D138" s="269" t="s">
        <v>206</v>
      </c>
      <c r="E138" s="46">
        <v>10.8</v>
      </c>
      <c r="F138" s="46">
        <v>13.482623430128243</v>
      </c>
      <c r="G138" s="46">
        <v>11.284207936740103</v>
      </c>
      <c r="H138" s="431">
        <v>5.995316159250578</v>
      </c>
      <c r="I138" s="431">
        <v>4.656630444873173</v>
      </c>
      <c r="J138" s="269" t="s">
        <v>206</v>
      </c>
      <c r="K138" s="423">
        <v>6.3492758062398735</v>
      </c>
      <c r="L138" s="269" t="s">
        <v>206</v>
      </c>
      <c r="M138" s="269" t="s">
        <v>206</v>
      </c>
      <c r="N138" s="269" t="s">
        <v>206</v>
      </c>
      <c r="O138" s="269" t="s">
        <v>206</v>
      </c>
      <c r="P138" s="414"/>
      <c r="Q138" s="414"/>
      <c r="R138" s="414"/>
      <c r="S138" s="414"/>
    </row>
    <row r="139" spans="1:19" ht="12.75" hidden="1">
      <c r="A139" s="436" t="s">
        <v>650</v>
      </c>
      <c r="B139" s="321">
        <v>691.8584708208573</v>
      </c>
      <c r="C139" s="269" t="s">
        <v>206</v>
      </c>
      <c r="D139" s="269" t="s">
        <v>206</v>
      </c>
      <c r="E139" s="46">
        <v>5.599999999999994</v>
      </c>
      <c r="F139" s="46">
        <v>9.93414512922466</v>
      </c>
      <c r="G139" s="46">
        <v>11.589078380536606</v>
      </c>
      <c r="H139" s="431">
        <v>4.674627418309726</v>
      </c>
      <c r="I139" s="431">
        <v>5.412719931132571</v>
      </c>
      <c r="J139" s="269" t="s">
        <v>206</v>
      </c>
      <c r="K139" s="423">
        <v>6.001310329766312</v>
      </c>
      <c r="L139" s="269" t="s">
        <v>206</v>
      </c>
      <c r="M139" s="269" t="s">
        <v>206</v>
      </c>
      <c r="N139" s="269" t="s">
        <v>206</v>
      </c>
      <c r="O139" s="269" t="s">
        <v>206</v>
      </c>
      <c r="P139" s="414"/>
      <c r="Q139" s="414"/>
      <c r="R139" s="414"/>
      <c r="S139" s="414"/>
    </row>
    <row r="140" spans="1:19" ht="12.75" hidden="1">
      <c r="A140" s="436" t="s">
        <v>651</v>
      </c>
      <c r="B140" s="321">
        <v>754.8205051420333</v>
      </c>
      <c r="C140" s="269" t="s">
        <v>206</v>
      </c>
      <c r="D140" s="269" t="s">
        <v>206</v>
      </c>
      <c r="E140" s="46">
        <v>1.9000000000000057</v>
      </c>
      <c r="F140" s="46">
        <v>1.8006652139006718</v>
      </c>
      <c r="G140" s="46">
        <v>7.275770222662587</v>
      </c>
      <c r="H140" s="431">
        <v>3.745418789666587</v>
      </c>
      <c r="I140" s="431">
        <v>0.881208154394983</v>
      </c>
      <c r="J140" s="269" t="s">
        <v>206</v>
      </c>
      <c r="K140" s="423">
        <v>6.209189125014845</v>
      </c>
      <c r="L140" s="269" t="s">
        <v>206</v>
      </c>
      <c r="M140" s="269" t="s">
        <v>206</v>
      </c>
      <c r="N140" s="269" t="s">
        <v>206</v>
      </c>
      <c r="O140" s="269" t="s">
        <v>206</v>
      </c>
      <c r="P140" s="414"/>
      <c r="Q140" s="414"/>
      <c r="R140" s="414"/>
      <c r="S140" s="414"/>
    </row>
    <row r="141" spans="1:19" ht="12.75" hidden="1">
      <c r="A141" s="436" t="s">
        <v>652</v>
      </c>
      <c r="B141" s="321">
        <v>758.3691533935352</v>
      </c>
      <c r="C141" s="269" t="s">
        <v>206</v>
      </c>
      <c r="D141" s="269" t="s">
        <v>206</v>
      </c>
      <c r="E141" s="46">
        <v>5.400000000000006</v>
      </c>
      <c r="F141" s="46">
        <v>9.980062660210763</v>
      </c>
      <c r="G141" s="46">
        <v>8.019832181920393</v>
      </c>
      <c r="H141" s="431">
        <v>2.365972529906955</v>
      </c>
      <c r="I141" s="431">
        <v>1.263684320705778</v>
      </c>
      <c r="J141" s="269" t="s">
        <v>206</v>
      </c>
      <c r="K141" s="423">
        <v>9.030314441724727</v>
      </c>
      <c r="L141" s="269" t="s">
        <v>206</v>
      </c>
      <c r="M141" s="269" t="s">
        <v>206</v>
      </c>
      <c r="N141" s="269" t="s">
        <v>206</v>
      </c>
      <c r="O141" s="269" t="s">
        <v>206</v>
      </c>
      <c r="P141" s="414"/>
      <c r="Q141" s="414"/>
      <c r="R141" s="414"/>
      <c r="S141" s="414"/>
    </row>
    <row r="142" spans="1:19" ht="51">
      <c r="A142" s="142"/>
      <c r="B142" s="518" t="s">
        <v>656</v>
      </c>
      <c r="C142" s="510" t="s">
        <v>385</v>
      </c>
      <c r="D142" s="510" t="s">
        <v>386</v>
      </c>
      <c r="E142" s="510" t="s">
        <v>663</v>
      </c>
      <c r="F142" s="526" t="s">
        <v>504</v>
      </c>
      <c r="G142" s="526" t="s">
        <v>662</v>
      </c>
      <c r="H142" s="526" t="s">
        <v>509</v>
      </c>
      <c r="I142" s="526" t="s">
        <v>664</v>
      </c>
      <c r="J142" s="510" t="s">
        <v>629</v>
      </c>
      <c r="K142" s="510" t="s">
        <v>630</v>
      </c>
      <c r="L142" s="526" t="s">
        <v>665</v>
      </c>
      <c r="M142" s="269"/>
      <c r="N142" s="269"/>
      <c r="O142" s="269"/>
      <c r="P142" s="414"/>
      <c r="Q142" s="414"/>
      <c r="R142" s="414"/>
      <c r="S142" s="414"/>
    </row>
    <row r="143" spans="1:19" ht="14.25" hidden="1">
      <c r="A143" s="422" t="s">
        <v>230</v>
      </c>
      <c r="B143" s="429">
        <v>673.8381378875299</v>
      </c>
      <c r="C143" s="525">
        <v>4.081632653061206</v>
      </c>
      <c r="D143" s="525">
        <v>3.691367216583714</v>
      </c>
      <c r="E143" s="429">
        <v>3.0959138209893524</v>
      </c>
      <c r="F143" s="429">
        <v>2.056088452808069</v>
      </c>
      <c r="G143" s="525">
        <v>6.260449563440446</v>
      </c>
      <c r="H143" s="525">
        <v>11.487886347300332</v>
      </c>
      <c r="I143" s="525">
        <v>5.72243404941257</v>
      </c>
      <c r="J143" s="525">
        <v>8.468141812321804</v>
      </c>
      <c r="K143" s="525">
        <v>3.1998568616926235</v>
      </c>
      <c r="L143" s="525">
        <v>8.071755725190826</v>
      </c>
      <c r="M143" s="269"/>
      <c r="N143" s="269"/>
      <c r="O143" s="269"/>
      <c r="P143" s="269"/>
      <c r="Q143" s="269"/>
      <c r="R143" s="269"/>
      <c r="S143" s="269"/>
    </row>
    <row r="144" spans="1:19" ht="12.75" hidden="1">
      <c r="A144" s="422" t="s">
        <v>614</v>
      </c>
      <c r="B144" s="429">
        <v>656.7818129401468</v>
      </c>
      <c r="C144" s="525">
        <v>2.1489549602590614</v>
      </c>
      <c r="D144" s="525">
        <v>3.2035495491828243</v>
      </c>
      <c r="E144" s="429">
        <v>3.2284601176525456</v>
      </c>
      <c r="F144" s="429">
        <v>0.5181424518440991</v>
      </c>
      <c r="G144" s="525">
        <v>6.253857231022408</v>
      </c>
      <c r="H144" s="525">
        <v>13.321229522040184</v>
      </c>
      <c r="I144" s="525">
        <v>7.309491764404271</v>
      </c>
      <c r="J144" s="525">
        <v>2.257265078688576</v>
      </c>
      <c r="K144" s="525">
        <v>4.304969772464176</v>
      </c>
      <c r="L144" s="525">
        <v>5.5288282518357335</v>
      </c>
      <c r="M144" s="269"/>
      <c r="N144" s="269"/>
      <c r="O144" s="269"/>
      <c r="P144" s="269"/>
      <c r="Q144" s="269"/>
      <c r="R144" s="269"/>
      <c r="S144" s="269"/>
    </row>
    <row r="145" spans="1:19" ht="12.75" hidden="1">
      <c r="A145" s="422" t="s">
        <v>672</v>
      </c>
      <c r="B145" s="429">
        <v>682.5501876937809</v>
      </c>
      <c r="C145" s="525">
        <v>2.8934478597288233</v>
      </c>
      <c r="D145" s="525">
        <v>1.379739906759042</v>
      </c>
      <c r="E145" s="429">
        <v>3.7542764539943505</v>
      </c>
      <c r="F145" s="429">
        <v>-1.779986707891453</v>
      </c>
      <c r="G145" s="525">
        <v>2.9651784653171234</v>
      </c>
      <c r="H145" s="525">
        <v>7.271157877430241</v>
      </c>
      <c r="I145" s="525">
        <v>2.880475129918338</v>
      </c>
      <c r="J145" s="525">
        <v>-1.218928213834829</v>
      </c>
      <c r="K145" s="525">
        <v>8.478488982161593</v>
      </c>
      <c r="L145" s="525">
        <v>6.167188276931185</v>
      </c>
      <c r="M145" s="269"/>
      <c r="N145" s="269"/>
      <c r="O145" s="269"/>
      <c r="P145" s="269"/>
      <c r="Q145" s="269"/>
      <c r="R145" s="269"/>
      <c r="S145" s="269"/>
    </row>
    <row r="146" spans="1:19" ht="14.25">
      <c r="A146" s="422" t="s">
        <v>673</v>
      </c>
      <c r="B146" s="429">
        <v>682.4231963221786</v>
      </c>
      <c r="C146" s="525">
        <v>2.4624539529611837</v>
      </c>
      <c r="D146" s="525">
        <v>5.147154881212316</v>
      </c>
      <c r="E146" s="429">
        <v>1.9071212876366985</v>
      </c>
      <c r="F146" s="429">
        <v>1.6995261218042401</v>
      </c>
      <c r="G146" s="525">
        <v>4.171377806493297</v>
      </c>
      <c r="H146" s="525">
        <v>8.868680126814638</v>
      </c>
      <c r="I146" s="525">
        <v>6.488282083320641</v>
      </c>
      <c r="J146" s="525">
        <v>3.6227793951636897</v>
      </c>
      <c r="K146" s="525">
        <v>3.213933477223037</v>
      </c>
      <c r="L146" s="525">
        <v>6.543338243364232</v>
      </c>
      <c r="M146" s="269"/>
      <c r="N146" s="269"/>
      <c r="O146" s="269"/>
      <c r="P146" s="269"/>
      <c r="Q146" s="269"/>
      <c r="R146" s="269"/>
      <c r="S146" s="269"/>
    </row>
    <row r="147" spans="1:19" ht="12.75">
      <c r="A147" s="422" t="s">
        <v>305</v>
      </c>
      <c r="B147" s="429">
        <v>684.2877462727921</v>
      </c>
      <c r="C147" s="525">
        <v>-0.734652215372634</v>
      </c>
      <c r="D147" s="525">
        <v>0.2154700167993724</v>
      </c>
      <c r="E147" s="424">
        <v>-0.5786367318597456</v>
      </c>
      <c r="F147" s="424">
        <v>1.9165026416657867</v>
      </c>
      <c r="G147" s="525">
        <v>3.6185585477995943</v>
      </c>
      <c r="H147" s="525">
        <v>6.590102820034872</v>
      </c>
      <c r="I147" s="525">
        <v>0.775358793480919</v>
      </c>
      <c r="J147" s="525">
        <v>-0.08924458774758648</v>
      </c>
      <c r="K147" s="525">
        <v>5.685517282196969</v>
      </c>
      <c r="L147" s="525">
        <v>5.772994129158505</v>
      </c>
      <c r="M147" s="269"/>
      <c r="N147" s="269"/>
      <c r="O147" s="269"/>
      <c r="P147" s="269"/>
      <c r="Q147" s="269"/>
      <c r="R147" s="269"/>
      <c r="S147" s="269"/>
    </row>
    <row r="148" spans="1:19" ht="12.75">
      <c r="A148" s="422" t="s">
        <v>306</v>
      </c>
      <c r="B148" s="429">
        <v>709.2921193503136</v>
      </c>
      <c r="C148" s="525">
        <v>2.935197119281412</v>
      </c>
      <c r="D148" s="525">
        <v>1.2008319016185993</v>
      </c>
      <c r="E148" s="424">
        <v>0.8414185112072516</v>
      </c>
      <c r="F148" s="424">
        <v>1.0503294869212567</v>
      </c>
      <c r="G148" s="525">
        <v>3.283826406356056</v>
      </c>
      <c r="H148" s="525">
        <v>2.0533269848827445</v>
      </c>
      <c r="I148" s="525">
        <v>2.6301285976729787</v>
      </c>
      <c r="J148" s="525">
        <v>1.4105079260521336</v>
      </c>
      <c r="K148" s="525">
        <v>-0.9380547958351286</v>
      </c>
      <c r="L148" s="525">
        <v>6.309876824817522</v>
      </c>
      <c r="M148" s="269"/>
      <c r="N148" s="269"/>
      <c r="O148" s="269"/>
      <c r="P148" s="269"/>
      <c r="Q148" s="269"/>
      <c r="R148" s="269"/>
      <c r="S148" s="269"/>
    </row>
    <row r="149" spans="1:19" ht="12.75">
      <c r="A149" s="422" t="s">
        <v>307</v>
      </c>
      <c r="B149" s="429">
        <v>701.0109048755173</v>
      </c>
      <c r="C149" s="525">
        <v>0.8867840995988558</v>
      </c>
      <c r="D149" s="525">
        <v>3.518225039619651</v>
      </c>
      <c r="E149" s="424">
        <v>-3.3786539768864685</v>
      </c>
      <c r="F149" s="424">
        <v>-0.041394864182038305</v>
      </c>
      <c r="G149" s="525">
        <v>2.933015476004371</v>
      </c>
      <c r="H149" s="525">
        <v>-0.21163613975680562</v>
      </c>
      <c r="I149" s="525">
        <v>1.6875733237072552</v>
      </c>
      <c r="J149" s="525">
        <v>1.0999999999999943</v>
      </c>
      <c r="K149" s="525">
        <v>1.3864656446865382</v>
      </c>
      <c r="L149" s="525">
        <v>15.324435543177216</v>
      </c>
      <c r="M149" s="269"/>
      <c r="N149" s="269"/>
      <c r="O149" s="269"/>
      <c r="P149" s="269"/>
      <c r="Q149" s="269"/>
      <c r="R149" s="269"/>
      <c r="S149" s="269"/>
    </row>
    <row r="150" spans="1:19" ht="12.75">
      <c r="A150" s="7" t="s">
        <v>194</v>
      </c>
      <c r="B150" s="249">
        <v>676.8473448256941</v>
      </c>
      <c r="C150" s="19">
        <v>2.1688776584543916</v>
      </c>
      <c r="D150" s="19">
        <v>-0.01659689822413668</v>
      </c>
      <c r="E150" s="19">
        <v>-2.4395756522721683</v>
      </c>
      <c r="F150" s="19">
        <v>0.8721183755341855</v>
      </c>
      <c r="G150" s="19">
        <v>3.884152657158779</v>
      </c>
      <c r="H150" s="19">
        <v>0.06307701129652798</v>
      </c>
      <c r="I150" s="19">
        <v>2.4349185354415823</v>
      </c>
      <c r="J150" s="19">
        <v>-0.4000000000000057</v>
      </c>
      <c r="K150" s="19">
        <v>1.3120960898231004</v>
      </c>
      <c r="L150" s="19">
        <v>3.0183465329610897</v>
      </c>
      <c r="M150" s="269"/>
      <c r="N150" s="269"/>
      <c r="O150" s="269"/>
      <c r="P150" s="269"/>
      <c r="Q150" s="269"/>
      <c r="R150" s="269"/>
      <c r="S150" s="269"/>
    </row>
    <row r="151" spans="1:19" ht="12.75">
      <c r="A151" s="7" t="s">
        <v>195</v>
      </c>
      <c r="B151" s="249">
        <v>689.6601756630497</v>
      </c>
      <c r="C151" s="19">
        <v>1.766092127257295</v>
      </c>
      <c r="D151" s="19">
        <v>-2.68827656904503</v>
      </c>
      <c r="E151" s="19">
        <v>-3.1216197476078236</v>
      </c>
      <c r="F151" s="19">
        <v>2.6264198812201016</v>
      </c>
      <c r="G151" s="19">
        <v>5.566416090610431</v>
      </c>
      <c r="H151" s="19">
        <v>1.402843964708822</v>
      </c>
      <c r="I151" s="19">
        <v>1.743439711018894</v>
      </c>
      <c r="J151" s="19">
        <v>0.8873101702715047</v>
      </c>
      <c r="K151" s="19">
        <v>1.495566421945881</v>
      </c>
      <c r="L151" s="19">
        <v>3.691251365422545</v>
      </c>
      <c r="M151" s="269"/>
      <c r="N151" s="269"/>
      <c r="O151" s="269"/>
      <c r="P151" s="269"/>
      <c r="Q151" s="269"/>
      <c r="R151" s="269"/>
      <c r="S151" s="269"/>
    </row>
    <row r="152" spans="1:19" ht="12.75">
      <c r="A152" s="7" t="s">
        <v>308</v>
      </c>
      <c r="B152" s="249">
        <v>690.4156019531002</v>
      </c>
      <c r="C152" s="19">
        <v>2.4</v>
      </c>
      <c r="D152" s="19">
        <v>-4.518174998295038</v>
      </c>
      <c r="E152" s="19">
        <v>-2.2412231341439934</v>
      </c>
      <c r="F152" s="19">
        <v>-7.048452292309321</v>
      </c>
      <c r="G152" s="19">
        <v>0.7195079494023418</v>
      </c>
      <c r="H152" s="19">
        <v>-0.47352312756251536</v>
      </c>
      <c r="I152" s="19">
        <v>1.5828705491046264</v>
      </c>
      <c r="J152" s="19">
        <v>-2.8646900117243206</v>
      </c>
      <c r="K152" s="19">
        <v>-2.9079193229281373</v>
      </c>
      <c r="L152" s="19">
        <v>6.008815583676935</v>
      </c>
      <c r="M152" s="269"/>
      <c r="N152" s="269"/>
      <c r="O152" s="269"/>
      <c r="P152" s="269"/>
      <c r="Q152" s="269"/>
      <c r="R152" s="269"/>
      <c r="S152" s="269"/>
    </row>
    <row r="153" spans="1:19" ht="12.75">
      <c r="A153" s="7" t="s">
        <v>671</v>
      </c>
      <c r="B153" s="249">
        <v>763.5</v>
      </c>
      <c r="C153" s="19">
        <v>5</v>
      </c>
      <c r="D153" s="19">
        <v>-0.3873203547039026</v>
      </c>
      <c r="E153" s="19">
        <v>-6.993850854333289</v>
      </c>
      <c r="F153" s="19">
        <v>-5.548395169867987</v>
      </c>
      <c r="G153" s="19">
        <v>1.458136508672169</v>
      </c>
      <c r="H153" s="19">
        <v>-2.66366360776577</v>
      </c>
      <c r="I153" s="19">
        <v>0.08209458468937214</v>
      </c>
      <c r="J153" s="19">
        <v>-2.9381145170618765</v>
      </c>
      <c r="K153" s="19">
        <v>-1.5286110171553275</v>
      </c>
      <c r="L153" s="19">
        <v>-3.6694495825626205</v>
      </c>
      <c r="M153" s="269"/>
      <c r="N153" s="269"/>
      <c r="O153" s="269"/>
      <c r="P153" s="269"/>
      <c r="Q153" s="269"/>
      <c r="R153" s="269"/>
      <c r="S153" s="269"/>
    </row>
    <row r="154" spans="1:12" ht="12.75">
      <c r="A154" s="7" t="s">
        <v>197</v>
      </c>
      <c r="B154" s="249">
        <v>766.1</v>
      </c>
      <c r="C154" s="19">
        <v>6.5</v>
      </c>
      <c r="D154" s="19">
        <v>-2.7</v>
      </c>
      <c r="E154" s="19">
        <v>-1.7</v>
      </c>
      <c r="F154" s="19">
        <v>-2.4000000000000057</v>
      </c>
      <c r="G154" s="19">
        <v>1.0999999999999943</v>
      </c>
      <c r="H154" s="19">
        <v>1.7</v>
      </c>
      <c r="I154" s="19">
        <v>1.5</v>
      </c>
      <c r="J154" s="19">
        <v>-4.5</v>
      </c>
      <c r="K154" s="19">
        <v>-2.0999999999999943</v>
      </c>
      <c r="L154" s="19">
        <v>-5.5</v>
      </c>
    </row>
    <row r="155" spans="1:12" ht="12.75">
      <c r="A155" s="7" t="s">
        <v>198</v>
      </c>
      <c r="B155" s="249">
        <v>691.956830021653</v>
      </c>
      <c r="C155" s="1">
        <v>5.6</v>
      </c>
      <c r="D155" s="1">
        <v>-0.6</v>
      </c>
      <c r="E155" s="19">
        <v>2.6</v>
      </c>
      <c r="F155" s="19">
        <v>1.2</v>
      </c>
      <c r="G155" s="19">
        <v>1.5</v>
      </c>
      <c r="H155" s="19">
        <v>3.5</v>
      </c>
      <c r="I155" s="19">
        <v>5.1</v>
      </c>
      <c r="J155" s="19">
        <v>-1.3</v>
      </c>
      <c r="K155" s="19">
        <v>6.1</v>
      </c>
      <c r="L155" s="19">
        <v>4.9</v>
      </c>
    </row>
    <row r="156" spans="1:12" ht="12.75">
      <c r="A156" s="81"/>
      <c r="B156" s="249"/>
      <c r="C156" s="19"/>
      <c r="D156" s="19"/>
      <c r="E156" s="19"/>
      <c r="F156" s="19"/>
      <c r="G156" s="19"/>
      <c r="H156" s="19"/>
      <c r="I156" s="19"/>
      <c r="J156" s="19"/>
      <c r="K156" s="19"/>
      <c r="L156" s="19"/>
    </row>
    <row r="157" ht="12.75">
      <c r="A157" s="1" t="s">
        <v>313</v>
      </c>
    </row>
    <row r="158" spans="1:11" ht="12.75">
      <c r="A158" s="1" t="s">
        <v>639</v>
      </c>
      <c r="K158" s="269"/>
    </row>
    <row r="159" ht="12.75">
      <c r="A159" s="1" t="s">
        <v>659</v>
      </c>
    </row>
  </sheetData>
  <mergeCells count="14">
    <mergeCell ref="B5:O5"/>
    <mergeCell ref="B6:C6"/>
    <mergeCell ref="D6:D7"/>
    <mergeCell ref="E6:E7"/>
    <mergeCell ref="F6:F7"/>
    <mergeCell ref="G6:G7"/>
    <mergeCell ref="H6:H7"/>
    <mergeCell ref="I6:I7"/>
    <mergeCell ref="J6:J7"/>
    <mergeCell ref="K6:K7"/>
    <mergeCell ref="L6:L7"/>
    <mergeCell ref="M6:M7"/>
    <mergeCell ref="N6:N7"/>
    <mergeCell ref="O6:O7"/>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M197"/>
  <sheetViews>
    <sheetView workbookViewId="0" topLeftCell="A1">
      <selection activeCell="B28" sqref="B28"/>
    </sheetView>
  </sheetViews>
  <sheetFormatPr defaultColWidth="9.00390625" defaultRowHeight="14.25" outlineLevelRow="1"/>
  <cols>
    <col min="1" max="1" width="9.00390625" style="1" customWidth="1"/>
    <col min="2" max="2" width="11.375" style="1" customWidth="1"/>
    <col min="3" max="3" width="8.125" style="1" customWidth="1"/>
    <col min="4" max="4" width="11.375" style="1" customWidth="1"/>
    <col min="5" max="5" width="14.625" style="1" customWidth="1"/>
    <col min="6" max="6" width="11.375" style="1" customWidth="1"/>
    <col min="7" max="7" width="11.625" style="1" customWidth="1"/>
    <col min="8" max="8" width="11.125" style="1" customWidth="1"/>
    <col min="9" max="9" width="11.875" style="1" customWidth="1"/>
    <col min="10" max="10" width="12.50390625" style="1" customWidth="1"/>
    <col min="11" max="11" width="12.75390625" style="1" customWidth="1"/>
    <col min="12" max="12" width="11.875" style="1" customWidth="1"/>
    <col min="13" max="16384" width="9.00390625" style="1" customWidth="1"/>
  </cols>
  <sheetData>
    <row r="1" ht="15">
      <c r="A1" s="74" t="s">
        <v>640</v>
      </c>
    </row>
    <row r="2" spans="1:2" ht="15.75">
      <c r="A2" s="54" t="s">
        <v>606</v>
      </c>
      <c r="B2" s="74"/>
    </row>
    <row r="3" ht="14.25">
      <c r="A3" s="1" t="s">
        <v>578</v>
      </c>
    </row>
    <row r="4" ht="15.75" customHeight="1"/>
    <row r="5" spans="2:7" ht="15.75" customHeight="1">
      <c r="B5" s="656" t="s">
        <v>601</v>
      </c>
      <c r="C5" s="717" t="s">
        <v>575</v>
      </c>
      <c r="D5" s="746"/>
      <c r="E5" s="746"/>
      <c r="F5" s="746"/>
      <c r="G5" s="605"/>
    </row>
    <row r="6" spans="2:12" ht="15" customHeight="1">
      <c r="B6" s="656"/>
      <c r="C6" s="664" t="s">
        <v>576</v>
      </c>
      <c r="D6" s="665"/>
      <c r="E6" s="665"/>
      <c r="F6" s="665"/>
      <c r="G6" s="610" t="s">
        <v>570</v>
      </c>
      <c r="H6" s="717" t="s">
        <v>577</v>
      </c>
      <c r="I6" s="746"/>
      <c r="J6" s="746"/>
      <c r="K6" s="746"/>
      <c r="L6" s="746"/>
    </row>
    <row r="7" spans="2:12" s="394" customFormat="1" ht="47.25" customHeight="1">
      <c r="B7" s="656"/>
      <c r="C7" s="123" t="s">
        <v>566</v>
      </c>
      <c r="D7" s="123" t="s">
        <v>567</v>
      </c>
      <c r="E7" s="123" t="s">
        <v>568</v>
      </c>
      <c r="F7" s="390" t="s">
        <v>569</v>
      </c>
      <c r="G7" s="611"/>
      <c r="H7" s="87" t="s">
        <v>566</v>
      </c>
      <c r="I7" s="393" t="s">
        <v>571</v>
      </c>
      <c r="J7" s="393" t="s">
        <v>572</v>
      </c>
      <c r="K7" s="393" t="s">
        <v>573</v>
      </c>
      <c r="L7" s="390" t="s">
        <v>574</v>
      </c>
    </row>
    <row r="8" spans="1:12" ht="12.75">
      <c r="A8" s="10"/>
      <c r="B8" s="10">
        <v>1</v>
      </c>
      <c r="C8" s="9">
        <v>2</v>
      </c>
      <c r="D8" s="9">
        <v>3</v>
      </c>
      <c r="E8" s="9">
        <v>4</v>
      </c>
      <c r="F8" s="9">
        <v>5</v>
      </c>
      <c r="G8" s="9">
        <v>6</v>
      </c>
      <c r="H8" s="9">
        <v>7</v>
      </c>
      <c r="I8" s="9">
        <v>8</v>
      </c>
      <c r="J8" s="9">
        <v>9</v>
      </c>
      <c r="K8" s="9">
        <v>10</v>
      </c>
      <c r="L8" s="12">
        <v>11</v>
      </c>
    </row>
    <row r="9" spans="1:12" ht="12.75">
      <c r="A9" s="4">
        <v>2005</v>
      </c>
      <c r="B9" s="19">
        <v>104.49166666666667</v>
      </c>
      <c r="C9" s="19">
        <v>5.491666666666668</v>
      </c>
      <c r="D9" s="19">
        <v>-6.158333333333334</v>
      </c>
      <c r="E9" s="19">
        <v>2.15</v>
      </c>
      <c r="F9" s="19">
        <v>24.808333333333337</v>
      </c>
      <c r="G9" s="19">
        <v>78.325</v>
      </c>
      <c r="H9" s="19">
        <v>-13.725</v>
      </c>
      <c r="I9" s="19">
        <v>-10.875</v>
      </c>
      <c r="J9" s="19">
        <v>-8.85</v>
      </c>
      <c r="K9" s="19">
        <v>-0.2416666666666666</v>
      </c>
      <c r="L9" s="19">
        <v>-35.43333333333334</v>
      </c>
    </row>
    <row r="10" spans="1:12" ht="12.75">
      <c r="A10" s="4">
        <v>2006</v>
      </c>
      <c r="B10" s="19">
        <v>110.56666666666665</v>
      </c>
      <c r="C10" s="19">
        <v>9</v>
      </c>
      <c r="D10" s="19">
        <v>-1.7583333333333337</v>
      </c>
      <c r="E10" s="19">
        <v>0.8833333333333332</v>
      </c>
      <c r="F10" s="19">
        <v>29.641666666666666</v>
      </c>
      <c r="G10" s="19">
        <v>75.35</v>
      </c>
      <c r="H10" s="19">
        <v>-9.558333333333335</v>
      </c>
      <c r="I10" s="19">
        <v>-6.058333333333333</v>
      </c>
      <c r="J10" s="19">
        <v>-6.091666666666666</v>
      </c>
      <c r="K10" s="19">
        <v>-4.4</v>
      </c>
      <c r="L10" s="19">
        <v>-30.53333333333333</v>
      </c>
    </row>
    <row r="11" spans="1:12" ht="12.75">
      <c r="A11" s="4">
        <v>2007</v>
      </c>
      <c r="B11" s="19">
        <v>112.525</v>
      </c>
      <c r="C11" s="19">
        <v>14.191666666666668</v>
      </c>
      <c r="D11" s="19">
        <v>4.658333333333333</v>
      </c>
      <c r="E11" s="19">
        <v>-4.091666666666666</v>
      </c>
      <c r="F11" s="19">
        <v>33.81666666666666</v>
      </c>
      <c r="G11" s="19">
        <v>73.55</v>
      </c>
      <c r="H11" s="19">
        <v>-0.34166666666666684</v>
      </c>
      <c r="I11" s="19">
        <v>1.1</v>
      </c>
      <c r="J11" s="19">
        <v>6.783333333333332</v>
      </c>
      <c r="K11" s="19">
        <v>-12.425</v>
      </c>
      <c r="L11" s="19">
        <v>-21.683333333333334</v>
      </c>
    </row>
    <row r="12" spans="1:12" ht="12.75">
      <c r="A12" s="4">
        <v>2008</v>
      </c>
      <c r="B12" s="14">
        <v>97.74166666666667</v>
      </c>
      <c r="C12" s="14">
        <v>-4.158333333333333</v>
      </c>
      <c r="D12" s="14">
        <v>-11.7</v>
      </c>
      <c r="E12" s="14">
        <v>3.575</v>
      </c>
      <c r="F12" s="14">
        <v>2.8166666666666678</v>
      </c>
      <c r="G12" s="14">
        <v>72.025</v>
      </c>
      <c r="H12" s="14">
        <v>-13.058333333333332</v>
      </c>
      <c r="I12" s="14">
        <v>-13.633333333333333</v>
      </c>
      <c r="J12" s="14">
        <v>-12.391666666666666</v>
      </c>
      <c r="K12" s="14">
        <v>1.175</v>
      </c>
      <c r="L12" s="14">
        <v>-25.008333333333336</v>
      </c>
    </row>
    <row r="13" spans="1:12" ht="12.75">
      <c r="A13" s="65">
        <v>2009</v>
      </c>
      <c r="B13" s="25">
        <v>77.15</v>
      </c>
      <c r="C13" s="25">
        <v>-17.858333333333334</v>
      </c>
      <c r="D13" s="25">
        <v>-45.24166666666667</v>
      </c>
      <c r="E13" s="25">
        <v>10.35</v>
      </c>
      <c r="F13" s="25">
        <v>1.9333333333333353</v>
      </c>
      <c r="G13" s="25">
        <v>53.725</v>
      </c>
      <c r="H13" s="25">
        <v>-35.425</v>
      </c>
      <c r="I13" s="25">
        <v>-18.333333333333332</v>
      </c>
      <c r="J13" s="25">
        <v>-40.23333333333333</v>
      </c>
      <c r="K13" s="25">
        <v>52.98333333333334</v>
      </c>
      <c r="L13" s="25">
        <v>-30.125</v>
      </c>
    </row>
    <row r="14" spans="1:12" ht="12.75" hidden="1" outlineLevel="1">
      <c r="A14" s="7" t="s">
        <v>88</v>
      </c>
      <c r="B14" s="19">
        <v>106.53333333333335</v>
      </c>
      <c r="C14" s="19">
        <v>11.433333333333332</v>
      </c>
      <c r="D14" s="19">
        <v>5.866666666666667</v>
      </c>
      <c r="E14" s="19">
        <v>0.9666666666666667</v>
      </c>
      <c r="F14" s="19">
        <v>29.366666666666664</v>
      </c>
      <c r="G14" s="19">
        <v>75.6</v>
      </c>
      <c r="H14" s="19">
        <v>-13.666666666666666</v>
      </c>
      <c r="I14" s="19">
        <v>-9.6</v>
      </c>
      <c r="J14" s="19">
        <v>-5.633333333333333</v>
      </c>
      <c r="K14" s="19">
        <v>1.5333333333333332</v>
      </c>
      <c r="L14" s="19">
        <v>-37.96666666666667</v>
      </c>
    </row>
    <row r="15" spans="1:12" ht="12.75" hidden="1" outlineLevel="1">
      <c r="A15" s="7" t="s">
        <v>89</v>
      </c>
      <c r="B15" s="19">
        <v>106.7</v>
      </c>
      <c r="C15" s="19">
        <v>8.266666666666666</v>
      </c>
      <c r="D15" s="19">
        <v>-6.4</v>
      </c>
      <c r="E15" s="19">
        <v>-1.2666666666666666</v>
      </c>
      <c r="F15" s="19">
        <v>29.96666666666667</v>
      </c>
      <c r="G15" s="19">
        <v>79.1</v>
      </c>
      <c r="H15" s="19">
        <v>-10.2</v>
      </c>
      <c r="I15" s="19">
        <v>-7.733333333333333</v>
      </c>
      <c r="J15" s="19">
        <v>-3.4</v>
      </c>
      <c r="K15" s="19">
        <v>-3.8</v>
      </c>
      <c r="L15" s="19">
        <v>-33.43333333333333</v>
      </c>
    </row>
    <row r="16" spans="1:12" ht="12.75" hidden="1" outlineLevel="1">
      <c r="A16" s="7" t="s">
        <v>90</v>
      </c>
      <c r="B16" s="19">
        <v>101.8</v>
      </c>
      <c r="C16" s="19">
        <v>1.1666666666666667</v>
      </c>
      <c r="D16" s="19">
        <v>-10.1</v>
      </c>
      <c r="E16" s="19">
        <v>4.1</v>
      </c>
      <c r="F16" s="19">
        <v>17.766666666666666</v>
      </c>
      <c r="G16" s="19">
        <v>78.4</v>
      </c>
      <c r="H16" s="19">
        <v>-16.3</v>
      </c>
      <c r="I16" s="19">
        <v>-14.9</v>
      </c>
      <c r="J16" s="19">
        <v>-13.2</v>
      </c>
      <c r="K16" s="19">
        <v>1.2666666666666666</v>
      </c>
      <c r="L16" s="19">
        <v>-35.86666666666667</v>
      </c>
    </row>
    <row r="17" spans="1:12" ht="12.75" hidden="1" outlineLevel="1">
      <c r="A17" s="7" t="s">
        <v>91</v>
      </c>
      <c r="B17" s="19">
        <v>102.93333333333334</v>
      </c>
      <c r="C17" s="19">
        <v>1.1</v>
      </c>
      <c r="D17" s="19">
        <v>-14</v>
      </c>
      <c r="E17" s="19">
        <v>4.8</v>
      </c>
      <c r="F17" s="19">
        <v>22.133333333333336</v>
      </c>
      <c r="G17" s="19">
        <v>80.2</v>
      </c>
      <c r="H17" s="19">
        <v>-14.733333333333334</v>
      </c>
      <c r="I17" s="19">
        <v>-11.266666666666666</v>
      </c>
      <c r="J17" s="19">
        <v>-13.166666666666666</v>
      </c>
      <c r="K17" s="19">
        <v>0.033333333333333215</v>
      </c>
      <c r="L17" s="19">
        <v>-34.46666666666667</v>
      </c>
    </row>
    <row r="18" spans="1:12" ht="12.75" hidden="1" outlineLevel="1">
      <c r="A18" s="7" t="s">
        <v>92</v>
      </c>
      <c r="B18" s="19">
        <v>105.6</v>
      </c>
      <c r="C18" s="19">
        <v>1</v>
      </c>
      <c r="D18" s="19">
        <v>-7.133333333333334</v>
      </c>
      <c r="E18" s="19">
        <v>11.766666666666666</v>
      </c>
      <c r="F18" s="19">
        <v>21.933333333333334</v>
      </c>
      <c r="G18" s="19">
        <v>79.2</v>
      </c>
      <c r="H18" s="19">
        <v>-14.033333333333333</v>
      </c>
      <c r="I18" s="19">
        <v>-9.866666666666667</v>
      </c>
      <c r="J18" s="19">
        <v>-13.066666666666668</v>
      </c>
      <c r="K18" s="19">
        <v>-1.0333333333333332</v>
      </c>
      <c r="L18" s="19">
        <v>-34.3</v>
      </c>
    </row>
    <row r="19" spans="1:12" ht="12.75" hidden="1" outlineLevel="1">
      <c r="A19" s="7" t="s">
        <v>93</v>
      </c>
      <c r="B19" s="19">
        <v>110.96666666666665</v>
      </c>
      <c r="C19" s="19">
        <v>11.466666666666667</v>
      </c>
      <c r="D19" s="19">
        <v>-0.03333333333333351</v>
      </c>
      <c r="E19" s="19">
        <v>-0.9</v>
      </c>
      <c r="F19" s="19">
        <v>33.5</v>
      </c>
      <c r="G19" s="19">
        <v>79.7</v>
      </c>
      <c r="H19" s="19">
        <v>-14.933333333333332</v>
      </c>
      <c r="I19" s="19">
        <v>-11.566666666666668</v>
      </c>
      <c r="J19" s="19">
        <v>-13.766666666666666</v>
      </c>
      <c r="K19" s="19">
        <v>0.2666666666666666</v>
      </c>
      <c r="L19" s="19">
        <v>-34.266666666666666</v>
      </c>
    </row>
    <row r="20" spans="1:12" ht="12.75" hidden="1" outlineLevel="1">
      <c r="A20" s="7" t="s">
        <v>94</v>
      </c>
      <c r="B20" s="19">
        <v>111.43333333333332</v>
      </c>
      <c r="C20" s="19">
        <v>11.033333333333331</v>
      </c>
      <c r="D20" s="19">
        <v>-4.333333333333333</v>
      </c>
      <c r="E20" s="19">
        <v>-1.8</v>
      </c>
      <c r="F20" s="19">
        <v>35.63333333333333</v>
      </c>
      <c r="G20" s="19">
        <v>69.2</v>
      </c>
      <c r="H20" s="19">
        <v>-8.833333333333334</v>
      </c>
      <c r="I20" s="19">
        <v>-4.966666666666667</v>
      </c>
      <c r="J20" s="19">
        <v>-4.1</v>
      </c>
      <c r="K20" s="19">
        <v>-3.7</v>
      </c>
      <c r="L20" s="19">
        <v>-29.933333333333337</v>
      </c>
    </row>
    <row r="21" spans="1:12" ht="12.75" hidden="1" outlineLevel="1">
      <c r="A21" s="7" t="s">
        <v>95</v>
      </c>
      <c r="B21" s="19">
        <v>114.26666666666665</v>
      </c>
      <c r="C21" s="19">
        <v>12.5</v>
      </c>
      <c r="D21" s="19">
        <v>4.466666666666667</v>
      </c>
      <c r="E21" s="19">
        <v>-5.533333333333334</v>
      </c>
      <c r="F21" s="19">
        <v>27.5</v>
      </c>
      <c r="G21" s="19">
        <v>73.3</v>
      </c>
      <c r="H21" s="19">
        <v>-0.43333333333333357</v>
      </c>
      <c r="I21" s="19">
        <v>2.166666666666667</v>
      </c>
      <c r="J21" s="19">
        <v>6.566666666666666</v>
      </c>
      <c r="K21" s="19">
        <v>-13.133333333333335</v>
      </c>
      <c r="L21" s="19">
        <v>-23.63333333333333</v>
      </c>
    </row>
    <row r="22" spans="1:12" ht="12.75" hidden="1" outlineLevel="1">
      <c r="A22" s="7" t="s">
        <v>96</v>
      </c>
      <c r="B22" s="19">
        <v>114.03333333333335</v>
      </c>
      <c r="C22" s="19">
        <v>17.6</v>
      </c>
      <c r="D22" s="19">
        <v>4.933333333333334</v>
      </c>
      <c r="E22" s="19">
        <v>-5.166666666666667</v>
      </c>
      <c r="F22" s="19">
        <v>42.666666666666664</v>
      </c>
      <c r="G22" s="19">
        <v>71.8</v>
      </c>
      <c r="H22" s="19">
        <v>3.266666666666666</v>
      </c>
      <c r="I22" s="19">
        <v>6.2</v>
      </c>
      <c r="J22" s="19">
        <v>13.433333333333332</v>
      </c>
      <c r="K22" s="19">
        <v>-14</v>
      </c>
      <c r="L22" s="19">
        <v>-20.5</v>
      </c>
    </row>
    <row r="23" spans="1:12" ht="12.75" hidden="1" outlineLevel="1">
      <c r="A23" s="7" t="s">
        <v>97</v>
      </c>
      <c r="B23" s="19">
        <v>114.8</v>
      </c>
      <c r="C23" s="19">
        <v>16.9</v>
      </c>
      <c r="D23" s="19">
        <v>11.766666666666666</v>
      </c>
      <c r="E23" s="19">
        <v>-7.333333333333333</v>
      </c>
      <c r="F23" s="19">
        <v>31.7</v>
      </c>
      <c r="G23" s="19">
        <v>74.3</v>
      </c>
      <c r="H23" s="19">
        <v>1.8666666666666665</v>
      </c>
      <c r="I23" s="19">
        <v>2.733333333333334</v>
      </c>
      <c r="J23" s="19">
        <v>9.966666666666667</v>
      </c>
      <c r="K23" s="19">
        <v>-16.1</v>
      </c>
      <c r="L23" s="19">
        <v>-21.4</v>
      </c>
    </row>
    <row r="24" spans="1:12" ht="12.75" hidden="1" outlineLevel="1">
      <c r="A24" s="7" t="s">
        <v>98</v>
      </c>
      <c r="B24" s="19">
        <v>114.13333333333333</v>
      </c>
      <c r="C24" s="19">
        <v>13.233333333333334</v>
      </c>
      <c r="D24" s="19">
        <v>4.433333333333333</v>
      </c>
      <c r="E24" s="19">
        <v>-2.8333333333333335</v>
      </c>
      <c r="F24" s="19">
        <v>32.43333333333334</v>
      </c>
      <c r="G24" s="19">
        <v>74.2</v>
      </c>
      <c r="H24" s="19">
        <v>-0.033333333333333215</v>
      </c>
      <c r="I24" s="19">
        <v>0.6333333333333332</v>
      </c>
      <c r="J24" s="19">
        <v>7.633333333333333</v>
      </c>
      <c r="K24" s="19">
        <v>-11.733333333333333</v>
      </c>
      <c r="L24" s="19">
        <v>-20.166666666666668</v>
      </c>
    </row>
    <row r="25" spans="1:12" ht="12.75" hidden="1" outlineLevel="1">
      <c r="A25" s="7" t="s">
        <v>14</v>
      </c>
      <c r="B25" s="19">
        <v>107.13333333333333</v>
      </c>
      <c r="C25" s="19">
        <v>9.033333333333333</v>
      </c>
      <c r="D25" s="19">
        <v>-2.5</v>
      </c>
      <c r="E25" s="19">
        <v>-1.0333333333333332</v>
      </c>
      <c r="F25" s="19">
        <v>28.46666666666667</v>
      </c>
      <c r="G25" s="19">
        <v>73.9</v>
      </c>
      <c r="H25" s="19">
        <v>-6.466666666666666</v>
      </c>
      <c r="I25" s="19">
        <v>-5.166666666666667</v>
      </c>
      <c r="J25" s="19">
        <v>-3.9</v>
      </c>
      <c r="K25" s="19">
        <v>-7.866666666666667</v>
      </c>
      <c r="L25" s="19">
        <v>-24.666666666666668</v>
      </c>
    </row>
    <row r="26" spans="1:12" ht="12.75" hidden="1" outlineLevel="1">
      <c r="A26" s="7" t="s">
        <v>15</v>
      </c>
      <c r="B26" s="19">
        <v>105.56666666666666</v>
      </c>
      <c r="C26" s="19">
        <v>5.133333333333333</v>
      </c>
      <c r="D26" s="19">
        <v>-0.8666666666666667</v>
      </c>
      <c r="E26" s="19">
        <v>-0.2666666666666668</v>
      </c>
      <c r="F26" s="19">
        <v>16</v>
      </c>
      <c r="G26" s="19">
        <v>75</v>
      </c>
      <c r="H26" s="19">
        <v>-7.2</v>
      </c>
      <c r="I26" s="19">
        <v>-7.9</v>
      </c>
      <c r="J26" s="19">
        <v>-8.633333333333333</v>
      </c>
      <c r="K26" s="19">
        <v>-9.6</v>
      </c>
      <c r="L26" s="19">
        <v>-21.9</v>
      </c>
    </row>
    <row r="27" spans="1:12" ht="12.75" hidden="1" outlineLevel="1">
      <c r="A27" s="7" t="s">
        <v>16</v>
      </c>
      <c r="B27" s="19">
        <v>100.03333333333335</v>
      </c>
      <c r="C27" s="19">
        <v>-0.9</v>
      </c>
      <c r="D27" s="19">
        <v>-6.533333333333334</v>
      </c>
      <c r="E27" s="19">
        <v>0.3</v>
      </c>
      <c r="F27" s="19">
        <v>4.166666666666666</v>
      </c>
      <c r="G27" s="19">
        <v>72.7</v>
      </c>
      <c r="H27" s="19">
        <v>-11.033333333333333</v>
      </c>
      <c r="I27" s="19">
        <v>-16.766666666666666</v>
      </c>
      <c r="J27" s="19">
        <v>-11.566666666666668</v>
      </c>
      <c r="K27" s="19">
        <v>-10.8</v>
      </c>
      <c r="L27" s="19">
        <v>-26.6</v>
      </c>
    </row>
    <row r="28" spans="1:12" ht="12.75" collapsed="1">
      <c r="A28" s="7" t="s">
        <v>17</v>
      </c>
      <c r="B28" s="19">
        <v>100.6</v>
      </c>
      <c r="C28" s="19">
        <v>-0.033333333333333326</v>
      </c>
      <c r="D28" s="19">
        <v>-6.5</v>
      </c>
      <c r="E28" s="19">
        <v>4</v>
      </c>
      <c r="F28" s="19">
        <v>10.4</v>
      </c>
      <c r="G28" s="19">
        <v>71.5</v>
      </c>
      <c r="H28" s="19">
        <v>-10.266666666666667</v>
      </c>
      <c r="I28" s="19">
        <v>-15.266666666666666</v>
      </c>
      <c r="J28" s="19">
        <v>-8.733333333333333</v>
      </c>
      <c r="K28" s="19">
        <v>-8.4</v>
      </c>
      <c r="L28" s="19">
        <v>-25.366666666666664</v>
      </c>
    </row>
    <row r="29" spans="1:12" ht="12.75">
      <c r="A29" s="7" t="s">
        <v>18</v>
      </c>
      <c r="B29" s="19">
        <v>84.76666666666667</v>
      </c>
      <c r="C29" s="19">
        <v>-20.833333333333332</v>
      </c>
      <c r="D29" s="19">
        <v>-32.9</v>
      </c>
      <c r="E29" s="19">
        <v>10.266666666666666</v>
      </c>
      <c r="F29" s="19">
        <v>-19.3</v>
      </c>
      <c r="G29" s="19">
        <v>68.9</v>
      </c>
      <c r="H29" s="19">
        <v>-23.733333333333334</v>
      </c>
      <c r="I29" s="19">
        <v>-14.6</v>
      </c>
      <c r="J29" s="19">
        <v>-20.633333333333333</v>
      </c>
      <c r="K29" s="19">
        <v>33.5</v>
      </c>
      <c r="L29" s="19">
        <v>-26.166666666666668</v>
      </c>
    </row>
    <row r="30" spans="1:12" s="6" customFormat="1" ht="12.75">
      <c r="A30" s="7" t="s">
        <v>19</v>
      </c>
      <c r="B30" s="19">
        <v>73.7</v>
      </c>
      <c r="C30" s="19">
        <v>-30.133333333333336</v>
      </c>
      <c r="D30" s="19">
        <v>-45.06666666666666</v>
      </c>
      <c r="E30" s="19">
        <v>17.633333333333333</v>
      </c>
      <c r="F30" s="19">
        <v>-27.833333333333332</v>
      </c>
      <c r="G30" s="19">
        <v>53.3</v>
      </c>
      <c r="H30" s="19">
        <v>-40.9</v>
      </c>
      <c r="I30" s="19">
        <v>-21.5</v>
      </c>
      <c r="J30" s="19">
        <v>-43.666666666666664</v>
      </c>
      <c r="K30" s="19">
        <v>68.83333333333333</v>
      </c>
      <c r="L30" s="19">
        <v>-29.53333333333333</v>
      </c>
    </row>
    <row r="31" spans="1:12" ht="12.75">
      <c r="A31" s="7" t="s">
        <v>20</v>
      </c>
      <c r="B31" s="19">
        <v>69.1</v>
      </c>
      <c r="C31" s="19">
        <v>-25.766666666666666</v>
      </c>
      <c r="D31" s="19">
        <v>-52.5</v>
      </c>
      <c r="E31" s="19">
        <v>15.1</v>
      </c>
      <c r="F31" s="19">
        <v>-9.766666666666667</v>
      </c>
      <c r="G31" s="19">
        <v>50.9</v>
      </c>
      <c r="H31" s="19">
        <v>-39.03333333333333</v>
      </c>
      <c r="I31" s="19">
        <v>-21.033333333333335</v>
      </c>
      <c r="J31" s="19">
        <v>-47.96666666666666</v>
      </c>
      <c r="K31" s="19">
        <v>56.13333333333333</v>
      </c>
      <c r="L31" s="19">
        <v>-30.933333333333334</v>
      </c>
    </row>
    <row r="32" spans="1:12" ht="12.75">
      <c r="A32" s="7" t="s">
        <v>21</v>
      </c>
      <c r="B32" s="19">
        <v>78.5</v>
      </c>
      <c r="C32" s="19">
        <v>-11.533333333333333</v>
      </c>
      <c r="D32" s="19">
        <v>-46.2</v>
      </c>
      <c r="E32" s="19">
        <v>6.4</v>
      </c>
      <c r="F32" s="19">
        <v>17.9</v>
      </c>
      <c r="G32" s="19">
        <v>51.9</v>
      </c>
      <c r="H32" s="19">
        <v>-31.733333333333334</v>
      </c>
      <c r="I32" s="19">
        <v>-16.166666666666668</v>
      </c>
      <c r="J32" s="19">
        <v>-38.53333333333334</v>
      </c>
      <c r="K32" s="19">
        <v>43.4</v>
      </c>
      <c r="L32" s="19">
        <v>-28.966666666666665</v>
      </c>
    </row>
    <row r="33" spans="1:12" ht="12.75">
      <c r="A33" s="22" t="s">
        <v>22</v>
      </c>
      <c r="B33" s="25">
        <v>87.3</v>
      </c>
      <c r="C33" s="25">
        <v>-4</v>
      </c>
      <c r="D33" s="25">
        <v>-37.2</v>
      </c>
      <c r="E33" s="25">
        <v>2.2666666666666666</v>
      </c>
      <c r="F33" s="25">
        <v>27.433333333333334</v>
      </c>
      <c r="G33" s="25">
        <v>58.8</v>
      </c>
      <c r="H33" s="25">
        <v>-30.03333333333333</v>
      </c>
      <c r="I33" s="25">
        <v>-14.633333333333333</v>
      </c>
      <c r="J33" s="25">
        <v>-30.76666666666667</v>
      </c>
      <c r="K33" s="25">
        <v>43.56666666666666</v>
      </c>
      <c r="L33" s="25">
        <v>-31.066666666666666</v>
      </c>
    </row>
    <row r="34" spans="1:12" ht="14.25" customHeight="1" hidden="1" outlineLevel="1">
      <c r="A34" s="7" t="s">
        <v>210</v>
      </c>
      <c r="B34" s="19">
        <v>105.5</v>
      </c>
      <c r="C34" s="19">
        <v>9.2</v>
      </c>
      <c r="D34" s="19">
        <v>9.8</v>
      </c>
      <c r="E34" s="19">
        <v>-3.2</v>
      </c>
      <c r="F34" s="19">
        <v>14.5</v>
      </c>
      <c r="G34" s="1">
        <v>75.6</v>
      </c>
      <c r="H34" s="19">
        <v>-13.6</v>
      </c>
      <c r="I34" s="19">
        <v>-10.8</v>
      </c>
      <c r="J34" s="19">
        <v>-8.2</v>
      </c>
      <c r="K34" s="19">
        <v>-0.6</v>
      </c>
      <c r="L34" s="19">
        <v>-36.1</v>
      </c>
    </row>
    <row r="35" spans="1:12" ht="12.75" hidden="1" outlineLevel="1">
      <c r="A35" s="7" t="s">
        <v>211</v>
      </c>
      <c r="B35" s="19">
        <v>107.7</v>
      </c>
      <c r="C35" s="19">
        <v>13</v>
      </c>
      <c r="D35" s="19">
        <v>5.1</v>
      </c>
      <c r="E35" s="19">
        <v>4</v>
      </c>
      <c r="F35" s="19">
        <v>37.8</v>
      </c>
      <c r="G35" s="323" t="s">
        <v>43</v>
      </c>
      <c r="H35" s="19">
        <v>-13.8</v>
      </c>
      <c r="I35" s="19">
        <v>-8.4</v>
      </c>
      <c r="J35" s="19">
        <v>-5.9</v>
      </c>
      <c r="K35" s="19">
        <v>3.6</v>
      </c>
      <c r="L35" s="19">
        <v>-37.3</v>
      </c>
    </row>
    <row r="36" spans="1:12" ht="12.75" hidden="1" outlineLevel="1">
      <c r="A36" s="7" t="s">
        <v>212</v>
      </c>
      <c r="B36" s="19">
        <v>106.4</v>
      </c>
      <c r="C36" s="19">
        <v>12.1</v>
      </c>
      <c r="D36" s="19">
        <v>2.7</v>
      </c>
      <c r="E36" s="19">
        <v>2.1</v>
      </c>
      <c r="F36" s="19">
        <v>35.8</v>
      </c>
      <c r="G36" s="323" t="s">
        <v>43</v>
      </c>
      <c r="H36" s="19">
        <v>-13.6</v>
      </c>
      <c r="I36" s="19">
        <v>-9.6</v>
      </c>
      <c r="J36" s="19">
        <v>-2.8</v>
      </c>
      <c r="K36" s="19">
        <v>1.6</v>
      </c>
      <c r="L36" s="19">
        <v>-40.5</v>
      </c>
    </row>
    <row r="37" spans="1:12" ht="12.75" hidden="1" outlineLevel="1">
      <c r="A37" s="7" t="s">
        <v>213</v>
      </c>
      <c r="B37" s="19">
        <v>108.3</v>
      </c>
      <c r="C37" s="19">
        <v>11.2</v>
      </c>
      <c r="D37" s="19">
        <v>-7.7</v>
      </c>
      <c r="E37" s="19">
        <v>-4.2</v>
      </c>
      <c r="F37" s="19">
        <v>37</v>
      </c>
      <c r="G37" s="1">
        <v>79.1</v>
      </c>
      <c r="H37" s="19">
        <v>-10.5</v>
      </c>
      <c r="I37" s="19">
        <v>-7.6</v>
      </c>
      <c r="J37" s="19">
        <v>-2.7</v>
      </c>
      <c r="K37" s="19">
        <v>-1.8</v>
      </c>
      <c r="L37" s="19">
        <v>-33.7</v>
      </c>
    </row>
    <row r="38" spans="1:12" ht="12.75" hidden="1" outlineLevel="1">
      <c r="A38" s="7" t="s">
        <v>545</v>
      </c>
      <c r="B38" s="19">
        <v>105</v>
      </c>
      <c r="C38" s="19">
        <v>6.1</v>
      </c>
      <c r="D38" s="19">
        <v>-7.7</v>
      </c>
      <c r="E38" s="19">
        <v>0.7</v>
      </c>
      <c r="F38" s="19">
        <v>26.8</v>
      </c>
      <c r="G38" s="323" t="s">
        <v>43</v>
      </c>
      <c r="H38" s="19">
        <v>-11</v>
      </c>
      <c r="I38" s="19">
        <v>-8.9</v>
      </c>
      <c r="J38" s="19">
        <v>-5.5</v>
      </c>
      <c r="K38" s="19">
        <v>-5.5</v>
      </c>
      <c r="L38" s="19">
        <v>-34.9</v>
      </c>
    </row>
    <row r="39" spans="1:12" ht="12.75" hidden="1" outlineLevel="1">
      <c r="A39" s="7" t="s">
        <v>546</v>
      </c>
      <c r="B39" s="19">
        <v>106.8</v>
      </c>
      <c r="C39" s="19">
        <v>7.5</v>
      </c>
      <c r="D39" s="19">
        <v>-3.8</v>
      </c>
      <c r="E39" s="19">
        <v>-0.3</v>
      </c>
      <c r="F39" s="19">
        <v>26.1</v>
      </c>
      <c r="G39" s="323" t="s">
        <v>43</v>
      </c>
      <c r="H39" s="19">
        <v>-9.1</v>
      </c>
      <c r="I39" s="19">
        <v>-6.7</v>
      </c>
      <c r="J39" s="19">
        <v>-2</v>
      </c>
      <c r="K39" s="19">
        <v>-4.1</v>
      </c>
      <c r="L39" s="19">
        <v>-31.7</v>
      </c>
    </row>
    <row r="40" spans="1:12" ht="12.75" hidden="1" outlineLevel="1">
      <c r="A40" s="7" t="s">
        <v>547</v>
      </c>
      <c r="B40" s="19">
        <v>103.3</v>
      </c>
      <c r="C40" s="19">
        <v>-2.3</v>
      </c>
      <c r="D40" s="19">
        <v>-13.7</v>
      </c>
      <c r="E40" s="19">
        <v>1</v>
      </c>
      <c r="F40" s="19">
        <v>7.8</v>
      </c>
      <c r="G40" s="1">
        <v>78.4</v>
      </c>
      <c r="H40" s="19">
        <v>-12</v>
      </c>
      <c r="I40" s="19">
        <v>-9.1</v>
      </c>
      <c r="J40" s="19">
        <v>-6.3</v>
      </c>
      <c r="K40" s="19">
        <v>-4.3</v>
      </c>
      <c r="L40" s="19">
        <v>-36.8</v>
      </c>
    </row>
    <row r="41" spans="1:12" ht="12.75" hidden="1" outlineLevel="1">
      <c r="A41" s="7" t="s">
        <v>214</v>
      </c>
      <c r="B41" s="19">
        <v>101.2</v>
      </c>
      <c r="C41" s="19">
        <v>-0.8</v>
      </c>
      <c r="D41" s="19">
        <v>-3.7</v>
      </c>
      <c r="E41" s="19">
        <v>4.5</v>
      </c>
      <c r="F41" s="19">
        <v>6</v>
      </c>
      <c r="G41" s="323" t="s">
        <v>43</v>
      </c>
      <c r="H41" s="19">
        <v>-13.4</v>
      </c>
      <c r="I41" s="19">
        <v>-13.4</v>
      </c>
      <c r="J41" s="19">
        <v>-8.9</v>
      </c>
      <c r="K41" s="19">
        <v>0.3</v>
      </c>
      <c r="L41" s="19">
        <v>-31.2</v>
      </c>
    </row>
    <row r="42" spans="1:12" ht="12.75" hidden="1" outlineLevel="1">
      <c r="A42" s="7" t="s">
        <v>215</v>
      </c>
      <c r="B42" s="19">
        <v>100.9</v>
      </c>
      <c r="C42" s="19">
        <v>6.6</v>
      </c>
      <c r="D42" s="19">
        <v>-12.9</v>
      </c>
      <c r="E42" s="19">
        <v>6.8</v>
      </c>
      <c r="F42" s="19">
        <v>39.5</v>
      </c>
      <c r="G42" s="323" t="s">
        <v>43</v>
      </c>
      <c r="H42" s="19">
        <v>-23.5</v>
      </c>
      <c r="I42" s="19">
        <v>-22.2</v>
      </c>
      <c r="J42" s="19">
        <v>-24.4</v>
      </c>
      <c r="K42" s="19">
        <v>7.8</v>
      </c>
      <c r="L42" s="19">
        <v>-39.6</v>
      </c>
    </row>
    <row r="43" spans="1:12" ht="12.75" hidden="1" outlineLevel="1">
      <c r="A43" s="7" t="s">
        <v>548</v>
      </c>
      <c r="B43" s="19">
        <v>100.7</v>
      </c>
      <c r="C43" s="19">
        <v>1.9</v>
      </c>
      <c r="D43" s="19">
        <v>-14.1</v>
      </c>
      <c r="E43" s="19">
        <v>4.9</v>
      </c>
      <c r="F43" s="19">
        <v>24.8</v>
      </c>
      <c r="G43" s="1">
        <v>80.2</v>
      </c>
      <c r="H43" s="19">
        <v>-17.7</v>
      </c>
      <c r="I43" s="19">
        <v>-16.2</v>
      </c>
      <c r="J43" s="19">
        <v>-18.4</v>
      </c>
      <c r="K43" s="19">
        <v>-1.7</v>
      </c>
      <c r="L43" s="19">
        <v>-37.8</v>
      </c>
    </row>
    <row r="44" spans="1:12" ht="12.75" hidden="1" outlineLevel="1">
      <c r="A44" s="7" t="s">
        <v>216</v>
      </c>
      <c r="B44" s="19">
        <v>103.7</v>
      </c>
      <c r="C44" s="19">
        <v>3.5</v>
      </c>
      <c r="D44" s="19">
        <v>-14.4</v>
      </c>
      <c r="E44" s="19">
        <v>6.8</v>
      </c>
      <c r="F44" s="19">
        <v>31.8</v>
      </c>
      <c r="G44" s="323" t="s">
        <v>43</v>
      </c>
      <c r="H44" s="19">
        <v>-12.5</v>
      </c>
      <c r="I44" s="19">
        <v>-8.9</v>
      </c>
      <c r="J44" s="19">
        <v>-9.6</v>
      </c>
      <c r="K44" s="19">
        <v>-1.5</v>
      </c>
      <c r="L44" s="19">
        <v>-33</v>
      </c>
    </row>
    <row r="45" spans="1:12" ht="12.75" hidden="1" outlineLevel="1">
      <c r="A45" s="7" t="s">
        <v>217</v>
      </c>
      <c r="B45" s="19">
        <v>104.4</v>
      </c>
      <c r="C45" s="19">
        <v>-2.1</v>
      </c>
      <c r="D45" s="19">
        <v>-13.5</v>
      </c>
      <c r="E45" s="19">
        <v>2.7</v>
      </c>
      <c r="F45" s="19">
        <v>9.8</v>
      </c>
      <c r="G45" s="323" t="s">
        <v>43</v>
      </c>
      <c r="H45" s="19">
        <v>-14</v>
      </c>
      <c r="I45" s="19">
        <v>-8.7</v>
      </c>
      <c r="J45" s="19">
        <v>-11.5</v>
      </c>
      <c r="K45" s="19">
        <v>3.3</v>
      </c>
      <c r="L45" s="19">
        <v>-32.6</v>
      </c>
    </row>
    <row r="46" spans="1:12" ht="12.75" hidden="1" outlineLevel="1">
      <c r="A46" s="7" t="s">
        <v>218</v>
      </c>
      <c r="B46" s="19">
        <v>104</v>
      </c>
      <c r="C46" s="19">
        <v>-4.1</v>
      </c>
      <c r="D46" s="19">
        <v>-8.1</v>
      </c>
      <c r="E46" s="19">
        <v>13.4</v>
      </c>
      <c r="F46" s="19">
        <v>9.1</v>
      </c>
      <c r="G46" s="1">
        <v>79.2</v>
      </c>
      <c r="H46" s="19">
        <v>-13.9</v>
      </c>
      <c r="I46" s="19">
        <v>-9.8</v>
      </c>
      <c r="J46" s="19">
        <v>-13.3</v>
      </c>
      <c r="K46" s="19">
        <v>-3.8</v>
      </c>
      <c r="L46" s="19">
        <v>-36.4</v>
      </c>
    </row>
    <row r="47" spans="1:12" ht="12.75" hidden="1" outlineLevel="1">
      <c r="A47" s="7" t="s">
        <v>219</v>
      </c>
      <c r="B47" s="19">
        <v>104.6</v>
      </c>
      <c r="C47" s="19">
        <v>0.6</v>
      </c>
      <c r="D47" s="19">
        <v>-13</v>
      </c>
      <c r="E47" s="19">
        <v>16</v>
      </c>
      <c r="F47" s="19">
        <v>31</v>
      </c>
      <c r="G47" s="323" t="s">
        <v>43</v>
      </c>
      <c r="H47" s="19">
        <v>-15.2</v>
      </c>
      <c r="I47" s="19">
        <v>-10.7</v>
      </c>
      <c r="J47" s="19">
        <v>-14.4</v>
      </c>
      <c r="K47" s="19">
        <v>1.6</v>
      </c>
      <c r="L47" s="19">
        <v>-34.2</v>
      </c>
    </row>
    <row r="48" spans="1:12" ht="12.75" hidden="1" outlineLevel="1">
      <c r="A48" s="7" t="s">
        <v>220</v>
      </c>
      <c r="B48" s="19">
        <v>108.2</v>
      </c>
      <c r="C48" s="19">
        <v>6.5</v>
      </c>
      <c r="D48" s="19">
        <v>-0.3</v>
      </c>
      <c r="E48" s="19">
        <v>5.9</v>
      </c>
      <c r="F48" s="19">
        <v>25.7</v>
      </c>
      <c r="G48" s="323" t="s">
        <v>43</v>
      </c>
      <c r="H48" s="19">
        <v>-13</v>
      </c>
      <c r="I48" s="19">
        <v>-9.1</v>
      </c>
      <c r="J48" s="19">
        <v>-11.5</v>
      </c>
      <c r="K48" s="19">
        <v>-0.9</v>
      </c>
      <c r="L48" s="19">
        <v>-32.3</v>
      </c>
    </row>
    <row r="49" spans="1:12" ht="12.75" hidden="1" outlineLevel="1">
      <c r="A49" s="7" t="s">
        <v>270</v>
      </c>
      <c r="B49" s="19">
        <v>108.5</v>
      </c>
      <c r="C49" s="19">
        <v>7.7</v>
      </c>
      <c r="D49" s="19">
        <v>1.9</v>
      </c>
      <c r="E49" s="19">
        <v>3.2</v>
      </c>
      <c r="F49" s="19">
        <v>24.3</v>
      </c>
      <c r="G49" s="1">
        <v>79.7</v>
      </c>
      <c r="H49" s="19">
        <v>-15.6</v>
      </c>
      <c r="I49" s="19">
        <v>-11.6</v>
      </c>
      <c r="J49" s="19">
        <v>-14.1</v>
      </c>
      <c r="K49" s="19">
        <v>1.9</v>
      </c>
      <c r="L49" s="19">
        <v>-34.9</v>
      </c>
    </row>
    <row r="50" spans="1:12" ht="12.75" hidden="1" outlineLevel="1">
      <c r="A50" s="7" t="s">
        <v>550</v>
      </c>
      <c r="B50" s="19">
        <v>113</v>
      </c>
      <c r="C50" s="19">
        <v>18.2</v>
      </c>
      <c r="D50" s="19">
        <v>4.2</v>
      </c>
      <c r="E50" s="19">
        <v>-0.6</v>
      </c>
      <c r="F50" s="19">
        <v>49.7</v>
      </c>
      <c r="G50" s="323" t="s">
        <v>43</v>
      </c>
      <c r="H50" s="19">
        <v>-15.7</v>
      </c>
      <c r="I50" s="19">
        <v>-13.5</v>
      </c>
      <c r="J50" s="19">
        <v>-15.1</v>
      </c>
      <c r="K50" s="19">
        <v>-1.6</v>
      </c>
      <c r="L50" s="19">
        <v>-36.1</v>
      </c>
    </row>
    <row r="51" spans="1:12" ht="12.75" hidden="1" outlineLevel="1">
      <c r="A51" s="7" t="s">
        <v>551</v>
      </c>
      <c r="B51" s="19">
        <v>111.4</v>
      </c>
      <c r="C51" s="19">
        <v>8.5</v>
      </c>
      <c r="D51" s="19">
        <v>-6.2</v>
      </c>
      <c r="E51" s="19">
        <v>-5.3</v>
      </c>
      <c r="F51" s="19">
        <v>26.5</v>
      </c>
      <c r="G51" s="323" t="s">
        <v>43</v>
      </c>
      <c r="H51" s="19">
        <v>-13.5</v>
      </c>
      <c r="I51" s="19">
        <v>-9.6</v>
      </c>
      <c r="J51" s="19">
        <v>-12.1</v>
      </c>
      <c r="K51" s="19">
        <v>0.5</v>
      </c>
      <c r="L51" s="19">
        <v>-31.8</v>
      </c>
    </row>
    <row r="52" spans="1:12" ht="12.75" hidden="1" outlineLevel="1">
      <c r="A52" s="7" t="s">
        <v>552</v>
      </c>
      <c r="B52" s="19">
        <v>112.3</v>
      </c>
      <c r="C52" s="19">
        <v>10.1</v>
      </c>
      <c r="D52" s="19">
        <v>-4.3</v>
      </c>
      <c r="E52" s="19">
        <v>-2.6</v>
      </c>
      <c r="F52" s="19">
        <v>31.9</v>
      </c>
      <c r="G52" s="1">
        <v>69.2</v>
      </c>
      <c r="H52" s="19">
        <v>-10.1</v>
      </c>
      <c r="I52" s="19">
        <v>-5.1</v>
      </c>
      <c r="J52" s="19">
        <v>-7.8</v>
      </c>
      <c r="K52" s="19">
        <v>-5.1</v>
      </c>
      <c r="L52" s="19">
        <v>-32.7</v>
      </c>
    </row>
    <row r="53" spans="1:12" ht="12.75" hidden="1" outlineLevel="1">
      <c r="A53" s="7" t="s">
        <v>221</v>
      </c>
      <c r="B53" s="19">
        <v>112.9</v>
      </c>
      <c r="C53" s="19">
        <v>13.8</v>
      </c>
      <c r="D53" s="19">
        <v>-4</v>
      </c>
      <c r="E53" s="19">
        <v>-0.7</v>
      </c>
      <c r="F53" s="19">
        <v>44.8</v>
      </c>
      <c r="G53" s="323" t="s">
        <v>43</v>
      </c>
      <c r="H53" s="19">
        <v>-10.4</v>
      </c>
      <c r="I53" s="19">
        <v>-5.7</v>
      </c>
      <c r="J53" s="19">
        <v>-6.2</v>
      </c>
      <c r="K53" s="19">
        <v>-2.4</v>
      </c>
      <c r="L53" s="19">
        <v>-32</v>
      </c>
    </row>
    <row r="54" spans="1:12" ht="12.75" hidden="1" outlineLevel="1">
      <c r="A54" s="7" t="s">
        <v>222</v>
      </c>
      <c r="B54" s="19">
        <v>109.1</v>
      </c>
      <c r="C54" s="19">
        <v>9.2</v>
      </c>
      <c r="D54" s="19">
        <v>-4.7</v>
      </c>
      <c r="E54" s="19">
        <v>-2.1</v>
      </c>
      <c r="F54" s="19">
        <v>30.2</v>
      </c>
      <c r="G54" s="323" t="s">
        <v>43</v>
      </c>
      <c r="H54" s="19">
        <v>-6</v>
      </c>
      <c r="I54" s="19">
        <v>-4.1</v>
      </c>
      <c r="J54" s="19">
        <v>1.7</v>
      </c>
      <c r="K54" s="19">
        <v>-3.6</v>
      </c>
      <c r="L54" s="19">
        <v>-25.1</v>
      </c>
    </row>
    <row r="55" spans="1:12" ht="12.75" hidden="1" outlineLevel="1">
      <c r="A55" s="7" t="s">
        <v>553</v>
      </c>
      <c r="B55" s="19">
        <v>115.2</v>
      </c>
      <c r="C55" s="19">
        <v>17.3</v>
      </c>
      <c r="D55" s="19">
        <v>2.7</v>
      </c>
      <c r="E55" s="19">
        <v>-9.4</v>
      </c>
      <c r="F55" s="19">
        <v>39.8</v>
      </c>
      <c r="G55" s="1">
        <v>73.3</v>
      </c>
      <c r="H55" s="19">
        <v>-5</v>
      </c>
      <c r="I55" s="19">
        <v>-3.8</v>
      </c>
      <c r="J55" s="19">
        <v>-0.4</v>
      </c>
      <c r="K55" s="19">
        <v>-9.8</v>
      </c>
      <c r="L55" s="19">
        <v>-25.7</v>
      </c>
    </row>
    <row r="56" spans="1:12" ht="12.75" hidden="1" outlineLevel="1">
      <c r="A56" s="7" t="s">
        <v>223</v>
      </c>
      <c r="B56" s="19">
        <v>113</v>
      </c>
      <c r="C56" s="19">
        <v>11.2</v>
      </c>
      <c r="D56" s="19">
        <v>4.4</v>
      </c>
      <c r="E56" s="19">
        <v>-5.7</v>
      </c>
      <c r="F56" s="19">
        <v>23.4</v>
      </c>
      <c r="G56" s="323" t="s">
        <v>43</v>
      </c>
      <c r="H56" s="19">
        <v>-2.9</v>
      </c>
      <c r="I56" s="19">
        <v>0</v>
      </c>
      <c r="J56" s="19">
        <v>4.7</v>
      </c>
      <c r="K56" s="19">
        <v>-11.5</v>
      </c>
      <c r="L56" s="19">
        <v>-27.9</v>
      </c>
    </row>
    <row r="57" spans="1:12" ht="12.75" hidden="1" outlineLevel="1">
      <c r="A57" s="7" t="s">
        <v>224</v>
      </c>
      <c r="B57" s="19">
        <v>114.6</v>
      </c>
      <c r="C57" s="19">
        <v>9</v>
      </c>
      <c r="D57" s="19">
        <v>6.3</v>
      </c>
      <c r="E57" s="19">
        <v>-1.5</v>
      </c>
      <c r="F57" s="19">
        <v>19.3</v>
      </c>
      <c r="G57" s="323" t="s">
        <v>43</v>
      </c>
      <c r="H57" s="19">
        <v>6.6</v>
      </c>
      <c r="I57" s="19">
        <v>10.3</v>
      </c>
      <c r="J57" s="19">
        <v>15.4</v>
      </c>
      <c r="K57" s="19">
        <v>-18.1</v>
      </c>
      <c r="L57" s="19">
        <v>-17.3</v>
      </c>
    </row>
    <row r="58" spans="1:12" ht="12.75" hidden="1" outlineLevel="1">
      <c r="A58" s="7" t="s">
        <v>225</v>
      </c>
      <c r="B58" s="19">
        <v>115.2</v>
      </c>
      <c r="C58" s="19">
        <v>20</v>
      </c>
      <c r="D58" s="19">
        <v>2.1</v>
      </c>
      <c r="E58" s="19">
        <v>-5.6</v>
      </c>
      <c r="F58" s="19">
        <v>52.4</v>
      </c>
      <c r="G58" s="1">
        <v>71.8</v>
      </c>
      <c r="H58" s="19">
        <v>6.1</v>
      </c>
      <c r="I58" s="19">
        <v>9</v>
      </c>
      <c r="J58" s="19">
        <v>15.3</v>
      </c>
      <c r="K58" s="19">
        <v>-19.5</v>
      </c>
      <c r="L58" s="19">
        <v>-19.4</v>
      </c>
    </row>
    <row r="59" spans="1:12" ht="12.75" hidden="1" outlineLevel="1">
      <c r="A59" s="7" t="s">
        <v>226</v>
      </c>
      <c r="B59" s="19">
        <v>112.9</v>
      </c>
      <c r="C59" s="19">
        <v>17.7</v>
      </c>
      <c r="D59" s="19">
        <v>1.4</v>
      </c>
      <c r="E59" s="19">
        <v>-2.3</v>
      </c>
      <c r="F59" s="19">
        <v>49.4</v>
      </c>
      <c r="G59" s="323" t="s">
        <v>43</v>
      </c>
      <c r="H59" s="19">
        <v>2.8</v>
      </c>
      <c r="I59" s="19">
        <v>6.9</v>
      </c>
      <c r="J59" s="19">
        <v>13.6</v>
      </c>
      <c r="K59" s="19">
        <v>-13</v>
      </c>
      <c r="L59" s="19">
        <v>-22.2</v>
      </c>
    </row>
    <row r="60" spans="1:12" ht="12.75" hidden="1" outlineLevel="1">
      <c r="A60" s="7" t="s">
        <v>227</v>
      </c>
      <c r="B60" s="19">
        <v>114</v>
      </c>
      <c r="C60" s="19">
        <v>15.1</v>
      </c>
      <c r="D60" s="19">
        <v>11.3</v>
      </c>
      <c r="E60" s="19">
        <v>-7.6</v>
      </c>
      <c r="F60" s="19">
        <v>26.2</v>
      </c>
      <c r="G60" s="323" t="s">
        <v>43</v>
      </c>
      <c r="H60" s="19">
        <v>0.9</v>
      </c>
      <c r="I60" s="19">
        <v>2.7</v>
      </c>
      <c r="J60" s="19">
        <v>11.4</v>
      </c>
      <c r="K60" s="19">
        <v>-9.5</v>
      </c>
      <c r="L60" s="19">
        <v>-19.9</v>
      </c>
    </row>
    <row r="61" spans="1:12" ht="12.75" hidden="1" outlineLevel="1">
      <c r="A61" s="7" t="s">
        <v>275</v>
      </c>
      <c r="B61" s="19">
        <v>112.8</v>
      </c>
      <c r="C61" s="19">
        <v>11</v>
      </c>
      <c r="D61" s="19">
        <v>12</v>
      </c>
      <c r="E61" s="19">
        <v>-4.1</v>
      </c>
      <c r="F61" s="19">
        <v>17</v>
      </c>
      <c r="G61" s="1">
        <v>74.3</v>
      </c>
      <c r="H61" s="19">
        <v>4.6</v>
      </c>
      <c r="I61" s="19">
        <v>4.3</v>
      </c>
      <c r="J61" s="19">
        <v>15.1</v>
      </c>
      <c r="K61" s="19">
        <v>-16.5</v>
      </c>
      <c r="L61" s="19">
        <v>-17.7</v>
      </c>
    </row>
    <row r="62" spans="1:12" ht="12.75" hidden="1" outlineLevel="1">
      <c r="A62" s="7" t="s">
        <v>555</v>
      </c>
      <c r="B62" s="19">
        <v>116.8</v>
      </c>
      <c r="C62" s="19">
        <v>23.6</v>
      </c>
      <c r="D62" s="19">
        <v>10.8</v>
      </c>
      <c r="E62" s="19">
        <v>-4.2</v>
      </c>
      <c r="F62" s="19">
        <v>56</v>
      </c>
      <c r="G62" s="323" t="s">
        <v>43</v>
      </c>
      <c r="H62" s="19">
        <v>0.4</v>
      </c>
      <c r="I62" s="19">
        <v>3.1</v>
      </c>
      <c r="J62" s="19">
        <v>5.9</v>
      </c>
      <c r="K62" s="19">
        <v>-13.9</v>
      </c>
      <c r="L62" s="19">
        <v>-21.2</v>
      </c>
    </row>
    <row r="63" spans="1:12" ht="12.75" hidden="1" outlineLevel="1">
      <c r="A63" s="7" t="s">
        <v>556</v>
      </c>
      <c r="B63" s="19">
        <v>114.8</v>
      </c>
      <c r="C63" s="19">
        <v>16.1</v>
      </c>
      <c r="D63" s="19">
        <v>12.5</v>
      </c>
      <c r="E63" s="19">
        <v>-13.7</v>
      </c>
      <c r="F63" s="19">
        <v>22.1</v>
      </c>
      <c r="G63" s="323" t="s">
        <v>43</v>
      </c>
      <c r="H63" s="19">
        <v>0.6</v>
      </c>
      <c r="I63" s="19">
        <v>0.8</v>
      </c>
      <c r="J63" s="19">
        <v>8.9</v>
      </c>
      <c r="K63" s="19">
        <v>-17.9</v>
      </c>
      <c r="L63" s="19">
        <v>-25.3</v>
      </c>
    </row>
    <row r="64" spans="1:12" ht="12.75" hidden="1" outlineLevel="1">
      <c r="A64" s="7" t="s">
        <v>557</v>
      </c>
      <c r="B64" s="19">
        <v>117.1</v>
      </c>
      <c r="C64" s="19">
        <v>17.5</v>
      </c>
      <c r="D64" s="19">
        <v>11.2</v>
      </c>
      <c r="E64" s="19">
        <v>-3.1</v>
      </c>
      <c r="F64" s="19">
        <v>38.2</v>
      </c>
      <c r="G64" s="1">
        <v>74.2</v>
      </c>
      <c r="H64" s="19">
        <v>2.2</v>
      </c>
      <c r="I64" s="19">
        <v>3.3</v>
      </c>
      <c r="J64" s="19">
        <v>9.2</v>
      </c>
      <c r="K64" s="19">
        <v>-15.5</v>
      </c>
      <c r="L64" s="19">
        <v>-19.3</v>
      </c>
    </row>
    <row r="65" spans="1:12" ht="12.75" hidden="1" outlineLevel="1">
      <c r="A65" s="7" t="s">
        <v>228</v>
      </c>
      <c r="B65" s="19">
        <v>113.8</v>
      </c>
      <c r="C65" s="19">
        <v>10.3</v>
      </c>
      <c r="D65" s="19">
        <v>0.6</v>
      </c>
      <c r="E65" s="19">
        <v>-1.6</v>
      </c>
      <c r="F65" s="19">
        <v>28.7</v>
      </c>
      <c r="G65" s="323" t="s">
        <v>43</v>
      </c>
      <c r="H65" s="19">
        <v>0.1</v>
      </c>
      <c r="I65" s="19">
        <v>-0.6</v>
      </c>
      <c r="J65" s="19">
        <v>7.1</v>
      </c>
      <c r="K65" s="19">
        <v>-13.4</v>
      </c>
      <c r="L65" s="19">
        <v>-19.6</v>
      </c>
    </row>
    <row r="66" spans="1:12" ht="12.75" hidden="1" outlineLevel="1">
      <c r="A66" s="7" t="s">
        <v>229</v>
      </c>
      <c r="B66" s="19">
        <v>111.5</v>
      </c>
      <c r="C66" s="19">
        <v>11.9</v>
      </c>
      <c r="D66" s="19">
        <v>1.5</v>
      </c>
      <c r="E66" s="19">
        <v>-3.8</v>
      </c>
      <c r="F66" s="19">
        <v>30.4</v>
      </c>
      <c r="G66" s="323" t="s">
        <v>43</v>
      </c>
      <c r="H66" s="19">
        <v>-2.4</v>
      </c>
      <c r="I66" s="19">
        <v>-0.8</v>
      </c>
      <c r="J66" s="19">
        <v>6.6</v>
      </c>
      <c r="K66" s="19">
        <v>-6.3</v>
      </c>
      <c r="L66" s="19">
        <v>-21.6</v>
      </c>
    </row>
    <row r="67" spans="1:12" ht="12.75" hidden="1" outlineLevel="1">
      <c r="A67" s="7" t="s">
        <v>184</v>
      </c>
      <c r="B67" s="19">
        <v>109.1</v>
      </c>
      <c r="C67" s="19">
        <v>13</v>
      </c>
      <c r="D67" s="19">
        <v>-3.3</v>
      </c>
      <c r="E67" s="19">
        <v>-0.9</v>
      </c>
      <c r="F67" s="19">
        <v>41.2</v>
      </c>
      <c r="G67" s="1">
        <v>73.9</v>
      </c>
      <c r="H67" s="19">
        <v>-6.2</v>
      </c>
      <c r="I67" s="19">
        <v>-4.4</v>
      </c>
      <c r="J67" s="19">
        <v>-1</v>
      </c>
      <c r="K67" s="19">
        <v>-6</v>
      </c>
      <c r="L67" s="19">
        <v>-25.3</v>
      </c>
    </row>
    <row r="68" spans="1:12" ht="12.75" hidden="1" outlineLevel="1">
      <c r="A68" s="7" t="s">
        <v>185</v>
      </c>
      <c r="B68" s="19">
        <v>107.8</v>
      </c>
      <c r="C68" s="19">
        <v>11.1</v>
      </c>
      <c r="D68" s="19">
        <v>-1.5</v>
      </c>
      <c r="E68" s="19">
        <v>0.6</v>
      </c>
      <c r="F68" s="19">
        <v>35.3</v>
      </c>
      <c r="G68" s="323" t="s">
        <v>43</v>
      </c>
      <c r="H68" s="19">
        <v>-8.5</v>
      </c>
      <c r="I68" s="19">
        <v>-7.7</v>
      </c>
      <c r="J68" s="19">
        <v>-4.7</v>
      </c>
      <c r="K68" s="19">
        <v>-5.1</v>
      </c>
      <c r="L68" s="19">
        <v>-26.7</v>
      </c>
    </row>
    <row r="69" spans="1:12" ht="12.75" hidden="1" outlineLevel="1">
      <c r="A69" s="7" t="s">
        <v>186</v>
      </c>
      <c r="B69" s="19">
        <v>104.5</v>
      </c>
      <c r="C69" s="19">
        <v>3</v>
      </c>
      <c r="D69" s="19">
        <v>-2.7</v>
      </c>
      <c r="E69" s="19">
        <v>-2.8</v>
      </c>
      <c r="F69" s="19">
        <v>8.9</v>
      </c>
      <c r="G69" s="323" t="s">
        <v>43</v>
      </c>
      <c r="H69" s="19">
        <v>-4.7</v>
      </c>
      <c r="I69" s="19">
        <v>-3.4</v>
      </c>
      <c r="J69" s="19">
        <v>-6</v>
      </c>
      <c r="K69" s="19">
        <v>-12.5</v>
      </c>
      <c r="L69" s="19">
        <v>-22</v>
      </c>
    </row>
    <row r="70" spans="1:12" ht="12.75" hidden="1" outlineLevel="1">
      <c r="A70" s="7" t="s">
        <v>187</v>
      </c>
      <c r="B70" s="19">
        <v>107.5</v>
      </c>
      <c r="C70" s="19">
        <v>4.4</v>
      </c>
      <c r="D70" s="19">
        <v>-0.8</v>
      </c>
      <c r="E70" s="19">
        <v>-2.6</v>
      </c>
      <c r="F70" s="19">
        <v>11.5</v>
      </c>
      <c r="G70" s="19">
        <v>75</v>
      </c>
      <c r="H70" s="19">
        <v>-3.4</v>
      </c>
      <c r="I70" s="19">
        <v>-4.3</v>
      </c>
      <c r="J70" s="19">
        <v>-4.7</v>
      </c>
      <c r="K70" s="19">
        <v>-14</v>
      </c>
      <c r="L70" s="19">
        <v>-18.6</v>
      </c>
    </row>
    <row r="71" spans="1:12" ht="12.75" hidden="1" outlineLevel="1">
      <c r="A71" s="7" t="s">
        <v>188</v>
      </c>
      <c r="B71" s="19">
        <v>104.2</v>
      </c>
      <c r="C71" s="19">
        <v>5.8</v>
      </c>
      <c r="D71" s="19">
        <v>-3.9</v>
      </c>
      <c r="E71" s="19">
        <v>-0.1</v>
      </c>
      <c r="F71" s="19">
        <v>21.3</v>
      </c>
      <c r="G71" s="323" t="s">
        <v>43</v>
      </c>
      <c r="H71" s="19">
        <v>-8.9</v>
      </c>
      <c r="I71" s="19">
        <v>-8.9</v>
      </c>
      <c r="J71" s="19">
        <v>-11.1</v>
      </c>
      <c r="K71" s="19">
        <v>-8.9</v>
      </c>
      <c r="L71" s="19">
        <v>-24.4</v>
      </c>
    </row>
    <row r="72" spans="1:12" ht="12.75" hidden="1" outlineLevel="1">
      <c r="A72" s="7" t="s">
        <v>189</v>
      </c>
      <c r="B72" s="19">
        <v>105</v>
      </c>
      <c r="C72" s="19">
        <v>5.2</v>
      </c>
      <c r="D72" s="19">
        <v>2.1</v>
      </c>
      <c r="E72" s="19">
        <v>1.9</v>
      </c>
      <c r="F72" s="19">
        <v>15.2</v>
      </c>
      <c r="G72" s="323" t="s">
        <v>43</v>
      </c>
      <c r="H72" s="19">
        <v>-9.3</v>
      </c>
      <c r="I72" s="19">
        <v>-10.5</v>
      </c>
      <c r="J72" s="19">
        <v>-10.1</v>
      </c>
      <c r="K72" s="19">
        <v>-5.9</v>
      </c>
      <c r="L72" s="19">
        <v>-22.7</v>
      </c>
    </row>
    <row r="73" spans="1:12" ht="12.75" hidden="1" outlineLevel="1">
      <c r="A73" s="7" t="s">
        <v>190</v>
      </c>
      <c r="B73" s="19">
        <v>101.9</v>
      </c>
      <c r="C73" s="19">
        <v>4</v>
      </c>
      <c r="D73" s="19">
        <v>-7.9</v>
      </c>
      <c r="E73" s="19">
        <v>-1.5</v>
      </c>
      <c r="F73" s="19">
        <v>18.4</v>
      </c>
      <c r="G73" s="1">
        <v>72.7</v>
      </c>
      <c r="H73" s="19">
        <v>-10.6</v>
      </c>
      <c r="I73" s="19">
        <v>-13.7</v>
      </c>
      <c r="J73" s="19">
        <v>-10.6</v>
      </c>
      <c r="K73" s="19">
        <v>-10</v>
      </c>
      <c r="L73" s="19">
        <v>-28.1</v>
      </c>
    </row>
    <row r="74" spans="1:12" ht="12.75" hidden="1" outlineLevel="1">
      <c r="A74" s="7" t="s">
        <v>170</v>
      </c>
      <c r="B74" s="19">
        <v>96.9</v>
      </c>
      <c r="C74" s="19">
        <v>-6</v>
      </c>
      <c r="D74" s="19">
        <v>-4.9</v>
      </c>
      <c r="E74" s="19">
        <v>-0.5</v>
      </c>
      <c r="F74" s="19">
        <v>-13.5</v>
      </c>
      <c r="G74" s="323" t="s">
        <v>43</v>
      </c>
      <c r="H74" s="19">
        <v>-13.6</v>
      </c>
      <c r="I74" s="19">
        <v>-18.8</v>
      </c>
      <c r="J74" s="19">
        <v>-16</v>
      </c>
      <c r="K74" s="19">
        <v>-7.6</v>
      </c>
      <c r="L74" s="19">
        <v>-27.1</v>
      </c>
    </row>
    <row r="75" spans="1:12" ht="12.75" hidden="1" outlineLevel="1">
      <c r="A75" s="7" t="s">
        <v>167</v>
      </c>
      <c r="B75" s="19">
        <v>101.3</v>
      </c>
      <c r="C75" s="19">
        <v>-0.7</v>
      </c>
      <c r="D75" s="19">
        <v>-6.8</v>
      </c>
      <c r="E75" s="19">
        <v>2.9</v>
      </c>
      <c r="F75" s="19">
        <v>7.6</v>
      </c>
      <c r="G75" s="323" t="s">
        <v>43</v>
      </c>
      <c r="H75" s="19">
        <v>-8.9</v>
      </c>
      <c r="I75" s="19">
        <v>-17.8</v>
      </c>
      <c r="J75" s="19">
        <v>-8.1</v>
      </c>
      <c r="K75" s="19">
        <v>-14.8</v>
      </c>
      <c r="L75" s="19">
        <v>-24.6</v>
      </c>
    </row>
    <row r="76" spans="1:12" ht="12.75" hidden="1" outlineLevel="1">
      <c r="A76" s="7" t="s">
        <v>168</v>
      </c>
      <c r="B76" s="19">
        <v>100.5</v>
      </c>
      <c r="C76" s="19">
        <v>-0.4</v>
      </c>
      <c r="D76" s="19">
        <v>-9.8</v>
      </c>
      <c r="E76" s="19">
        <v>1.7</v>
      </c>
      <c r="F76" s="19">
        <v>10.2</v>
      </c>
      <c r="G76" s="1">
        <v>71.5</v>
      </c>
      <c r="H76" s="19">
        <v>-10.8</v>
      </c>
      <c r="I76" s="19">
        <v>-17.8</v>
      </c>
      <c r="J76" s="19">
        <v>-11.4</v>
      </c>
      <c r="K76" s="19">
        <v>-10.3</v>
      </c>
      <c r="L76" s="19">
        <v>-24.2</v>
      </c>
    </row>
    <row r="77" spans="1:12" ht="12.75" hidden="1" outlineLevel="1">
      <c r="A77" s="7" t="s">
        <v>177</v>
      </c>
      <c r="B77" s="19">
        <v>99.6</v>
      </c>
      <c r="C77" s="19">
        <v>-0.5</v>
      </c>
      <c r="D77" s="19">
        <v>-0.9</v>
      </c>
      <c r="E77" s="19">
        <v>3.5</v>
      </c>
      <c r="F77" s="19">
        <v>3</v>
      </c>
      <c r="G77" s="323" t="s">
        <v>43</v>
      </c>
      <c r="H77" s="19">
        <v>-11</v>
      </c>
      <c r="I77" s="19">
        <v>-16.3</v>
      </c>
      <c r="J77" s="19">
        <v>-9.1</v>
      </c>
      <c r="K77" s="19">
        <v>-8.6</v>
      </c>
      <c r="L77" s="19">
        <v>-27</v>
      </c>
    </row>
    <row r="78" spans="1:12" ht="12.75" hidden="1" outlineLevel="1">
      <c r="A78" s="7" t="s">
        <v>178</v>
      </c>
      <c r="B78" s="19">
        <v>101.7</v>
      </c>
      <c r="C78" s="19">
        <v>0.8</v>
      </c>
      <c r="D78" s="19">
        <v>-8.8</v>
      </c>
      <c r="E78" s="19">
        <v>6.8</v>
      </c>
      <c r="F78" s="19">
        <v>18</v>
      </c>
      <c r="G78" s="323" t="s">
        <v>43</v>
      </c>
      <c r="H78" s="19">
        <v>-9</v>
      </c>
      <c r="I78" s="19">
        <v>-11.7</v>
      </c>
      <c r="J78" s="19">
        <v>-5.7</v>
      </c>
      <c r="K78" s="19">
        <v>-6.3</v>
      </c>
      <c r="L78" s="19">
        <v>-24.9</v>
      </c>
    </row>
    <row r="79" spans="1:12" ht="12.75" hidden="1" outlineLevel="1">
      <c r="A79" s="7" t="s">
        <v>179</v>
      </c>
      <c r="B79" s="19">
        <v>90.6</v>
      </c>
      <c r="C79" s="19">
        <v>-18</v>
      </c>
      <c r="D79" s="19">
        <v>-24.4</v>
      </c>
      <c r="E79" s="19">
        <v>9.1</v>
      </c>
      <c r="F79" s="19">
        <v>-20.4</v>
      </c>
      <c r="G79" s="1">
        <v>68.9</v>
      </c>
      <c r="H79" s="19">
        <v>-11.1</v>
      </c>
      <c r="I79" s="19">
        <v>-11.6</v>
      </c>
      <c r="J79" s="19">
        <v>-9</v>
      </c>
      <c r="K79" s="19">
        <v>-0.1</v>
      </c>
      <c r="L79" s="19">
        <v>-24</v>
      </c>
    </row>
    <row r="80" spans="1:12" ht="12.75" hidden="1" outlineLevel="1">
      <c r="A80" s="7" t="s">
        <v>180</v>
      </c>
      <c r="B80" s="19">
        <v>84</v>
      </c>
      <c r="C80" s="19">
        <v>-18.9</v>
      </c>
      <c r="D80" s="19">
        <v>-34.4</v>
      </c>
      <c r="E80" s="19">
        <v>9.8</v>
      </c>
      <c r="F80" s="19">
        <v>-12.5</v>
      </c>
      <c r="G80" s="323" t="s">
        <v>43</v>
      </c>
      <c r="H80" s="19">
        <v>-29.4</v>
      </c>
      <c r="I80" s="19">
        <v>-16.1</v>
      </c>
      <c r="J80" s="19">
        <v>-25.3</v>
      </c>
      <c r="K80" s="19">
        <v>48.8</v>
      </c>
      <c r="L80" s="19">
        <v>-27.4</v>
      </c>
    </row>
    <row r="81" spans="1:12" ht="12.75" hidden="1" outlineLevel="1">
      <c r="A81" s="7" t="s">
        <v>181</v>
      </c>
      <c r="B81" s="19">
        <v>79.7</v>
      </c>
      <c r="C81" s="19">
        <v>-25.6</v>
      </c>
      <c r="D81" s="19">
        <v>-39.9</v>
      </c>
      <c r="E81" s="19">
        <v>11.9</v>
      </c>
      <c r="F81" s="19">
        <v>-25</v>
      </c>
      <c r="G81" s="323" t="s">
        <v>43</v>
      </c>
      <c r="H81" s="19">
        <v>-30.7</v>
      </c>
      <c r="I81" s="19">
        <v>-16.1</v>
      </c>
      <c r="J81" s="19">
        <v>-27.6</v>
      </c>
      <c r="K81" s="19">
        <v>51.8</v>
      </c>
      <c r="L81" s="19">
        <v>-27.1</v>
      </c>
    </row>
    <row r="82" spans="1:12" ht="12.75" hidden="1" outlineLevel="1">
      <c r="A82" s="7" t="s">
        <v>182</v>
      </c>
      <c r="B82" s="19">
        <v>78.2</v>
      </c>
      <c r="C82" s="19">
        <v>-32.3</v>
      </c>
      <c r="D82" s="19">
        <v>-42.8</v>
      </c>
      <c r="E82" s="19">
        <v>21.3</v>
      </c>
      <c r="F82" s="19">
        <v>-32.9</v>
      </c>
      <c r="G82" s="1">
        <v>53.3</v>
      </c>
      <c r="H82" s="19">
        <v>-32.3</v>
      </c>
      <c r="I82" s="19">
        <v>-16.2</v>
      </c>
      <c r="J82" s="19">
        <v>-31.4</v>
      </c>
      <c r="K82" s="19">
        <v>53.7</v>
      </c>
      <c r="L82" s="19">
        <v>-27.8</v>
      </c>
    </row>
    <row r="83" spans="1:12" ht="12.75" hidden="1" outlineLevel="1">
      <c r="A83" s="7" t="s">
        <v>191</v>
      </c>
      <c r="B83" s="19">
        <v>74.3</v>
      </c>
      <c r="C83" s="19">
        <v>-27.1</v>
      </c>
      <c r="D83" s="19">
        <v>-45.8</v>
      </c>
      <c r="E83" s="19">
        <v>12</v>
      </c>
      <c r="F83" s="19">
        <v>-23.6</v>
      </c>
      <c r="G83" s="323" t="s">
        <v>43</v>
      </c>
      <c r="H83" s="19">
        <v>-45</v>
      </c>
      <c r="I83" s="19">
        <v>-23.4</v>
      </c>
      <c r="J83" s="19">
        <v>-48.7</v>
      </c>
      <c r="K83" s="19">
        <v>76.3</v>
      </c>
      <c r="L83" s="19">
        <v>-31.7</v>
      </c>
    </row>
    <row r="84" spans="1:12" ht="12.75" hidden="1" outlineLevel="1">
      <c r="A84" s="7" t="s">
        <v>192</v>
      </c>
      <c r="B84" s="19">
        <v>68.6</v>
      </c>
      <c r="C84" s="19">
        <v>-31</v>
      </c>
      <c r="D84" s="19">
        <v>-46.6</v>
      </c>
      <c r="E84" s="19">
        <v>19.6</v>
      </c>
      <c r="F84" s="19">
        <v>-27</v>
      </c>
      <c r="G84" s="323" t="s">
        <v>43</v>
      </c>
      <c r="H84" s="19">
        <v>-45.4</v>
      </c>
      <c r="I84" s="19">
        <v>-24.9</v>
      </c>
      <c r="J84" s="19">
        <v>-50.9</v>
      </c>
      <c r="K84" s="19">
        <v>76.5</v>
      </c>
      <c r="L84" s="19">
        <v>-29.1</v>
      </c>
    </row>
    <row r="85" spans="1:12" ht="12.75" hidden="1" outlineLevel="1">
      <c r="A85" s="7" t="s">
        <v>193</v>
      </c>
      <c r="B85" s="19">
        <v>66.1</v>
      </c>
      <c r="C85" s="19">
        <v>-30.9</v>
      </c>
      <c r="D85" s="19">
        <v>-50.6</v>
      </c>
      <c r="E85" s="19">
        <v>17</v>
      </c>
      <c r="F85" s="19">
        <v>-25.2</v>
      </c>
      <c r="G85" s="323">
        <v>50.9</v>
      </c>
      <c r="H85" s="19">
        <v>-44.3</v>
      </c>
      <c r="I85" s="19">
        <v>-27.3</v>
      </c>
      <c r="J85" s="19">
        <v>-53.5</v>
      </c>
      <c r="K85" s="19">
        <v>63</v>
      </c>
      <c r="L85" s="19">
        <v>-33.3</v>
      </c>
    </row>
    <row r="86" spans="1:12" ht="12.75" hidden="1" outlineLevel="1">
      <c r="A86" s="7" t="s">
        <v>305</v>
      </c>
      <c r="B86" s="1">
        <v>67.5</v>
      </c>
      <c r="C86" s="1">
        <v>-29.9</v>
      </c>
      <c r="D86" s="1">
        <v>-52.2</v>
      </c>
      <c r="E86" s="1">
        <v>9.5</v>
      </c>
      <c r="F86" s="19">
        <v>-28</v>
      </c>
      <c r="G86" s="323" t="s">
        <v>43</v>
      </c>
      <c r="H86" s="1">
        <v>-36.8</v>
      </c>
      <c r="I86" s="1">
        <v>-18.3</v>
      </c>
      <c r="J86" s="1">
        <v>-44.6</v>
      </c>
      <c r="K86" s="1">
        <v>54.7</v>
      </c>
      <c r="L86" s="1">
        <v>-29.4</v>
      </c>
    </row>
    <row r="87" spans="1:12" ht="12.75" collapsed="1">
      <c r="A87" s="7" t="s">
        <v>306</v>
      </c>
      <c r="B87" s="1">
        <v>73.7</v>
      </c>
      <c r="C87" s="1">
        <v>-16.5</v>
      </c>
      <c r="D87" s="1">
        <v>-54.7</v>
      </c>
      <c r="E87" s="1">
        <v>18.8</v>
      </c>
      <c r="F87" s="19">
        <v>23.9</v>
      </c>
      <c r="G87" s="323" t="s">
        <v>43</v>
      </c>
      <c r="H87" s="19">
        <v>-36</v>
      </c>
      <c r="I87" s="1">
        <v>-17.5</v>
      </c>
      <c r="J87" s="1">
        <v>-45.8</v>
      </c>
      <c r="K87" s="1">
        <v>50.7</v>
      </c>
      <c r="L87" s="1">
        <v>-30.1</v>
      </c>
    </row>
    <row r="88" spans="1:12" ht="12.75">
      <c r="A88" s="7" t="s">
        <v>307</v>
      </c>
      <c r="B88" s="1">
        <v>76.4</v>
      </c>
      <c r="C88" s="1">
        <v>-9.9</v>
      </c>
      <c r="D88" s="1">
        <v>-46.9</v>
      </c>
      <c r="E88" s="1">
        <v>7.2</v>
      </c>
      <c r="F88" s="19">
        <v>24.2</v>
      </c>
      <c r="G88" s="323">
        <v>51.9</v>
      </c>
      <c r="H88" s="1">
        <v>-34.7</v>
      </c>
      <c r="I88" s="1">
        <v>-18.5</v>
      </c>
      <c r="J88" s="1">
        <v>-45.2</v>
      </c>
      <c r="K88" s="1">
        <v>46.4</v>
      </c>
      <c r="L88" s="1">
        <v>-28.9</v>
      </c>
    </row>
    <row r="89" spans="1:12" ht="12.75">
      <c r="A89" s="7" t="s">
        <v>194</v>
      </c>
      <c r="B89" s="1">
        <v>77.9</v>
      </c>
      <c r="C89" s="1">
        <v>-11.4</v>
      </c>
      <c r="D89" s="1">
        <v>-47.2</v>
      </c>
      <c r="E89" s="1">
        <v>6.1</v>
      </c>
      <c r="F89" s="19">
        <v>19</v>
      </c>
      <c r="G89" s="323" t="s">
        <v>43</v>
      </c>
      <c r="H89" s="1">
        <v>-34.3</v>
      </c>
      <c r="I89" s="1">
        <v>-18.2</v>
      </c>
      <c r="J89" s="1">
        <v>-42.1</v>
      </c>
      <c r="K89" s="1">
        <v>47.7</v>
      </c>
      <c r="L89" s="1">
        <v>-29.2</v>
      </c>
    </row>
    <row r="90" spans="1:12" ht="12.75">
      <c r="A90" s="7" t="s">
        <v>195</v>
      </c>
      <c r="B90" s="1">
        <v>81.2</v>
      </c>
      <c r="C90" s="1">
        <v>-13.3</v>
      </c>
      <c r="D90" s="1">
        <v>-44.5</v>
      </c>
      <c r="E90" s="1">
        <v>5.9</v>
      </c>
      <c r="F90" s="19">
        <v>10.5</v>
      </c>
      <c r="G90" s="323" t="s">
        <v>43</v>
      </c>
      <c r="H90" s="1">
        <v>-26.2</v>
      </c>
      <c r="I90" s="1">
        <v>-11.8</v>
      </c>
      <c r="J90" s="1">
        <v>-28.3</v>
      </c>
      <c r="K90" s="1">
        <v>36.1</v>
      </c>
      <c r="L90" s="1">
        <v>-28.8</v>
      </c>
    </row>
    <row r="91" spans="1:12" ht="12.75">
      <c r="A91" s="7" t="s">
        <v>308</v>
      </c>
      <c r="B91" s="1">
        <v>83.9</v>
      </c>
      <c r="C91" s="1">
        <v>-8.7</v>
      </c>
      <c r="D91" s="1">
        <v>-37.5</v>
      </c>
      <c r="E91" s="1">
        <v>4.7</v>
      </c>
      <c r="F91" s="19">
        <v>16.2</v>
      </c>
      <c r="G91" s="323">
        <v>58.8</v>
      </c>
      <c r="H91" s="1">
        <v>-30.9</v>
      </c>
      <c r="I91" s="19">
        <v>-14</v>
      </c>
      <c r="J91" s="1">
        <v>-32.5</v>
      </c>
      <c r="K91" s="1">
        <v>46.9</v>
      </c>
      <c r="L91" s="1">
        <v>-29.9</v>
      </c>
    </row>
    <row r="92" spans="1:12" ht="12.75">
      <c r="A92" s="7" t="s">
        <v>196</v>
      </c>
      <c r="B92" s="1">
        <v>85.8</v>
      </c>
      <c r="C92" s="1">
        <v>-5.6</v>
      </c>
      <c r="D92" s="1">
        <v>-37.4</v>
      </c>
      <c r="E92" s="19">
        <v>3</v>
      </c>
      <c r="F92" s="19">
        <v>23.4</v>
      </c>
      <c r="G92" s="323" t="s">
        <v>43</v>
      </c>
      <c r="H92" s="1">
        <v>-31.5</v>
      </c>
      <c r="I92" s="19">
        <v>-16.2</v>
      </c>
      <c r="J92" s="1">
        <v>-32.4</v>
      </c>
      <c r="K92" s="1">
        <v>47.2</v>
      </c>
      <c r="L92" s="1">
        <v>-30.1</v>
      </c>
    </row>
    <row r="93" spans="1:12" ht="12.75">
      <c r="A93" s="7" t="s">
        <v>197</v>
      </c>
      <c r="B93" s="1">
        <v>92.2</v>
      </c>
      <c r="C93" s="1">
        <v>2.3</v>
      </c>
      <c r="D93" s="1">
        <v>-36.7</v>
      </c>
      <c r="E93" s="19">
        <v>-0.9</v>
      </c>
      <c r="F93" s="19">
        <v>42.7</v>
      </c>
      <c r="G93" s="323" t="s">
        <v>43</v>
      </c>
      <c r="H93" s="1">
        <v>-27.7</v>
      </c>
      <c r="I93" s="19">
        <v>-13.7</v>
      </c>
      <c r="J93" s="1">
        <v>-27.4</v>
      </c>
      <c r="K93" s="1">
        <v>36.6</v>
      </c>
      <c r="L93" s="1">
        <v>-33.2</v>
      </c>
    </row>
    <row r="94" spans="1:12" ht="12.75">
      <c r="A94" s="7" t="s">
        <v>198</v>
      </c>
      <c r="B94" s="1">
        <v>92.4</v>
      </c>
      <c r="C94" s="1">
        <v>-2.3</v>
      </c>
      <c r="D94" s="1">
        <v>-31.9</v>
      </c>
      <c r="E94" s="19">
        <v>-6.4</v>
      </c>
      <c r="F94" s="19">
        <v>18.7</v>
      </c>
      <c r="G94" s="323">
        <v>58.1</v>
      </c>
      <c r="H94" s="1">
        <v>-25.3</v>
      </c>
      <c r="I94" s="19">
        <v>-12.3</v>
      </c>
      <c r="J94" s="1">
        <v>-26.7</v>
      </c>
      <c r="K94" s="1">
        <v>31.2</v>
      </c>
      <c r="L94" s="1">
        <v>-30.9</v>
      </c>
    </row>
    <row r="95" spans="1:12" ht="12.75">
      <c r="A95" s="7" t="s">
        <v>682</v>
      </c>
      <c r="B95" s="1">
        <v>93.3</v>
      </c>
      <c r="C95" s="1">
        <v>-4.6</v>
      </c>
      <c r="D95" s="1">
        <v>-30.7</v>
      </c>
      <c r="E95" s="19">
        <v>-1.1</v>
      </c>
      <c r="F95" s="19">
        <v>15.7</v>
      </c>
      <c r="G95" s="323" t="s">
        <v>43</v>
      </c>
      <c r="H95" s="1">
        <v>-18.7</v>
      </c>
      <c r="I95" s="19">
        <v>-7.7</v>
      </c>
      <c r="J95" s="1">
        <v>-13.6</v>
      </c>
      <c r="K95" s="1">
        <v>26.8</v>
      </c>
      <c r="L95" s="1">
        <v>-26.7</v>
      </c>
    </row>
    <row r="98" spans="2:12" ht="12.75">
      <c r="B98" s="717" t="s">
        <v>579</v>
      </c>
      <c r="C98" s="746"/>
      <c r="D98" s="605"/>
      <c r="E98" s="746" t="s">
        <v>580</v>
      </c>
      <c r="F98" s="746"/>
      <c r="G98" s="746"/>
      <c r="H98" s="605"/>
      <c r="I98" s="747" t="s">
        <v>581</v>
      </c>
      <c r="J98" s="747"/>
      <c r="K98" s="747"/>
      <c r="L98" s="748"/>
    </row>
    <row r="99" spans="2:12" s="394" customFormat="1" ht="38.25">
      <c r="B99" s="123" t="s">
        <v>566</v>
      </c>
      <c r="C99" s="123" t="s">
        <v>567</v>
      </c>
      <c r="D99" s="123" t="s">
        <v>582</v>
      </c>
      <c r="E99" s="123" t="s">
        <v>566</v>
      </c>
      <c r="F99" s="123" t="s">
        <v>583</v>
      </c>
      <c r="G99" s="123" t="s">
        <v>584</v>
      </c>
      <c r="H99" s="123" t="s">
        <v>585</v>
      </c>
      <c r="I99" s="123" t="s">
        <v>566</v>
      </c>
      <c r="J99" s="123" t="s">
        <v>586</v>
      </c>
      <c r="K99" s="123" t="s">
        <v>587</v>
      </c>
      <c r="L99" s="390" t="s">
        <v>602</v>
      </c>
    </row>
    <row r="100" spans="1:12" ht="12.75">
      <c r="A100" s="10"/>
      <c r="B100" s="10">
        <v>12</v>
      </c>
      <c r="C100" s="9">
        <v>13</v>
      </c>
      <c r="D100" s="9">
        <v>14</v>
      </c>
      <c r="E100" s="9">
        <v>15</v>
      </c>
      <c r="F100" s="9">
        <v>16</v>
      </c>
      <c r="G100" s="9">
        <v>17</v>
      </c>
      <c r="H100" s="9">
        <v>18</v>
      </c>
      <c r="I100" s="9">
        <v>19</v>
      </c>
      <c r="J100" s="9">
        <v>20</v>
      </c>
      <c r="K100" s="9">
        <v>21</v>
      </c>
      <c r="L100" s="11">
        <v>22</v>
      </c>
    </row>
    <row r="101" spans="1:12" ht="12.75">
      <c r="A101" s="4">
        <v>2005</v>
      </c>
      <c r="B101" s="19">
        <v>-10.066666666666665</v>
      </c>
      <c r="C101" s="19">
        <v>-24.61666666666667</v>
      </c>
      <c r="D101" s="19">
        <v>4.458333333333333</v>
      </c>
      <c r="E101" s="19">
        <v>14.6</v>
      </c>
      <c r="F101" s="19">
        <v>14.825</v>
      </c>
      <c r="G101" s="19">
        <v>5.133333333333333</v>
      </c>
      <c r="H101" s="19">
        <v>34.15</v>
      </c>
      <c r="I101" s="19">
        <v>33.58333333333333</v>
      </c>
      <c r="J101" s="19">
        <v>24.566666666666663</v>
      </c>
      <c r="K101" s="19">
        <v>33.725</v>
      </c>
      <c r="L101" s="19">
        <v>42.483333333333334</v>
      </c>
    </row>
    <row r="102" spans="1:12" ht="12.75">
      <c r="A102" s="4">
        <v>2006</v>
      </c>
      <c r="B102" s="19">
        <v>-1.6166666666666671</v>
      </c>
      <c r="C102" s="19">
        <v>-15.833333333333334</v>
      </c>
      <c r="D102" s="19">
        <v>12.591666666666663</v>
      </c>
      <c r="E102" s="19">
        <v>22.458333333333332</v>
      </c>
      <c r="F102" s="19">
        <v>30.541666666666668</v>
      </c>
      <c r="G102" s="19">
        <v>-2.7416666666666667</v>
      </c>
      <c r="H102" s="19">
        <v>34.15</v>
      </c>
      <c r="I102" s="19">
        <v>43.541666666666664</v>
      </c>
      <c r="J102" s="19">
        <v>40.10833333333333</v>
      </c>
      <c r="K102" s="19">
        <v>43.85833333333333</v>
      </c>
      <c r="L102" s="19">
        <v>46.666666666666664</v>
      </c>
    </row>
    <row r="103" spans="1:12" ht="12.75">
      <c r="A103" s="4">
        <v>2007</v>
      </c>
      <c r="B103" s="19">
        <v>-4.816666666666667</v>
      </c>
      <c r="C103" s="19">
        <v>-20.45</v>
      </c>
      <c r="D103" s="19">
        <v>10.808333333333335</v>
      </c>
      <c r="E103" s="19">
        <v>20.53333333333333</v>
      </c>
      <c r="F103" s="19">
        <v>33.35</v>
      </c>
      <c r="G103" s="19">
        <v>5.891666666666666</v>
      </c>
      <c r="H103" s="19">
        <v>34.15</v>
      </c>
      <c r="I103" s="19">
        <v>34.858333333333334</v>
      </c>
      <c r="J103" s="19">
        <v>29.233333333333334</v>
      </c>
      <c r="K103" s="19">
        <v>32.20833333333333</v>
      </c>
      <c r="L103" s="19">
        <v>43.125</v>
      </c>
    </row>
    <row r="104" spans="1:12" ht="12.75">
      <c r="A104" s="4">
        <v>2008</v>
      </c>
      <c r="B104" s="14">
        <v>-6.616666666666666</v>
      </c>
      <c r="C104" s="14">
        <v>-23.791666666666668</v>
      </c>
      <c r="D104" s="14">
        <v>10.575</v>
      </c>
      <c r="E104" s="14">
        <v>20.025</v>
      </c>
      <c r="F104" s="14">
        <v>32.71666666666666</v>
      </c>
      <c r="G104" s="14">
        <v>7.175</v>
      </c>
      <c r="H104" s="14">
        <v>34.50833333333333</v>
      </c>
      <c r="I104" s="14">
        <v>18.958333333333332</v>
      </c>
      <c r="J104" s="14">
        <v>10.6</v>
      </c>
      <c r="K104" s="14">
        <v>20.05833333333333</v>
      </c>
      <c r="L104" s="14">
        <v>26.21666666666667</v>
      </c>
    </row>
    <row r="105" spans="1:12" ht="12.75">
      <c r="A105" s="65">
        <v>2009</v>
      </c>
      <c r="B105" s="25">
        <v>-43.30833333333334</v>
      </c>
      <c r="C105" s="25">
        <v>-55.725</v>
      </c>
      <c r="D105" s="25">
        <v>-30.89166666666667</v>
      </c>
      <c r="E105" s="25">
        <v>-14.466666666666667</v>
      </c>
      <c r="F105" s="25">
        <v>-18.35833333333333</v>
      </c>
      <c r="G105" s="25">
        <v>15.425</v>
      </c>
      <c r="H105" s="25">
        <v>-9.583333333333334</v>
      </c>
      <c r="I105" s="25">
        <v>-8.675</v>
      </c>
      <c r="J105" s="25">
        <v>-13.9</v>
      </c>
      <c r="K105" s="25">
        <v>-7.425</v>
      </c>
      <c r="L105" s="25">
        <v>-4.7</v>
      </c>
    </row>
    <row r="106" spans="1:12" ht="12.75" hidden="1" outlineLevel="1">
      <c r="A106" s="7" t="s">
        <v>88</v>
      </c>
      <c r="B106" s="19">
        <v>-14.033333333333331</v>
      </c>
      <c r="C106" s="19">
        <v>-26.733333333333334</v>
      </c>
      <c r="D106" s="19">
        <v>-1.3333333333333333</v>
      </c>
      <c r="E106" s="19">
        <v>8.133333333333333</v>
      </c>
      <c r="F106" s="19">
        <v>-0.1666666666666667</v>
      </c>
      <c r="G106" s="19">
        <v>10.2</v>
      </c>
      <c r="H106" s="19">
        <v>34.833333333333336</v>
      </c>
      <c r="I106" s="19">
        <v>34.7</v>
      </c>
      <c r="J106" s="19">
        <v>25.5</v>
      </c>
      <c r="K106" s="19">
        <v>36.8</v>
      </c>
      <c r="L106" s="19">
        <v>41.766666666666666</v>
      </c>
    </row>
    <row r="107" spans="1:12" ht="12.75" hidden="1" outlineLevel="1">
      <c r="A107" s="7" t="s">
        <v>89</v>
      </c>
      <c r="B107" s="19">
        <v>-10.266666666666666</v>
      </c>
      <c r="C107" s="19">
        <v>-23.96666666666667</v>
      </c>
      <c r="D107" s="19">
        <v>3.3666666666666667</v>
      </c>
      <c r="E107" s="19">
        <v>15.7</v>
      </c>
      <c r="F107" s="19">
        <v>13.233333333333334</v>
      </c>
      <c r="G107" s="19">
        <v>4.8</v>
      </c>
      <c r="H107" s="19">
        <v>38.63333333333333</v>
      </c>
      <c r="I107" s="19">
        <v>33.9</v>
      </c>
      <c r="J107" s="19">
        <v>28.366666666666664</v>
      </c>
      <c r="K107" s="19">
        <v>31.666666666666668</v>
      </c>
      <c r="L107" s="19">
        <v>41.73333333333333</v>
      </c>
    </row>
    <row r="108" spans="1:12" ht="12.75" hidden="1" outlineLevel="1">
      <c r="A108" s="7" t="s">
        <v>90</v>
      </c>
      <c r="B108" s="19">
        <v>-8.8</v>
      </c>
      <c r="C108" s="19">
        <v>-26.833333333333332</v>
      </c>
      <c r="D108" s="19">
        <v>9.233333333333334</v>
      </c>
      <c r="E108" s="19">
        <v>14.066666666666668</v>
      </c>
      <c r="F108" s="19">
        <v>16.533333333333335</v>
      </c>
      <c r="G108" s="19">
        <v>3.5333333333333337</v>
      </c>
      <c r="H108" s="19">
        <v>29.3</v>
      </c>
      <c r="I108" s="19">
        <v>32.3</v>
      </c>
      <c r="J108" s="19">
        <v>22.2</v>
      </c>
      <c r="K108" s="19">
        <v>33.03333333333334</v>
      </c>
      <c r="L108" s="19">
        <v>41.63333333333333</v>
      </c>
    </row>
    <row r="109" spans="1:12" ht="12.75" hidden="1" outlineLevel="1">
      <c r="A109" s="7" t="s">
        <v>91</v>
      </c>
      <c r="B109" s="19">
        <v>-7.166666666666667</v>
      </c>
      <c r="C109" s="19">
        <v>-20.933333333333334</v>
      </c>
      <c r="D109" s="19">
        <v>6.566666666666666</v>
      </c>
      <c r="E109" s="19">
        <v>20.5</v>
      </c>
      <c r="F109" s="19">
        <v>29.7</v>
      </c>
      <c r="G109" s="19">
        <v>2</v>
      </c>
      <c r="H109" s="19">
        <v>33.833333333333336</v>
      </c>
      <c r="I109" s="19">
        <v>33.43333333333333</v>
      </c>
      <c r="J109" s="19">
        <v>22.2</v>
      </c>
      <c r="K109" s="19">
        <v>33.4</v>
      </c>
      <c r="L109" s="19">
        <v>44.8</v>
      </c>
    </row>
    <row r="110" spans="1:12" ht="12.75" hidden="1" outlineLevel="1">
      <c r="A110" s="7" t="s">
        <v>92</v>
      </c>
      <c r="B110" s="19">
        <v>-9.466666666666667</v>
      </c>
      <c r="C110" s="19">
        <v>-20.9</v>
      </c>
      <c r="D110" s="19">
        <v>1.9</v>
      </c>
      <c r="E110" s="19">
        <v>19.1</v>
      </c>
      <c r="F110" s="19">
        <v>31.733333333333334</v>
      </c>
      <c r="G110" s="19">
        <v>-2.3666666666666667</v>
      </c>
      <c r="H110" s="19">
        <v>23.3</v>
      </c>
      <c r="I110" s="19">
        <v>44.366666666666674</v>
      </c>
      <c r="J110" s="19">
        <v>41.13333333333333</v>
      </c>
      <c r="K110" s="19">
        <v>43.53333333333333</v>
      </c>
      <c r="L110" s="19">
        <v>48.43333333333334</v>
      </c>
    </row>
    <row r="111" spans="1:12" ht="12.75" hidden="1" outlineLevel="1">
      <c r="A111" s="7" t="s">
        <v>93</v>
      </c>
      <c r="B111" s="19">
        <v>0.5</v>
      </c>
      <c r="C111" s="19">
        <v>-14.233333333333334</v>
      </c>
      <c r="D111" s="19">
        <v>15.2</v>
      </c>
      <c r="E111" s="19">
        <v>24.833333333333332</v>
      </c>
      <c r="F111" s="19">
        <v>26.96666666666667</v>
      </c>
      <c r="G111" s="19">
        <v>-7.466666666666668</v>
      </c>
      <c r="H111" s="19">
        <v>40.13333333333333</v>
      </c>
      <c r="I111" s="19">
        <v>45.2</v>
      </c>
      <c r="J111" s="19">
        <v>40.5</v>
      </c>
      <c r="K111" s="19">
        <v>45.03333333333333</v>
      </c>
      <c r="L111" s="19">
        <v>50.03333333333333</v>
      </c>
    </row>
    <row r="112" spans="1:12" ht="12.75" hidden="1" outlineLevel="1">
      <c r="A112" s="7" t="s">
        <v>94</v>
      </c>
      <c r="B112" s="19">
        <v>4.2</v>
      </c>
      <c r="C112" s="19">
        <v>-11.5</v>
      </c>
      <c r="D112" s="19">
        <v>19.966666666666665</v>
      </c>
      <c r="E112" s="19">
        <v>24.166666666666668</v>
      </c>
      <c r="F112" s="19">
        <v>33.666666666666664</v>
      </c>
      <c r="G112" s="19">
        <v>-0.6</v>
      </c>
      <c r="H112" s="19">
        <v>38.26666666666667</v>
      </c>
      <c r="I112" s="19">
        <v>41.6</v>
      </c>
      <c r="J112" s="19">
        <v>38.46666666666667</v>
      </c>
      <c r="K112" s="19">
        <v>44.133333333333326</v>
      </c>
      <c r="L112" s="19">
        <v>42.233333333333334</v>
      </c>
    </row>
    <row r="113" spans="1:12" ht="12.75" hidden="1" outlineLevel="1">
      <c r="A113" s="7" t="s">
        <v>95</v>
      </c>
      <c r="B113" s="19">
        <v>-1.7</v>
      </c>
      <c r="C113" s="19">
        <v>-16.7</v>
      </c>
      <c r="D113" s="19">
        <v>13.3</v>
      </c>
      <c r="E113" s="19">
        <v>21.733333333333334</v>
      </c>
      <c r="F113" s="19">
        <v>29.8</v>
      </c>
      <c r="G113" s="19">
        <v>-0.5333333333333335</v>
      </c>
      <c r="H113" s="19">
        <v>34.9</v>
      </c>
      <c r="I113" s="19">
        <v>43</v>
      </c>
      <c r="J113" s="19">
        <v>40.333333333333336</v>
      </c>
      <c r="K113" s="19">
        <v>42.73333333333333</v>
      </c>
      <c r="L113" s="19">
        <v>45.96666666666667</v>
      </c>
    </row>
    <row r="114" spans="1:12" ht="12.75" hidden="1" outlineLevel="1">
      <c r="A114" s="7" t="s">
        <v>96</v>
      </c>
      <c r="B114" s="19">
        <v>-2.6333333333333333</v>
      </c>
      <c r="C114" s="19">
        <v>-17.333333333333332</v>
      </c>
      <c r="D114" s="19">
        <v>12.066666666666668</v>
      </c>
      <c r="E114" s="19">
        <v>22.5</v>
      </c>
      <c r="F114" s="19">
        <v>36.733333333333334</v>
      </c>
      <c r="G114" s="19">
        <v>5.733333333333333</v>
      </c>
      <c r="H114" s="19">
        <v>36.46666666666666</v>
      </c>
      <c r="I114" s="19">
        <v>31.166666666666668</v>
      </c>
      <c r="J114" s="19">
        <v>26.833333333333332</v>
      </c>
      <c r="K114" s="19">
        <v>23.5</v>
      </c>
      <c r="L114" s="19">
        <v>43.13333333333333</v>
      </c>
    </row>
    <row r="115" spans="1:12" ht="12.75" hidden="1" outlineLevel="1">
      <c r="A115" s="7" t="s">
        <v>97</v>
      </c>
      <c r="B115" s="19">
        <v>-12.4</v>
      </c>
      <c r="C115" s="19">
        <v>-22.4</v>
      </c>
      <c r="D115" s="19">
        <v>-2.3666666666666667</v>
      </c>
      <c r="E115" s="19">
        <v>19.133333333333336</v>
      </c>
      <c r="F115" s="19">
        <v>36.63333333333333</v>
      </c>
      <c r="G115" s="19">
        <v>8.433333333333334</v>
      </c>
      <c r="H115" s="19">
        <v>29.233333333333334</v>
      </c>
      <c r="I115" s="19">
        <v>38.9</v>
      </c>
      <c r="J115" s="19">
        <v>30.833333333333332</v>
      </c>
      <c r="K115" s="19">
        <v>34.9</v>
      </c>
      <c r="L115" s="19">
        <v>50.96666666666667</v>
      </c>
    </row>
    <row r="116" spans="1:12" ht="12.75" hidden="1" outlineLevel="1">
      <c r="A116" s="7" t="s">
        <v>98</v>
      </c>
      <c r="B116" s="19">
        <v>-4.033333333333334</v>
      </c>
      <c r="C116" s="19">
        <v>-19.73333333333333</v>
      </c>
      <c r="D116" s="19">
        <v>11.666666666666666</v>
      </c>
      <c r="E116" s="19">
        <v>21.6</v>
      </c>
      <c r="F116" s="19">
        <v>28.8</v>
      </c>
      <c r="G116" s="19">
        <v>6.266666666666667</v>
      </c>
      <c r="H116" s="19">
        <v>42.333333333333336</v>
      </c>
      <c r="I116" s="19">
        <v>41.666666666666664</v>
      </c>
      <c r="J116" s="19">
        <v>36.03333333333333</v>
      </c>
      <c r="K116" s="19">
        <v>41.86666666666667</v>
      </c>
      <c r="L116" s="19">
        <v>47.133333333333326</v>
      </c>
    </row>
    <row r="117" spans="1:12" ht="12.75" hidden="1" outlineLevel="1">
      <c r="A117" s="7" t="s">
        <v>14</v>
      </c>
      <c r="B117" s="19">
        <v>-0.2</v>
      </c>
      <c r="C117" s="19">
        <v>-22.333333333333332</v>
      </c>
      <c r="D117" s="19">
        <v>21.866666666666664</v>
      </c>
      <c r="E117" s="19">
        <v>18.9</v>
      </c>
      <c r="F117" s="19">
        <v>31.233333333333334</v>
      </c>
      <c r="G117" s="19">
        <v>3.1333333333333333</v>
      </c>
      <c r="H117" s="19">
        <v>28.566666666666666</v>
      </c>
      <c r="I117" s="19">
        <v>27.7</v>
      </c>
      <c r="J117" s="19">
        <v>23.233333333333334</v>
      </c>
      <c r="K117" s="19">
        <v>28.566666666666663</v>
      </c>
      <c r="L117" s="19">
        <v>31.266666666666666</v>
      </c>
    </row>
    <row r="118" spans="1:12" ht="12.75" hidden="1" outlineLevel="1">
      <c r="A118" s="7" t="s">
        <v>15</v>
      </c>
      <c r="B118" s="19">
        <v>-4.966666666666667</v>
      </c>
      <c r="C118" s="19">
        <v>-22.933333333333334</v>
      </c>
      <c r="D118" s="19">
        <v>12.966666666666669</v>
      </c>
      <c r="E118" s="19">
        <v>26.2</v>
      </c>
      <c r="F118" s="19">
        <v>41.73333333333333</v>
      </c>
      <c r="G118" s="19">
        <v>3.4</v>
      </c>
      <c r="H118" s="19">
        <v>40.23333333333334</v>
      </c>
      <c r="I118" s="19">
        <v>27.233333333333334</v>
      </c>
      <c r="J118" s="19">
        <v>17.1</v>
      </c>
      <c r="K118" s="19">
        <v>30.4</v>
      </c>
      <c r="L118" s="19">
        <v>34.2</v>
      </c>
    </row>
    <row r="119" spans="1:12" ht="12.75" hidden="1" outlineLevel="1">
      <c r="A119" s="7" t="s">
        <v>16</v>
      </c>
      <c r="B119" s="19">
        <v>-6.9</v>
      </c>
      <c r="C119" s="19">
        <v>-21.266666666666666</v>
      </c>
      <c r="D119" s="19">
        <v>7.5</v>
      </c>
      <c r="E119" s="19">
        <v>21.8</v>
      </c>
      <c r="F119" s="19">
        <v>38.833333333333336</v>
      </c>
      <c r="G119" s="19">
        <v>6.233333333333333</v>
      </c>
      <c r="H119" s="19">
        <v>32.7</v>
      </c>
      <c r="I119" s="19">
        <v>21.733333333333334</v>
      </c>
      <c r="J119" s="19">
        <v>14.7</v>
      </c>
      <c r="K119" s="19">
        <v>18.966666666666665</v>
      </c>
      <c r="L119" s="19">
        <v>31.566666666666663</v>
      </c>
    </row>
    <row r="120" spans="1:12" ht="12.75" collapsed="1">
      <c r="A120" s="7" t="s">
        <v>17</v>
      </c>
      <c r="B120" s="19">
        <v>-4.533333333333333</v>
      </c>
      <c r="C120" s="19">
        <v>-21.5</v>
      </c>
      <c r="D120" s="19">
        <v>12.5</v>
      </c>
      <c r="E120" s="19">
        <v>21.266666666666666</v>
      </c>
      <c r="F120" s="19">
        <v>32.166666666666664</v>
      </c>
      <c r="G120" s="19">
        <v>7.266666666666667</v>
      </c>
      <c r="H120" s="19">
        <v>38.9</v>
      </c>
      <c r="I120" s="19">
        <v>21.566666666666666</v>
      </c>
      <c r="J120" s="19">
        <v>9.966666666666667</v>
      </c>
      <c r="K120" s="19">
        <v>22.26666666666667</v>
      </c>
      <c r="L120" s="19">
        <v>32.43333333333333</v>
      </c>
    </row>
    <row r="121" spans="1:12" ht="12.75">
      <c r="A121" s="7" t="s">
        <v>18</v>
      </c>
      <c r="B121" s="14">
        <v>-10.066666666666668</v>
      </c>
      <c r="C121" s="14">
        <v>-29.466666666666665</v>
      </c>
      <c r="D121" s="14">
        <v>9.333333333333334</v>
      </c>
      <c r="E121" s="14">
        <v>10.833333333333334</v>
      </c>
      <c r="F121" s="14">
        <v>18.133333333333333</v>
      </c>
      <c r="G121" s="14">
        <v>11.8</v>
      </c>
      <c r="H121" s="14">
        <v>26.2</v>
      </c>
      <c r="I121" s="14">
        <v>5.3</v>
      </c>
      <c r="J121" s="14">
        <v>0.6333333333333332</v>
      </c>
      <c r="K121" s="14">
        <v>8.6</v>
      </c>
      <c r="L121" s="14">
        <v>6.666666666666667</v>
      </c>
    </row>
    <row r="122" spans="1:13" ht="12.75">
      <c r="A122" s="417" t="s">
        <v>19</v>
      </c>
      <c r="B122" s="14">
        <v>-25.4</v>
      </c>
      <c r="C122" s="14">
        <v>-32.93333333333333</v>
      </c>
      <c r="D122" s="14">
        <v>-17.9</v>
      </c>
      <c r="E122" s="14">
        <v>-6.933333333333334</v>
      </c>
      <c r="F122" s="14">
        <v>3.633333333333333</v>
      </c>
      <c r="G122" s="14">
        <v>18.96666666666667</v>
      </c>
      <c r="H122" s="14">
        <v>-5.366666666666666</v>
      </c>
      <c r="I122" s="14">
        <v>-2.2</v>
      </c>
      <c r="J122" s="14">
        <v>-2.6666666666666665</v>
      </c>
      <c r="K122" s="14">
        <v>2.5333333333333337</v>
      </c>
      <c r="L122" s="14">
        <v>-6.533333333333334</v>
      </c>
      <c r="M122" s="6"/>
    </row>
    <row r="123" spans="1:13" ht="12.75">
      <c r="A123" s="417" t="s">
        <v>20</v>
      </c>
      <c r="B123" s="14">
        <v>-50.43333333333334</v>
      </c>
      <c r="C123" s="14">
        <v>-57.86666666666667</v>
      </c>
      <c r="D123" s="14">
        <v>-43</v>
      </c>
      <c r="E123" s="14">
        <v>-21.3</v>
      </c>
      <c r="F123" s="14">
        <v>-22.833333333333332</v>
      </c>
      <c r="G123" s="14">
        <v>18.433333333333334</v>
      </c>
      <c r="H123" s="14">
        <v>-22.7</v>
      </c>
      <c r="I123" s="14">
        <v>-21.133333333333333</v>
      </c>
      <c r="J123" s="14">
        <v>-27.933333333333334</v>
      </c>
      <c r="K123" s="14">
        <v>-22.633333333333336</v>
      </c>
      <c r="L123" s="14">
        <v>-12.8</v>
      </c>
      <c r="M123" s="6"/>
    </row>
    <row r="124" spans="1:13" ht="12.75">
      <c r="A124" s="417" t="s">
        <v>21</v>
      </c>
      <c r="B124" s="14">
        <v>-52.1</v>
      </c>
      <c r="C124" s="14">
        <v>-66.06666666666666</v>
      </c>
      <c r="D124" s="14">
        <v>-38.13333333333333</v>
      </c>
      <c r="E124" s="14">
        <v>-17.4</v>
      </c>
      <c r="F124" s="14">
        <v>-27.8</v>
      </c>
      <c r="G124" s="14">
        <v>13.1</v>
      </c>
      <c r="H124" s="14">
        <v>-11.2</v>
      </c>
      <c r="I124" s="14">
        <v>-15</v>
      </c>
      <c r="J124" s="14">
        <v>-23.166666666666668</v>
      </c>
      <c r="K124" s="14">
        <v>-13.4</v>
      </c>
      <c r="L124" s="14">
        <v>-8.4</v>
      </c>
      <c r="M124" s="6"/>
    </row>
    <row r="125" spans="1:12" s="6" customFormat="1" ht="12.75">
      <c r="A125" s="22" t="s">
        <v>22</v>
      </c>
      <c r="B125" s="25">
        <v>-45.3</v>
      </c>
      <c r="C125" s="25">
        <v>-66.03333333333335</v>
      </c>
      <c r="D125" s="25">
        <v>-24.53333333333333</v>
      </c>
      <c r="E125" s="25">
        <v>-12.233333333333334</v>
      </c>
      <c r="F125" s="25">
        <v>-26.433333333333337</v>
      </c>
      <c r="G125" s="25">
        <v>11.2</v>
      </c>
      <c r="H125" s="25">
        <v>0.9333333333333332</v>
      </c>
      <c r="I125" s="25">
        <v>3.633333333333333</v>
      </c>
      <c r="J125" s="25">
        <v>-1.8333333333333333</v>
      </c>
      <c r="K125" s="25">
        <v>3.8</v>
      </c>
      <c r="L125" s="25">
        <v>8.933333333333334</v>
      </c>
    </row>
    <row r="126" spans="1:12" ht="14.25" customHeight="1" hidden="1" outlineLevel="1">
      <c r="A126" s="7" t="s">
        <v>210</v>
      </c>
      <c r="B126" s="19">
        <v>-11.9</v>
      </c>
      <c r="C126" s="19">
        <v>-26.7</v>
      </c>
      <c r="D126" s="19">
        <v>2.9</v>
      </c>
      <c r="E126" s="19">
        <v>7.5</v>
      </c>
      <c r="F126" s="19">
        <v>1.7</v>
      </c>
      <c r="G126" s="19">
        <v>9</v>
      </c>
      <c r="H126" s="19">
        <v>29.8</v>
      </c>
      <c r="I126" s="19">
        <v>33.3</v>
      </c>
      <c r="J126" s="19">
        <v>20.2</v>
      </c>
      <c r="K126" s="19">
        <v>35.7</v>
      </c>
      <c r="L126" s="19">
        <v>44</v>
      </c>
    </row>
    <row r="127" spans="1:12" ht="12.75" hidden="1" outlineLevel="1">
      <c r="A127" s="7" t="s">
        <v>211</v>
      </c>
      <c r="B127" s="19">
        <v>-17</v>
      </c>
      <c r="C127" s="19">
        <v>-28.8</v>
      </c>
      <c r="D127" s="19">
        <v>-5.1</v>
      </c>
      <c r="E127" s="19">
        <v>4.7</v>
      </c>
      <c r="F127" s="19">
        <v>-1.6</v>
      </c>
      <c r="G127" s="19">
        <v>14.4</v>
      </c>
      <c r="H127" s="19">
        <v>30.2</v>
      </c>
      <c r="I127" s="19">
        <v>38.5</v>
      </c>
      <c r="J127" s="19">
        <v>30.7</v>
      </c>
      <c r="K127" s="19">
        <v>38.1</v>
      </c>
      <c r="L127" s="19">
        <v>46.6</v>
      </c>
    </row>
    <row r="128" spans="1:12" ht="12.75" hidden="1" outlineLevel="1">
      <c r="A128" s="7" t="s">
        <v>212</v>
      </c>
      <c r="B128" s="19">
        <v>-13.2</v>
      </c>
      <c r="C128" s="19">
        <v>-24.7</v>
      </c>
      <c r="D128" s="19">
        <v>-1.8</v>
      </c>
      <c r="E128" s="19">
        <v>12.2</v>
      </c>
      <c r="F128" s="19">
        <v>-0.6</v>
      </c>
      <c r="G128" s="19">
        <v>7.2</v>
      </c>
      <c r="H128" s="19">
        <v>44.5</v>
      </c>
      <c r="I128" s="19">
        <v>32.3</v>
      </c>
      <c r="J128" s="19">
        <v>25.6</v>
      </c>
      <c r="K128" s="19">
        <v>36.6</v>
      </c>
      <c r="L128" s="19">
        <v>34.7</v>
      </c>
    </row>
    <row r="129" spans="1:12" ht="12.75" hidden="1" outlineLevel="1">
      <c r="A129" s="7" t="s">
        <v>213</v>
      </c>
      <c r="B129" s="19">
        <v>-11</v>
      </c>
      <c r="C129" s="19">
        <v>-23</v>
      </c>
      <c r="D129" s="19">
        <v>1</v>
      </c>
      <c r="E129" s="19">
        <v>14.8</v>
      </c>
      <c r="F129" s="19">
        <v>18.6</v>
      </c>
      <c r="G129" s="19">
        <v>6.7</v>
      </c>
      <c r="H129" s="19">
        <v>32.4</v>
      </c>
      <c r="I129" s="19">
        <v>36.1</v>
      </c>
      <c r="J129" s="19">
        <v>33.5</v>
      </c>
      <c r="K129" s="19">
        <v>36.4</v>
      </c>
      <c r="L129" s="19">
        <v>38.5</v>
      </c>
    </row>
    <row r="130" spans="1:12" ht="12.75" hidden="1" outlineLevel="1">
      <c r="A130" s="7" t="s">
        <v>545</v>
      </c>
      <c r="B130" s="19">
        <v>-10.9</v>
      </c>
      <c r="C130" s="19">
        <v>-25.5</v>
      </c>
      <c r="D130" s="19">
        <v>3.6</v>
      </c>
      <c r="E130" s="19">
        <v>12.1</v>
      </c>
      <c r="F130" s="19">
        <v>9.9</v>
      </c>
      <c r="G130" s="19">
        <v>3.4</v>
      </c>
      <c r="H130" s="19">
        <v>29.8</v>
      </c>
      <c r="I130" s="19">
        <v>32.7</v>
      </c>
      <c r="J130" s="19">
        <v>27.9</v>
      </c>
      <c r="K130" s="19">
        <v>29.5</v>
      </c>
      <c r="L130" s="19">
        <v>40.8</v>
      </c>
    </row>
    <row r="131" spans="1:12" ht="12.75" hidden="1" outlineLevel="1">
      <c r="A131" s="7" t="s">
        <v>546</v>
      </c>
      <c r="B131" s="19">
        <v>-8.9</v>
      </c>
      <c r="C131" s="19">
        <v>-23.4</v>
      </c>
      <c r="D131" s="19">
        <v>5.5</v>
      </c>
      <c r="E131" s="19">
        <v>20.2</v>
      </c>
      <c r="F131" s="19">
        <v>11.2</v>
      </c>
      <c r="G131" s="19">
        <v>4.3</v>
      </c>
      <c r="H131" s="19">
        <v>53.7</v>
      </c>
      <c r="I131" s="19">
        <v>32.9</v>
      </c>
      <c r="J131" s="19">
        <v>23.7</v>
      </c>
      <c r="K131" s="19">
        <v>29.1</v>
      </c>
      <c r="L131" s="19">
        <v>45.9</v>
      </c>
    </row>
    <row r="132" spans="1:12" ht="12.75" hidden="1" outlineLevel="1">
      <c r="A132" s="7" t="s">
        <v>547</v>
      </c>
      <c r="B132" s="19">
        <v>-7.1</v>
      </c>
      <c r="C132" s="19">
        <v>-25.6</v>
      </c>
      <c r="D132" s="19">
        <v>11.4</v>
      </c>
      <c r="E132" s="19">
        <v>15.5</v>
      </c>
      <c r="F132" s="19">
        <v>10</v>
      </c>
      <c r="G132" s="19">
        <v>5.2</v>
      </c>
      <c r="H132" s="19">
        <v>41.8</v>
      </c>
      <c r="I132" s="19">
        <v>39</v>
      </c>
      <c r="J132" s="19">
        <v>33.8</v>
      </c>
      <c r="K132" s="19">
        <v>39.6</v>
      </c>
      <c r="L132" s="19">
        <v>43.5</v>
      </c>
    </row>
    <row r="133" spans="1:12" ht="12.75" hidden="1" outlineLevel="1">
      <c r="A133" s="7" t="s">
        <v>214</v>
      </c>
      <c r="B133" s="19">
        <v>-10.3</v>
      </c>
      <c r="C133" s="19">
        <v>-33.9</v>
      </c>
      <c r="D133" s="19">
        <v>13.2</v>
      </c>
      <c r="E133" s="19">
        <v>11.7</v>
      </c>
      <c r="F133" s="19">
        <v>14</v>
      </c>
      <c r="G133" s="19">
        <v>1.6</v>
      </c>
      <c r="H133" s="19">
        <v>22.8</v>
      </c>
      <c r="I133" s="19">
        <v>30.3</v>
      </c>
      <c r="J133" s="19">
        <v>16.6</v>
      </c>
      <c r="K133" s="19">
        <v>31.8</v>
      </c>
      <c r="L133" s="19">
        <v>42.4</v>
      </c>
    </row>
    <row r="134" spans="1:12" ht="12.75" hidden="1" outlineLevel="1">
      <c r="A134" s="7" t="s">
        <v>215</v>
      </c>
      <c r="B134" s="19">
        <v>-9</v>
      </c>
      <c r="C134" s="19">
        <v>-21</v>
      </c>
      <c r="D134" s="19">
        <v>3.1</v>
      </c>
      <c r="E134" s="19">
        <v>15</v>
      </c>
      <c r="F134" s="19">
        <v>25.6</v>
      </c>
      <c r="G134" s="19">
        <v>3.8</v>
      </c>
      <c r="H134" s="19">
        <v>23.3</v>
      </c>
      <c r="I134" s="19">
        <v>27.6</v>
      </c>
      <c r="J134" s="19">
        <v>16.2</v>
      </c>
      <c r="K134" s="19">
        <v>27.7</v>
      </c>
      <c r="L134" s="19">
        <v>39</v>
      </c>
    </row>
    <row r="135" spans="1:12" ht="12.75" hidden="1" outlineLevel="1">
      <c r="A135" s="7" t="s">
        <v>548</v>
      </c>
      <c r="B135" s="19">
        <v>-10.5</v>
      </c>
      <c r="C135" s="19">
        <v>-30</v>
      </c>
      <c r="D135" s="19">
        <v>9</v>
      </c>
      <c r="E135" s="19">
        <v>15.7</v>
      </c>
      <c r="F135" s="19">
        <v>17.1</v>
      </c>
      <c r="G135" s="19">
        <v>1.5</v>
      </c>
      <c r="H135" s="19">
        <v>31.5</v>
      </c>
      <c r="I135" s="19">
        <v>28.5</v>
      </c>
      <c r="J135" s="19">
        <v>13.7</v>
      </c>
      <c r="K135" s="19">
        <v>28.5</v>
      </c>
      <c r="L135" s="19">
        <v>43.3</v>
      </c>
    </row>
    <row r="136" spans="1:12" ht="12.75" hidden="1" outlineLevel="1">
      <c r="A136" s="7" t="s">
        <v>216</v>
      </c>
      <c r="B136" s="19">
        <v>-4.9</v>
      </c>
      <c r="C136" s="19">
        <v>-16.6</v>
      </c>
      <c r="D136" s="19">
        <v>6.8</v>
      </c>
      <c r="E136" s="19">
        <v>21.7</v>
      </c>
      <c r="F136" s="19">
        <v>34.7</v>
      </c>
      <c r="G136" s="19">
        <v>2.4</v>
      </c>
      <c r="H136" s="19">
        <v>32.8</v>
      </c>
      <c r="I136" s="19">
        <v>30.4</v>
      </c>
      <c r="J136" s="19">
        <v>22</v>
      </c>
      <c r="K136" s="19">
        <v>29.8</v>
      </c>
      <c r="L136" s="19">
        <v>39.5</v>
      </c>
    </row>
    <row r="137" spans="1:12" ht="12.75" hidden="1" outlineLevel="1">
      <c r="A137" s="7" t="s">
        <v>217</v>
      </c>
      <c r="B137" s="19">
        <v>-6.1</v>
      </c>
      <c r="C137" s="19">
        <v>-16.2</v>
      </c>
      <c r="D137" s="19">
        <v>3.9</v>
      </c>
      <c r="E137" s="19">
        <v>24.1</v>
      </c>
      <c r="F137" s="19">
        <v>37.3</v>
      </c>
      <c r="G137" s="19">
        <v>2.1</v>
      </c>
      <c r="H137" s="19">
        <v>37.2</v>
      </c>
      <c r="I137" s="19">
        <v>41.4</v>
      </c>
      <c r="J137" s="19">
        <v>30.9</v>
      </c>
      <c r="K137" s="19">
        <v>41.9</v>
      </c>
      <c r="L137" s="19">
        <v>51.6</v>
      </c>
    </row>
    <row r="138" spans="1:12" ht="12.75" hidden="1" outlineLevel="1">
      <c r="A138" s="7" t="s">
        <v>218</v>
      </c>
      <c r="B138" s="19">
        <v>-10.1</v>
      </c>
      <c r="C138" s="19">
        <v>-19.7</v>
      </c>
      <c r="D138" s="19">
        <v>-0.6</v>
      </c>
      <c r="E138" s="19">
        <v>13.8</v>
      </c>
      <c r="F138" s="19">
        <v>24.4</v>
      </c>
      <c r="G138" s="19">
        <v>1.8</v>
      </c>
      <c r="H138" s="19">
        <v>19</v>
      </c>
      <c r="I138" s="19">
        <v>48.3</v>
      </c>
      <c r="J138" s="19">
        <v>46.3</v>
      </c>
      <c r="K138" s="19">
        <v>44.5</v>
      </c>
      <c r="L138" s="19">
        <v>54.1</v>
      </c>
    </row>
    <row r="139" spans="1:12" ht="12.75" hidden="1" outlineLevel="1">
      <c r="A139" s="7" t="s">
        <v>219</v>
      </c>
      <c r="B139" s="19">
        <v>-11</v>
      </c>
      <c r="C139" s="19">
        <v>-20.4</v>
      </c>
      <c r="D139" s="19">
        <v>-1.6</v>
      </c>
      <c r="E139" s="19">
        <v>17.5</v>
      </c>
      <c r="F139" s="19">
        <v>30.3</v>
      </c>
      <c r="G139" s="19">
        <v>-2.1</v>
      </c>
      <c r="H139" s="19">
        <v>20.2</v>
      </c>
      <c r="I139" s="19">
        <v>42.6</v>
      </c>
      <c r="J139" s="19">
        <v>31</v>
      </c>
      <c r="K139" s="19">
        <v>56.2</v>
      </c>
      <c r="L139" s="19">
        <v>40.5</v>
      </c>
    </row>
    <row r="140" spans="1:12" ht="12.75" hidden="1" outlineLevel="1">
      <c r="A140" s="7" t="s">
        <v>220</v>
      </c>
      <c r="B140" s="19">
        <v>-7.3</v>
      </c>
      <c r="C140" s="19">
        <v>-22.6</v>
      </c>
      <c r="D140" s="19">
        <v>7.9</v>
      </c>
      <c r="E140" s="19">
        <v>26</v>
      </c>
      <c r="F140" s="19">
        <v>40.5</v>
      </c>
      <c r="G140" s="19">
        <v>-6.8</v>
      </c>
      <c r="H140" s="19">
        <v>30.7</v>
      </c>
      <c r="I140" s="19">
        <v>42.2</v>
      </c>
      <c r="J140" s="19">
        <v>46.1</v>
      </c>
      <c r="K140" s="19">
        <v>29.9</v>
      </c>
      <c r="L140" s="19">
        <v>50.7</v>
      </c>
    </row>
    <row r="141" spans="1:12" ht="12.75" hidden="1" outlineLevel="1">
      <c r="A141" s="7" t="s">
        <v>270</v>
      </c>
      <c r="B141" s="19">
        <v>-1.8</v>
      </c>
      <c r="C141" s="19">
        <v>-14.1</v>
      </c>
      <c r="D141" s="19">
        <v>10.4</v>
      </c>
      <c r="E141" s="19">
        <v>23.8</v>
      </c>
      <c r="F141" s="19">
        <v>32.2</v>
      </c>
      <c r="G141" s="19">
        <v>-6.9</v>
      </c>
      <c r="H141" s="19">
        <v>32.5</v>
      </c>
      <c r="I141" s="19">
        <v>43.2</v>
      </c>
      <c r="J141" s="19">
        <v>35.6</v>
      </c>
      <c r="K141" s="19">
        <v>39.7</v>
      </c>
      <c r="L141" s="19">
        <v>54.2</v>
      </c>
    </row>
    <row r="142" spans="1:12" ht="12.75" hidden="1" outlineLevel="1">
      <c r="A142" s="7" t="s">
        <v>550</v>
      </c>
      <c r="B142" s="19">
        <v>0</v>
      </c>
      <c r="C142" s="19">
        <v>-14</v>
      </c>
      <c r="D142" s="19">
        <v>14</v>
      </c>
      <c r="E142" s="19">
        <v>24</v>
      </c>
      <c r="F142" s="19">
        <v>21.4</v>
      </c>
      <c r="G142" s="19">
        <v>-7.2</v>
      </c>
      <c r="H142" s="19">
        <v>43.4</v>
      </c>
      <c r="I142" s="19">
        <v>44.3</v>
      </c>
      <c r="J142" s="19">
        <v>41.2</v>
      </c>
      <c r="K142" s="19">
        <v>43.5</v>
      </c>
      <c r="L142" s="19">
        <v>48.3</v>
      </c>
    </row>
    <row r="143" spans="1:12" ht="12.75" hidden="1" outlineLevel="1">
      <c r="A143" s="7" t="s">
        <v>551</v>
      </c>
      <c r="B143" s="19">
        <v>3.3</v>
      </c>
      <c r="C143" s="19">
        <v>-14.6</v>
      </c>
      <c r="D143" s="19">
        <v>21.2</v>
      </c>
      <c r="E143" s="19">
        <v>26.7</v>
      </c>
      <c r="F143" s="19">
        <v>27.3</v>
      </c>
      <c r="G143" s="19">
        <v>-8.3</v>
      </c>
      <c r="H143" s="19">
        <v>44.5</v>
      </c>
      <c r="I143" s="19">
        <v>48.1</v>
      </c>
      <c r="J143" s="19">
        <v>44.7</v>
      </c>
      <c r="K143" s="19">
        <v>51.9</v>
      </c>
      <c r="L143" s="19">
        <v>47.6</v>
      </c>
    </row>
    <row r="144" spans="1:12" ht="12.75" hidden="1" outlineLevel="1">
      <c r="A144" s="7" t="s">
        <v>552</v>
      </c>
      <c r="B144" s="19">
        <v>7.1</v>
      </c>
      <c r="C144" s="19">
        <v>-12.7</v>
      </c>
      <c r="D144" s="19">
        <v>26.9</v>
      </c>
      <c r="E144" s="19">
        <v>27.5</v>
      </c>
      <c r="F144" s="19">
        <v>43.3</v>
      </c>
      <c r="G144" s="19">
        <v>1.7</v>
      </c>
      <c r="H144" s="19">
        <v>41</v>
      </c>
      <c r="I144" s="19">
        <v>47.3</v>
      </c>
      <c r="J144" s="19">
        <v>46.4</v>
      </c>
      <c r="K144" s="19">
        <v>50.4</v>
      </c>
      <c r="L144" s="19">
        <v>45</v>
      </c>
    </row>
    <row r="145" spans="1:12" ht="12.75" hidden="1" outlineLevel="1">
      <c r="A145" s="7" t="s">
        <v>221</v>
      </c>
      <c r="B145" s="19">
        <v>4.6</v>
      </c>
      <c r="C145" s="19">
        <v>-10.1</v>
      </c>
      <c r="D145" s="19">
        <v>19.4</v>
      </c>
      <c r="E145" s="19">
        <v>24.1</v>
      </c>
      <c r="F145" s="19">
        <v>36.3</v>
      </c>
      <c r="G145" s="19">
        <v>2.5</v>
      </c>
      <c r="H145" s="19">
        <v>38.4</v>
      </c>
      <c r="I145" s="19">
        <v>45.2</v>
      </c>
      <c r="J145" s="19">
        <v>44</v>
      </c>
      <c r="K145" s="19">
        <v>49.2</v>
      </c>
      <c r="L145" s="19">
        <v>42.4</v>
      </c>
    </row>
    <row r="146" spans="1:12" ht="12.75" hidden="1" outlineLevel="1">
      <c r="A146" s="7" t="s">
        <v>222</v>
      </c>
      <c r="B146" s="19">
        <v>0.9</v>
      </c>
      <c r="C146" s="19">
        <v>-11.7</v>
      </c>
      <c r="D146" s="19">
        <v>13.6</v>
      </c>
      <c r="E146" s="19">
        <v>20.9</v>
      </c>
      <c r="F146" s="19">
        <v>21.4</v>
      </c>
      <c r="G146" s="19">
        <v>-6</v>
      </c>
      <c r="H146" s="19">
        <v>35.4</v>
      </c>
      <c r="I146" s="19">
        <v>32.3</v>
      </c>
      <c r="J146" s="19">
        <v>25</v>
      </c>
      <c r="K146" s="19">
        <v>32.8</v>
      </c>
      <c r="L146" s="19">
        <v>39.3</v>
      </c>
    </row>
    <row r="147" spans="1:12" ht="12.75" hidden="1" outlineLevel="1">
      <c r="A147" s="7" t="s">
        <v>553</v>
      </c>
      <c r="B147" s="19">
        <v>-3.1</v>
      </c>
      <c r="C147" s="19">
        <v>-19.5</v>
      </c>
      <c r="D147" s="19">
        <v>13.2</v>
      </c>
      <c r="E147" s="19">
        <v>16</v>
      </c>
      <c r="F147" s="19">
        <v>13.9</v>
      </c>
      <c r="G147" s="19">
        <v>-5.2</v>
      </c>
      <c r="H147" s="19">
        <v>29</v>
      </c>
      <c r="I147" s="19">
        <v>44.1</v>
      </c>
      <c r="J147" s="19">
        <v>40.9</v>
      </c>
      <c r="K147" s="19">
        <v>40.4</v>
      </c>
      <c r="L147" s="19">
        <v>51</v>
      </c>
    </row>
    <row r="148" spans="1:12" ht="12.75" hidden="1" outlineLevel="1">
      <c r="A148" s="7" t="s">
        <v>223</v>
      </c>
      <c r="B148" s="19">
        <v>-3.2</v>
      </c>
      <c r="C148" s="19">
        <v>-22.8</v>
      </c>
      <c r="D148" s="19">
        <v>16.5</v>
      </c>
      <c r="E148" s="19">
        <v>27.5</v>
      </c>
      <c r="F148" s="19">
        <v>46.7</v>
      </c>
      <c r="G148" s="19">
        <v>0.1</v>
      </c>
      <c r="H148" s="19">
        <v>35.9</v>
      </c>
      <c r="I148" s="19">
        <v>42.4</v>
      </c>
      <c r="J148" s="19">
        <v>38.6</v>
      </c>
      <c r="K148" s="19">
        <v>46.8</v>
      </c>
      <c r="L148" s="19">
        <v>42</v>
      </c>
    </row>
    <row r="149" spans="1:12" ht="12.75" hidden="1" outlineLevel="1">
      <c r="A149" s="7" t="s">
        <v>224</v>
      </c>
      <c r="B149" s="19">
        <v>1.2</v>
      </c>
      <c r="C149" s="19">
        <v>-7.8</v>
      </c>
      <c r="D149" s="19">
        <v>10.2</v>
      </c>
      <c r="E149" s="19">
        <v>21.7</v>
      </c>
      <c r="F149" s="19">
        <v>28.8</v>
      </c>
      <c r="G149" s="19">
        <v>3.5</v>
      </c>
      <c r="H149" s="19">
        <v>39.8</v>
      </c>
      <c r="I149" s="19">
        <v>42.5</v>
      </c>
      <c r="J149" s="19">
        <v>41.5</v>
      </c>
      <c r="K149" s="19">
        <v>41</v>
      </c>
      <c r="L149" s="19">
        <v>44.9</v>
      </c>
    </row>
    <row r="150" spans="1:12" ht="12.75" hidden="1" outlineLevel="1">
      <c r="A150" s="7" t="s">
        <v>225</v>
      </c>
      <c r="B150" s="19">
        <v>-3.3</v>
      </c>
      <c r="C150" s="19">
        <v>-15.5</v>
      </c>
      <c r="D150" s="19">
        <v>8.9</v>
      </c>
      <c r="E150" s="19">
        <v>26.2</v>
      </c>
      <c r="F150" s="19">
        <v>42.8</v>
      </c>
      <c r="G150" s="19">
        <v>3.7</v>
      </c>
      <c r="H150" s="19">
        <v>39.6</v>
      </c>
      <c r="I150" s="19">
        <v>28.8</v>
      </c>
      <c r="J150" s="19">
        <v>26.3</v>
      </c>
      <c r="K150" s="19">
        <v>16.9</v>
      </c>
      <c r="L150" s="19">
        <v>43.2</v>
      </c>
    </row>
    <row r="151" spans="1:12" ht="12.75" hidden="1" outlineLevel="1">
      <c r="A151" s="7" t="s">
        <v>226</v>
      </c>
      <c r="B151" s="19">
        <v>-1.1</v>
      </c>
      <c r="C151" s="19">
        <v>-18</v>
      </c>
      <c r="D151" s="19">
        <v>15.9</v>
      </c>
      <c r="E151" s="19">
        <v>21.7</v>
      </c>
      <c r="F151" s="19">
        <v>35.2</v>
      </c>
      <c r="G151" s="19">
        <v>9.2</v>
      </c>
      <c r="H151" s="19">
        <v>39</v>
      </c>
      <c r="I151" s="19">
        <v>27.8</v>
      </c>
      <c r="J151" s="19">
        <v>22.3</v>
      </c>
      <c r="K151" s="19">
        <v>20.3</v>
      </c>
      <c r="L151" s="19">
        <v>40.8</v>
      </c>
    </row>
    <row r="152" spans="1:12" ht="12.75" hidden="1" outlineLevel="1">
      <c r="A152" s="7" t="s">
        <v>227</v>
      </c>
      <c r="B152" s="19">
        <v>-3.5</v>
      </c>
      <c r="C152" s="19">
        <v>-18.5</v>
      </c>
      <c r="D152" s="19">
        <v>11.4</v>
      </c>
      <c r="E152" s="19">
        <v>19.6</v>
      </c>
      <c r="F152" s="19">
        <v>32.2</v>
      </c>
      <c r="G152" s="19">
        <v>4.3</v>
      </c>
      <c r="H152" s="19">
        <v>30.8</v>
      </c>
      <c r="I152" s="19">
        <v>36.9</v>
      </c>
      <c r="J152" s="19">
        <v>31.9</v>
      </c>
      <c r="K152" s="19">
        <v>33.3</v>
      </c>
      <c r="L152" s="19">
        <v>45.4</v>
      </c>
    </row>
    <row r="153" spans="1:12" ht="12.75" hidden="1" outlineLevel="1">
      <c r="A153" s="7" t="s">
        <v>275</v>
      </c>
      <c r="B153" s="19">
        <v>-10</v>
      </c>
      <c r="C153" s="19">
        <v>-22.3</v>
      </c>
      <c r="D153" s="19">
        <v>2.4</v>
      </c>
      <c r="E153" s="19">
        <v>22.1</v>
      </c>
      <c r="F153" s="19">
        <v>41.8</v>
      </c>
      <c r="G153" s="19">
        <v>7.7</v>
      </c>
      <c r="H153" s="19">
        <v>32.3</v>
      </c>
      <c r="I153" s="19">
        <v>36.5</v>
      </c>
      <c r="J153" s="19">
        <v>28.5</v>
      </c>
      <c r="K153" s="19">
        <v>29.7</v>
      </c>
      <c r="L153" s="19">
        <v>51.1</v>
      </c>
    </row>
    <row r="154" spans="1:12" ht="12.75" hidden="1" outlineLevel="1">
      <c r="A154" s="7" t="s">
        <v>555</v>
      </c>
      <c r="B154" s="19">
        <v>-11.1</v>
      </c>
      <c r="C154" s="19">
        <v>-20.8</v>
      </c>
      <c r="D154" s="19">
        <v>-1.3</v>
      </c>
      <c r="E154" s="19">
        <v>17.3</v>
      </c>
      <c r="F154" s="19">
        <v>34.2</v>
      </c>
      <c r="G154" s="19">
        <v>7.4</v>
      </c>
      <c r="H154" s="19">
        <v>25.1</v>
      </c>
      <c r="I154" s="19">
        <v>37.9</v>
      </c>
      <c r="J154" s="19">
        <v>33</v>
      </c>
      <c r="K154" s="19">
        <v>31</v>
      </c>
      <c r="L154" s="19">
        <v>49.8</v>
      </c>
    </row>
    <row r="155" spans="1:12" ht="12.75" hidden="1" outlineLevel="1">
      <c r="A155" s="7" t="s">
        <v>556</v>
      </c>
      <c r="B155" s="19">
        <v>-16.1</v>
      </c>
      <c r="C155" s="19">
        <v>-24.1</v>
      </c>
      <c r="D155" s="19">
        <v>-8.2</v>
      </c>
      <c r="E155" s="19">
        <v>18</v>
      </c>
      <c r="F155" s="19">
        <v>33.9</v>
      </c>
      <c r="G155" s="19">
        <v>10.2</v>
      </c>
      <c r="H155" s="19">
        <v>30.3</v>
      </c>
      <c r="I155" s="19">
        <v>42.3</v>
      </c>
      <c r="J155" s="19">
        <v>31</v>
      </c>
      <c r="K155" s="19">
        <v>44</v>
      </c>
      <c r="L155" s="19">
        <v>52</v>
      </c>
    </row>
    <row r="156" spans="1:12" ht="12.75" hidden="1" outlineLevel="1">
      <c r="A156" s="7" t="s">
        <v>557</v>
      </c>
      <c r="B156" s="19">
        <v>-9</v>
      </c>
      <c r="C156" s="19">
        <v>-22.3</v>
      </c>
      <c r="D156" s="19">
        <v>4.3</v>
      </c>
      <c r="E156" s="19">
        <v>16.6</v>
      </c>
      <c r="F156" s="19">
        <v>25.2</v>
      </c>
      <c r="G156" s="19">
        <v>3.8</v>
      </c>
      <c r="H156" s="19">
        <v>28.3</v>
      </c>
      <c r="I156" s="19">
        <v>46</v>
      </c>
      <c r="J156" s="19">
        <v>36</v>
      </c>
      <c r="K156" s="19">
        <v>46.1</v>
      </c>
      <c r="L156" s="19">
        <v>55.9</v>
      </c>
    </row>
    <row r="157" spans="1:12" ht="12.75" hidden="1" outlineLevel="1">
      <c r="A157" s="7" t="s">
        <v>228</v>
      </c>
      <c r="B157" s="19">
        <v>2.3</v>
      </c>
      <c r="C157" s="19">
        <v>-12</v>
      </c>
      <c r="D157" s="19">
        <v>16.6</v>
      </c>
      <c r="E157" s="19">
        <v>22.7</v>
      </c>
      <c r="F157" s="19">
        <v>27.3</v>
      </c>
      <c r="G157" s="19">
        <v>7.3</v>
      </c>
      <c r="H157" s="19">
        <v>48.3</v>
      </c>
      <c r="I157" s="19">
        <v>43.8</v>
      </c>
      <c r="J157" s="19">
        <v>36.3</v>
      </c>
      <c r="K157" s="19">
        <v>47</v>
      </c>
      <c r="L157" s="19">
        <v>48.2</v>
      </c>
    </row>
    <row r="158" spans="1:12" ht="12.75" hidden="1" outlineLevel="1">
      <c r="A158" s="7" t="s">
        <v>229</v>
      </c>
      <c r="B158" s="19">
        <v>-5.4</v>
      </c>
      <c r="C158" s="19">
        <v>-24.9</v>
      </c>
      <c r="D158" s="19">
        <v>14.1</v>
      </c>
      <c r="E158" s="19">
        <v>25.5</v>
      </c>
      <c r="F158" s="19">
        <v>33.9</v>
      </c>
      <c r="G158" s="19">
        <v>7.7</v>
      </c>
      <c r="H158" s="19">
        <v>50.4</v>
      </c>
      <c r="I158" s="19">
        <v>35.2</v>
      </c>
      <c r="J158" s="19">
        <v>35.8</v>
      </c>
      <c r="K158" s="19">
        <v>32.5</v>
      </c>
      <c r="L158" s="19">
        <v>37.3</v>
      </c>
    </row>
    <row r="159" spans="1:12" ht="12.75" hidden="1" outlineLevel="1">
      <c r="A159" s="7" t="s">
        <v>184</v>
      </c>
      <c r="B159" s="19">
        <v>0</v>
      </c>
      <c r="C159" s="19">
        <v>-21.4</v>
      </c>
      <c r="D159" s="19">
        <v>21.3</v>
      </c>
      <c r="E159" s="19">
        <v>19.6</v>
      </c>
      <c r="F159" s="19">
        <v>33.5</v>
      </c>
      <c r="G159" s="19">
        <v>4.7</v>
      </c>
      <c r="H159" s="19">
        <v>29.9</v>
      </c>
      <c r="I159" s="19">
        <v>29.1</v>
      </c>
      <c r="J159" s="19">
        <v>30.4</v>
      </c>
      <c r="K159" s="19">
        <v>25.2</v>
      </c>
      <c r="L159" s="19">
        <v>31.7</v>
      </c>
    </row>
    <row r="160" spans="1:12" ht="12.75" hidden="1" outlineLevel="1">
      <c r="A160" s="7" t="s">
        <v>185</v>
      </c>
      <c r="B160" s="19">
        <v>2.4</v>
      </c>
      <c r="C160" s="19">
        <v>-20.7</v>
      </c>
      <c r="D160" s="19">
        <v>25.5</v>
      </c>
      <c r="E160" s="19">
        <v>18.6</v>
      </c>
      <c r="F160" s="19">
        <v>28.4</v>
      </c>
      <c r="G160" s="19">
        <v>2.6</v>
      </c>
      <c r="H160" s="19">
        <v>30</v>
      </c>
      <c r="I160" s="19">
        <v>28.8</v>
      </c>
      <c r="J160" s="19">
        <v>22</v>
      </c>
      <c r="K160" s="19">
        <v>32.6</v>
      </c>
      <c r="L160" s="19">
        <v>31.7</v>
      </c>
    </row>
    <row r="161" spans="1:12" ht="12.75" hidden="1" outlineLevel="1">
      <c r="A161" s="7" t="s">
        <v>186</v>
      </c>
      <c r="B161" s="19">
        <v>-3</v>
      </c>
      <c r="C161" s="19">
        <v>-24.9</v>
      </c>
      <c r="D161" s="19">
        <v>18.8</v>
      </c>
      <c r="E161" s="19">
        <v>18.5</v>
      </c>
      <c r="F161" s="19">
        <v>31.8</v>
      </c>
      <c r="G161" s="19">
        <v>2.1</v>
      </c>
      <c r="H161" s="19">
        <v>25.8</v>
      </c>
      <c r="I161" s="19">
        <v>25.2</v>
      </c>
      <c r="J161" s="19">
        <v>17.3</v>
      </c>
      <c r="K161" s="19">
        <v>27.9</v>
      </c>
      <c r="L161" s="19">
        <v>30.4</v>
      </c>
    </row>
    <row r="162" spans="1:12" ht="12.75" hidden="1" outlineLevel="1">
      <c r="A162" s="7" t="s">
        <v>187</v>
      </c>
      <c r="B162" s="19">
        <v>-11</v>
      </c>
      <c r="C162" s="19">
        <v>-25.9</v>
      </c>
      <c r="D162" s="19">
        <v>3.9</v>
      </c>
      <c r="E162" s="19">
        <v>25.8</v>
      </c>
      <c r="F162" s="19">
        <v>36.5</v>
      </c>
      <c r="G162" s="19">
        <v>1.2</v>
      </c>
      <c r="H162" s="19">
        <v>42.1</v>
      </c>
      <c r="I162" s="19">
        <v>32.3</v>
      </c>
      <c r="J162" s="19">
        <v>21.1</v>
      </c>
      <c r="K162" s="19">
        <v>38.8</v>
      </c>
      <c r="L162" s="19">
        <v>37</v>
      </c>
    </row>
    <row r="163" spans="1:12" ht="12.75" hidden="1" outlineLevel="1">
      <c r="A163" s="7" t="s">
        <v>188</v>
      </c>
      <c r="B163" s="19">
        <v>-3.8</v>
      </c>
      <c r="C163" s="19">
        <v>-22.5</v>
      </c>
      <c r="D163" s="19">
        <v>14.9</v>
      </c>
      <c r="E163" s="19">
        <v>22.8</v>
      </c>
      <c r="F163" s="19">
        <v>37.3</v>
      </c>
      <c r="G163" s="19">
        <v>7.2</v>
      </c>
      <c r="H163" s="19">
        <v>38.2</v>
      </c>
      <c r="I163" s="19">
        <v>23.6</v>
      </c>
      <c r="J163" s="19">
        <v>9.8</v>
      </c>
      <c r="K163" s="19">
        <v>29.4</v>
      </c>
      <c r="L163" s="19">
        <v>31.6</v>
      </c>
    </row>
    <row r="164" spans="1:12" ht="12.75" hidden="1" outlineLevel="1">
      <c r="A164" s="7" t="s">
        <v>189</v>
      </c>
      <c r="B164" s="19">
        <v>-0.1</v>
      </c>
      <c r="C164" s="19">
        <v>-20.4</v>
      </c>
      <c r="D164" s="19">
        <v>20.1</v>
      </c>
      <c r="E164" s="19">
        <v>30</v>
      </c>
      <c r="F164" s="19">
        <v>51.4</v>
      </c>
      <c r="G164" s="19">
        <v>1.8</v>
      </c>
      <c r="H164" s="19">
        <v>40.4</v>
      </c>
      <c r="I164" s="19">
        <v>25.8</v>
      </c>
      <c r="J164" s="19">
        <v>20.4</v>
      </c>
      <c r="K164" s="19">
        <v>23</v>
      </c>
      <c r="L164" s="19">
        <v>34</v>
      </c>
    </row>
    <row r="165" spans="1:12" ht="12.75" hidden="1" outlineLevel="1">
      <c r="A165" s="7" t="s">
        <v>190</v>
      </c>
      <c r="B165" s="19">
        <v>-10.3</v>
      </c>
      <c r="C165" s="19">
        <v>-24.5</v>
      </c>
      <c r="D165" s="19">
        <v>4</v>
      </c>
      <c r="E165" s="19">
        <v>22</v>
      </c>
      <c r="F165" s="19">
        <v>39.9</v>
      </c>
      <c r="G165" s="19">
        <v>6.3</v>
      </c>
      <c r="H165" s="19">
        <v>32.3</v>
      </c>
      <c r="I165" s="19">
        <v>21.4</v>
      </c>
      <c r="J165" s="19">
        <v>16</v>
      </c>
      <c r="K165" s="19">
        <v>19.9</v>
      </c>
      <c r="L165" s="19">
        <v>28.3</v>
      </c>
    </row>
    <row r="166" spans="1:12" ht="12.75" hidden="1" outlineLevel="1">
      <c r="A166" s="7" t="s">
        <v>170</v>
      </c>
      <c r="B166" s="19">
        <v>-7.6</v>
      </c>
      <c r="C166" s="19">
        <v>-22.3</v>
      </c>
      <c r="D166" s="19">
        <v>7.1</v>
      </c>
      <c r="E166" s="19">
        <v>22.4</v>
      </c>
      <c r="F166" s="19">
        <v>36.4</v>
      </c>
      <c r="G166" s="19">
        <v>6.2</v>
      </c>
      <c r="H166" s="19">
        <v>36.9</v>
      </c>
      <c r="I166" s="19">
        <v>19.3</v>
      </c>
      <c r="J166" s="19">
        <v>10.4</v>
      </c>
      <c r="K166" s="19">
        <v>18</v>
      </c>
      <c r="L166" s="19">
        <v>29.5</v>
      </c>
    </row>
    <row r="167" spans="1:12" ht="12.75" hidden="1" outlineLevel="1">
      <c r="A167" s="7" t="s">
        <v>167</v>
      </c>
      <c r="B167" s="19">
        <v>-2.8</v>
      </c>
      <c r="C167" s="19">
        <v>-17</v>
      </c>
      <c r="D167" s="19">
        <v>11.4</v>
      </c>
      <c r="E167" s="19">
        <v>21</v>
      </c>
      <c r="F167" s="19">
        <v>40.2</v>
      </c>
      <c r="G167" s="19">
        <v>6.2</v>
      </c>
      <c r="H167" s="19">
        <v>28.9</v>
      </c>
      <c r="I167" s="19">
        <v>24.5</v>
      </c>
      <c r="J167" s="19">
        <v>17.7</v>
      </c>
      <c r="K167" s="19">
        <v>19</v>
      </c>
      <c r="L167" s="19">
        <v>36.9</v>
      </c>
    </row>
    <row r="168" spans="1:12" ht="12.75" hidden="1" outlineLevel="1">
      <c r="A168" s="7" t="s">
        <v>168</v>
      </c>
      <c r="B168" s="19">
        <v>-5.1</v>
      </c>
      <c r="C168" s="19">
        <v>-18.3</v>
      </c>
      <c r="D168" s="19">
        <v>8.2</v>
      </c>
      <c r="E168" s="19">
        <v>18.4</v>
      </c>
      <c r="F168" s="19">
        <v>31</v>
      </c>
      <c r="G168" s="19">
        <v>1.4</v>
      </c>
      <c r="H168" s="19">
        <v>25.7</v>
      </c>
      <c r="I168" s="19">
        <v>22</v>
      </c>
      <c r="J168" s="19">
        <v>5.4</v>
      </c>
      <c r="K168" s="19">
        <v>23</v>
      </c>
      <c r="L168" s="19">
        <v>37.6</v>
      </c>
    </row>
    <row r="169" spans="1:12" ht="12.75" hidden="1" outlineLevel="1">
      <c r="A169" s="7" t="s">
        <v>177</v>
      </c>
      <c r="B169" s="19">
        <v>-5.1</v>
      </c>
      <c r="C169" s="19">
        <v>-20.5</v>
      </c>
      <c r="D169" s="19">
        <v>10.4</v>
      </c>
      <c r="E169" s="19">
        <v>21.6</v>
      </c>
      <c r="F169" s="19">
        <v>29.4</v>
      </c>
      <c r="G169" s="19">
        <v>8.9</v>
      </c>
      <c r="H169" s="19">
        <v>44.2</v>
      </c>
      <c r="I169" s="19">
        <v>19.6</v>
      </c>
      <c r="J169" s="19">
        <v>10.8</v>
      </c>
      <c r="K169" s="19">
        <v>19.2</v>
      </c>
      <c r="L169" s="19">
        <v>28.7</v>
      </c>
    </row>
    <row r="170" spans="1:12" ht="12.75" hidden="1" outlineLevel="1">
      <c r="A170" s="7" t="s">
        <v>178</v>
      </c>
      <c r="B170" s="19">
        <v>-3.4</v>
      </c>
      <c r="C170" s="19">
        <v>-25.7</v>
      </c>
      <c r="D170" s="19">
        <v>18.9</v>
      </c>
      <c r="E170" s="19">
        <v>23.8</v>
      </c>
      <c r="F170" s="19">
        <v>36.1</v>
      </c>
      <c r="G170" s="19">
        <v>11.5</v>
      </c>
      <c r="H170" s="19">
        <v>46.8</v>
      </c>
      <c r="I170" s="19">
        <v>23.1</v>
      </c>
      <c r="J170" s="19">
        <v>13.7</v>
      </c>
      <c r="K170" s="19">
        <v>24.6</v>
      </c>
      <c r="L170" s="19">
        <v>31</v>
      </c>
    </row>
    <row r="171" spans="1:12" ht="12.75" hidden="1" outlineLevel="1">
      <c r="A171" s="7" t="s">
        <v>179</v>
      </c>
      <c r="B171" s="19">
        <v>-10.3</v>
      </c>
      <c r="C171" s="19">
        <v>-26.4</v>
      </c>
      <c r="D171" s="19">
        <v>5.8</v>
      </c>
      <c r="E171" s="19">
        <v>19.6</v>
      </c>
      <c r="F171" s="19">
        <v>30.4</v>
      </c>
      <c r="G171" s="19">
        <v>11.3</v>
      </c>
      <c r="H171" s="19">
        <v>39.8</v>
      </c>
      <c r="I171" s="19">
        <v>12.6</v>
      </c>
      <c r="J171" s="19">
        <v>11.7</v>
      </c>
      <c r="K171" s="19">
        <v>12.1</v>
      </c>
      <c r="L171" s="19">
        <v>14.1</v>
      </c>
    </row>
    <row r="172" spans="1:12" ht="12.75" hidden="1" outlineLevel="1">
      <c r="A172" s="7" t="s">
        <v>180</v>
      </c>
      <c r="B172" s="19">
        <v>-9.8</v>
      </c>
      <c r="C172" s="19">
        <v>-28.7</v>
      </c>
      <c r="D172" s="19">
        <v>9.1</v>
      </c>
      <c r="E172" s="19">
        <v>10</v>
      </c>
      <c r="F172" s="19">
        <v>14.4</v>
      </c>
      <c r="G172" s="19">
        <v>11.3</v>
      </c>
      <c r="H172" s="19">
        <v>26.9</v>
      </c>
      <c r="I172" s="19">
        <v>3.3</v>
      </c>
      <c r="J172" s="19">
        <v>-6</v>
      </c>
      <c r="K172" s="19">
        <v>11.1</v>
      </c>
      <c r="L172" s="19">
        <v>4.7</v>
      </c>
    </row>
    <row r="173" spans="1:12" ht="12.75" hidden="1" outlineLevel="1">
      <c r="A173" s="7" t="s">
        <v>181</v>
      </c>
      <c r="B173" s="19">
        <v>-10.1</v>
      </c>
      <c r="C173" s="19">
        <v>-33.3</v>
      </c>
      <c r="D173" s="19">
        <v>13.1</v>
      </c>
      <c r="E173" s="19">
        <v>2.9</v>
      </c>
      <c r="F173" s="19">
        <v>9.6</v>
      </c>
      <c r="G173" s="19">
        <v>12.8</v>
      </c>
      <c r="H173" s="19">
        <v>11.9</v>
      </c>
      <c r="I173" s="19">
        <v>0</v>
      </c>
      <c r="J173" s="19">
        <v>-3.8</v>
      </c>
      <c r="K173" s="19">
        <v>2.6</v>
      </c>
      <c r="L173" s="19">
        <v>1.2</v>
      </c>
    </row>
    <row r="174" spans="1:12" ht="12.75" hidden="1" outlineLevel="1">
      <c r="A174" s="7" t="s">
        <v>182</v>
      </c>
      <c r="B174" s="19">
        <v>-12</v>
      </c>
      <c r="C174" s="19">
        <v>-23.6</v>
      </c>
      <c r="D174" s="19">
        <v>-0.4</v>
      </c>
      <c r="E174" s="19">
        <v>6.4</v>
      </c>
      <c r="F174" s="19">
        <v>11.5</v>
      </c>
      <c r="G174" s="19">
        <v>15.8</v>
      </c>
      <c r="H174" s="19">
        <v>23.7</v>
      </c>
      <c r="I174" s="19">
        <v>6.6</v>
      </c>
      <c r="J174" s="19">
        <v>2.6</v>
      </c>
      <c r="K174" s="19">
        <v>7.4</v>
      </c>
      <c r="L174" s="19">
        <v>9.8</v>
      </c>
    </row>
    <row r="175" spans="1:12" ht="12.75" hidden="1" outlineLevel="1">
      <c r="A175" s="7" t="s">
        <v>191</v>
      </c>
      <c r="B175" s="19">
        <v>-28.1</v>
      </c>
      <c r="C175" s="19">
        <v>-35.8</v>
      </c>
      <c r="D175" s="19">
        <v>-20.5</v>
      </c>
      <c r="E175" s="19">
        <v>-4.4</v>
      </c>
      <c r="F175" s="19">
        <v>15.7</v>
      </c>
      <c r="G175" s="19">
        <v>23.8</v>
      </c>
      <c r="H175" s="19">
        <v>-5</v>
      </c>
      <c r="I175" s="19">
        <v>-0.8</v>
      </c>
      <c r="J175" s="19">
        <v>2.1</v>
      </c>
      <c r="K175" s="19">
        <v>6.4</v>
      </c>
      <c r="L175" s="19">
        <v>-10.9</v>
      </c>
    </row>
    <row r="176" spans="1:12" ht="12.75" hidden="1" outlineLevel="1">
      <c r="A176" s="7" t="s">
        <v>192</v>
      </c>
      <c r="B176" s="19">
        <v>-36.1</v>
      </c>
      <c r="C176" s="19">
        <v>-39.4</v>
      </c>
      <c r="D176" s="19">
        <v>-32.8</v>
      </c>
      <c r="E176" s="19">
        <v>-22.8</v>
      </c>
      <c r="F176" s="19">
        <v>-16.3</v>
      </c>
      <c r="G176" s="19">
        <v>17.3</v>
      </c>
      <c r="H176" s="19">
        <v>-34.8</v>
      </c>
      <c r="I176" s="19">
        <v>-12.4</v>
      </c>
      <c r="J176" s="19">
        <v>-12.7</v>
      </c>
      <c r="K176" s="19">
        <v>-6.2</v>
      </c>
      <c r="L176" s="19">
        <v>-18.5</v>
      </c>
    </row>
    <row r="177" spans="1:12" ht="12.75" hidden="1" outlineLevel="1">
      <c r="A177" s="7" t="s">
        <v>193</v>
      </c>
      <c r="B177" s="19">
        <v>-48.2</v>
      </c>
      <c r="C177" s="19">
        <v>-52.8</v>
      </c>
      <c r="D177" s="19">
        <v>-43.7</v>
      </c>
      <c r="E177" s="19">
        <v>-22.5</v>
      </c>
      <c r="F177" s="19">
        <v>-22.7</v>
      </c>
      <c r="G177" s="323">
        <v>18.2</v>
      </c>
      <c r="H177" s="19">
        <v>-26.6</v>
      </c>
      <c r="I177" s="19">
        <v>-19.8</v>
      </c>
      <c r="J177" s="19">
        <v>-28.7</v>
      </c>
      <c r="K177" s="19">
        <v>-21.7</v>
      </c>
      <c r="L177" s="19">
        <v>-8.9</v>
      </c>
    </row>
    <row r="178" spans="1:12" ht="12.75" hidden="1" outlineLevel="1">
      <c r="A178" s="7" t="s">
        <v>305</v>
      </c>
      <c r="B178" s="1">
        <v>-50.2</v>
      </c>
      <c r="C178" s="1">
        <v>-59.2</v>
      </c>
      <c r="D178" s="1">
        <v>-41.1</v>
      </c>
      <c r="E178" s="1">
        <v>-20.5</v>
      </c>
      <c r="F178" s="1">
        <v>-19.5</v>
      </c>
      <c r="G178" s="1">
        <v>20.3</v>
      </c>
      <c r="H178" s="1">
        <v>-21.7</v>
      </c>
      <c r="I178" s="19">
        <v>-24</v>
      </c>
      <c r="J178" s="1">
        <v>-28.3</v>
      </c>
      <c r="K178" s="1">
        <v>-30.1</v>
      </c>
      <c r="L178" s="1">
        <v>-13.5</v>
      </c>
    </row>
    <row r="179" spans="1:12" ht="12.75" collapsed="1">
      <c r="A179" s="7" t="s">
        <v>306</v>
      </c>
      <c r="B179" s="1">
        <v>-52.9</v>
      </c>
      <c r="C179" s="1">
        <v>-61.6</v>
      </c>
      <c r="D179" s="1">
        <v>-44.2</v>
      </c>
      <c r="E179" s="1">
        <v>-20.9</v>
      </c>
      <c r="F179" s="1">
        <v>-26.3</v>
      </c>
      <c r="G179" s="1">
        <v>16.8</v>
      </c>
      <c r="H179" s="1">
        <v>-19.8</v>
      </c>
      <c r="I179" s="1">
        <v>-19.6</v>
      </c>
      <c r="J179" s="1">
        <v>-26.8</v>
      </c>
      <c r="K179" s="1">
        <v>-16.1</v>
      </c>
      <c r="L179" s="19">
        <v>-16</v>
      </c>
    </row>
    <row r="180" spans="1:12" ht="12.75">
      <c r="A180" s="7" t="s">
        <v>307</v>
      </c>
      <c r="B180" s="1">
        <v>-52.8</v>
      </c>
      <c r="C180" s="1">
        <v>-63.7</v>
      </c>
      <c r="D180" s="1">
        <v>-41.9</v>
      </c>
      <c r="E180" s="1">
        <v>-22.7</v>
      </c>
      <c r="F180" s="1">
        <v>-32.4</v>
      </c>
      <c r="G180" s="1">
        <v>12.5</v>
      </c>
      <c r="H180" s="19">
        <v>-23</v>
      </c>
      <c r="I180" s="1">
        <v>-21.9</v>
      </c>
      <c r="J180" s="1">
        <v>-27.8</v>
      </c>
      <c r="K180" s="1">
        <v>-27.1</v>
      </c>
      <c r="L180" s="1">
        <v>-10.8</v>
      </c>
    </row>
    <row r="181" spans="1:12" ht="12.75">
      <c r="A181" s="7" t="s">
        <v>194</v>
      </c>
      <c r="B181" s="1">
        <v>-51.3</v>
      </c>
      <c r="C181" s="1">
        <v>-66.7</v>
      </c>
      <c r="D181" s="1">
        <v>-35.9</v>
      </c>
      <c r="E181" s="1">
        <v>-14.8</v>
      </c>
      <c r="F181" s="1">
        <v>-27.3</v>
      </c>
      <c r="G181" s="1">
        <v>11.8</v>
      </c>
      <c r="H181" s="19">
        <v>-5.3</v>
      </c>
      <c r="I181" s="1">
        <v>-16.3</v>
      </c>
      <c r="J181" s="1">
        <v>-24.3</v>
      </c>
      <c r="K181" s="19">
        <v>-11</v>
      </c>
      <c r="L181" s="1">
        <v>-13.6</v>
      </c>
    </row>
    <row r="182" spans="1:12" ht="12.75">
      <c r="A182" s="7" t="s">
        <v>195</v>
      </c>
      <c r="B182" s="1">
        <v>-52.2</v>
      </c>
      <c r="C182" s="1">
        <v>-67.8</v>
      </c>
      <c r="D182" s="1">
        <v>-36.6</v>
      </c>
      <c r="E182" s="1">
        <v>-14.7</v>
      </c>
      <c r="F182" s="1">
        <v>-23.7</v>
      </c>
      <c r="G182" s="19">
        <v>15</v>
      </c>
      <c r="H182" s="1">
        <v>-5.3</v>
      </c>
      <c r="I182" s="1">
        <v>-6.8</v>
      </c>
      <c r="J182" s="1">
        <v>-17.4</v>
      </c>
      <c r="K182" s="1">
        <v>-2.1</v>
      </c>
      <c r="L182" s="1">
        <v>-0.8</v>
      </c>
    </row>
    <row r="183" spans="1:12" ht="12.75">
      <c r="A183" s="7" t="s">
        <v>308</v>
      </c>
      <c r="B183" s="1">
        <v>-47.7</v>
      </c>
      <c r="C183" s="1">
        <v>-65.2</v>
      </c>
      <c r="D183" s="1">
        <v>-30.1</v>
      </c>
      <c r="E183" s="1">
        <v>-11.8</v>
      </c>
      <c r="F183" s="1">
        <v>-19.5</v>
      </c>
      <c r="G183" s="19">
        <v>15</v>
      </c>
      <c r="H183" s="1">
        <v>-0.9</v>
      </c>
      <c r="I183" s="1">
        <v>-1.1</v>
      </c>
      <c r="J183" s="1">
        <v>-9.5</v>
      </c>
      <c r="K183" s="1">
        <v>1.8</v>
      </c>
      <c r="L183" s="1">
        <v>4.3</v>
      </c>
    </row>
    <row r="184" spans="1:12" ht="12.75">
      <c r="A184" s="7" t="s">
        <v>196</v>
      </c>
      <c r="B184" s="19">
        <v>-45</v>
      </c>
      <c r="C184" s="1">
        <v>-64.9</v>
      </c>
      <c r="D184" s="19">
        <v>-25</v>
      </c>
      <c r="E184" s="19">
        <v>-15</v>
      </c>
      <c r="F184" s="1">
        <v>-31.7</v>
      </c>
      <c r="G184" s="1">
        <v>11.5</v>
      </c>
      <c r="H184" s="1">
        <v>-1.8</v>
      </c>
      <c r="I184" s="1">
        <v>1.8</v>
      </c>
      <c r="J184" s="1">
        <v>-5.8</v>
      </c>
      <c r="K184" s="1">
        <v>6.1</v>
      </c>
      <c r="L184" s="1">
        <v>5.2</v>
      </c>
    </row>
    <row r="185" spans="1:12" ht="12.75">
      <c r="A185" s="7" t="s">
        <v>197</v>
      </c>
      <c r="B185" s="19">
        <v>-43.2</v>
      </c>
      <c r="C185" s="19">
        <v>-68</v>
      </c>
      <c r="D185" s="19">
        <v>-18.5</v>
      </c>
      <c r="E185" s="19">
        <v>-9.9</v>
      </c>
      <c r="F185" s="1">
        <v>-28.1</v>
      </c>
      <c r="G185" s="1">
        <v>7.1</v>
      </c>
      <c r="H185" s="1">
        <v>5.5</v>
      </c>
      <c r="I185" s="1">
        <v>10.2</v>
      </c>
      <c r="J185" s="1">
        <v>9.8</v>
      </c>
      <c r="K185" s="1">
        <v>3.5</v>
      </c>
      <c r="L185" s="1">
        <v>17.3</v>
      </c>
    </row>
    <row r="186" spans="1:12" ht="12.75">
      <c r="A186" s="7" t="s">
        <v>198</v>
      </c>
      <c r="B186" s="19">
        <v>-47.7</v>
      </c>
      <c r="C186" s="19">
        <v>-64.2</v>
      </c>
      <c r="D186" s="19">
        <v>-31.2</v>
      </c>
      <c r="E186" s="19">
        <v>-10</v>
      </c>
      <c r="F186" s="1">
        <v>-30.7</v>
      </c>
      <c r="G186" s="1">
        <v>3.2</v>
      </c>
      <c r="H186" s="1">
        <v>3.8</v>
      </c>
      <c r="I186" s="1">
        <v>15.1</v>
      </c>
      <c r="J186" s="19">
        <v>12</v>
      </c>
      <c r="K186" s="1">
        <v>10.7</v>
      </c>
      <c r="L186" s="1">
        <v>22.5</v>
      </c>
    </row>
    <row r="187" spans="1:12" ht="12.75">
      <c r="A187" s="7" t="s">
        <v>682</v>
      </c>
      <c r="B187" s="19">
        <v>-42.1</v>
      </c>
      <c r="C187" s="19">
        <v>-58.1</v>
      </c>
      <c r="D187" s="19">
        <v>-26</v>
      </c>
      <c r="E187" s="19">
        <v>-9.5</v>
      </c>
      <c r="F187" s="1">
        <v>-27.3</v>
      </c>
      <c r="G187" s="1">
        <v>1.3</v>
      </c>
      <c r="H187" s="1">
        <v>0.2</v>
      </c>
      <c r="I187" s="1">
        <v>15.4</v>
      </c>
      <c r="J187" s="19">
        <v>11</v>
      </c>
      <c r="K187" s="1">
        <v>15.1</v>
      </c>
      <c r="L187" s="1">
        <v>20.1</v>
      </c>
    </row>
    <row r="190" ht="12.75">
      <c r="A190" s="1" t="s">
        <v>588</v>
      </c>
    </row>
    <row r="191" ht="12.75">
      <c r="A191" s="1" t="s">
        <v>589</v>
      </c>
    </row>
    <row r="192" ht="12.75">
      <c r="A192" s="1" t="s">
        <v>590</v>
      </c>
    </row>
    <row r="193" ht="12.75">
      <c r="A193" s="1" t="s">
        <v>591</v>
      </c>
    </row>
    <row r="194" ht="12.75">
      <c r="A194" s="1" t="s">
        <v>603</v>
      </c>
    </row>
    <row r="195" ht="12.75">
      <c r="A195" s="1" t="s">
        <v>592</v>
      </c>
    </row>
    <row r="196" ht="12.75">
      <c r="A196" s="1" t="s">
        <v>605</v>
      </c>
    </row>
    <row r="197" ht="12.75">
      <c r="A197" s="1" t="s">
        <v>604</v>
      </c>
    </row>
  </sheetData>
  <mergeCells count="8">
    <mergeCell ref="C5:G5"/>
    <mergeCell ref="C6:F6"/>
    <mergeCell ref="B5:B7"/>
    <mergeCell ref="G6:G7"/>
    <mergeCell ref="H6:L6"/>
    <mergeCell ref="B98:D98"/>
    <mergeCell ref="E98:H98"/>
    <mergeCell ref="I98:L98"/>
  </mergeCells>
  <printOptions/>
  <pageMargins left="0.75" right="0.75" top="0.42" bottom="0.49" header="0.5" footer="0.5"/>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L169"/>
  <sheetViews>
    <sheetView workbookViewId="0" topLeftCell="A75">
      <selection activeCell="A164" sqref="A164"/>
    </sheetView>
  </sheetViews>
  <sheetFormatPr defaultColWidth="9.00390625" defaultRowHeight="14.25"/>
  <cols>
    <col min="1" max="1" width="13.25390625" style="1" customWidth="1"/>
    <col min="2" max="2" width="10.625" style="1" customWidth="1"/>
    <col min="3" max="3" width="9.00390625" style="1" customWidth="1"/>
    <col min="4" max="4" width="11.75390625" style="1" customWidth="1"/>
    <col min="5" max="5" width="16.50390625" style="1" customWidth="1"/>
    <col min="6" max="6" width="15.50390625" style="1" customWidth="1"/>
    <col min="7" max="7" width="9.75390625" style="1" bestFit="1" customWidth="1"/>
    <col min="8" max="8" width="10.25390625" style="1" customWidth="1"/>
    <col min="9" max="9" width="12.625" style="1" customWidth="1"/>
    <col min="10" max="10" width="13.375" style="1" customWidth="1"/>
    <col min="11" max="11" width="12.25390625" style="1" customWidth="1"/>
    <col min="12" max="12" width="13.75390625" style="1" customWidth="1"/>
    <col min="13" max="16384" width="9.00390625" style="1" customWidth="1"/>
  </cols>
  <sheetData>
    <row r="1" ht="15">
      <c r="A1" s="74" t="s">
        <v>641</v>
      </c>
    </row>
    <row r="2" ht="15.75">
      <c r="A2" s="75" t="s">
        <v>516</v>
      </c>
    </row>
    <row r="3" ht="12.75">
      <c r="A3" s="1" t="s">
        <v>322</v>
      </c>
    </row>
    <row r="5" spans="1:12" ht="14.25" customHeight="1">
      <c r="A5" s="47"/>
      <c r="B5" s="24"/>
      <c r="C5" s="653" t="s">
        <v>517</v>
      </c>
      <c r="D5" s="653"/>
      <c r="E5" s="653"/>
      <c r="F5" s="653"/>
      <c r="G5" s="653"/>
      <c r="H5" s="653"/>
      <c r="I5" s="653"/>
      <c r="J5" s="653"/>
      <c r="K5" s="625"/>
      <c r="L5" s="751" t="s">
        <v>518</v>
      </c>
    </row>
    <row r="6" spans="1:12" ht="12.75" customHeight="1">
      <c r="A6" s="47"/>
      <c r="B6" s="681" t="s">
        <v>249</v>
      </c>
      <c r="C6" s="753"/>
      <c r="D6" s="749" t="s">
        <v>519</v>
      </c>
      <c r="E6" s="749" t="s">
        <v>520</v>
      </c>
      <c r="F6" s="749" t="s">
        <v>384</v>
      </c>
      <c r="G6" s="749" t="s">
        <v>385</v>
      </c>
      <c r="H6" s="749" t="s">
        <v>386</v>
      </c>
      <c r="I6" s="749" t="s">
        <v>387</v>
      </c>
      <c r="J6" s="749" t="s">
        <v>388</v>
      </c>
      <c r="K6" s="749" t="s">
        <v>391</v>
      </c>
      <c r="L6" s="752"/>
    </row>
    <row r="7" spans="1:12" ht="54" customHeight="1">
      <c r="A7" s="377"/>
      <c r="B7" s="181" t="s">
        <v>522</v>
      </c>
      <c r="C7" s="181" t="s">
        <v>521</v>
      </c>
      <c r="D7" s="750"/>
      <c r="E7" s="750"/>
      <c r="F7" s="750"/>
      <c r="G7" s="750"/>
      <c r="H7" s="750"/>
      <c r="I7" s="750"/>
      <c r="J7" s="750"/>
      <c r="K7" s="750"/>
      <c r="L7" s="676"/>
    </row>
    <row r="8" spans="1:12" ht="12.75">
      <c r="A8" s="315"/>
      <c r="B8" s="48">
        <v>1</v>
      </c>
      <c r="C8" s="48">
        <v>2</v>
      </c>
      <c r="D8" s="48">
        <v>3</v>
      </c>
      <c r="E8" s="48">
        <v>4</v>
      </c>
      <c r="F8" s="48">
        <v>5</v>
      </c>
      <c r="G8" s="48">
        <v>6</v>
      </c>
      <c r="H8" s="48">
        <v>7</v>
      </c>
      <c r="I8" s="49">
        <v>8</v>
      </c>
      <c r="J8" s="49">
        <v>9</v>
      </c>
      <c r="K8" s="49">
        <v>10</v>
      </c>
      <c r="L8" s="11">
        <v>11</v>
      </c>
    </row>
    <row r="9" spans="1:12" ht="12.75" hidden="1">
      <c r="A9" s="6">
        <v>1996</v>
      </c>
      <c r="B9" s="17">
        <v>2151.113</v>
      </c>
      <c r="C9" s="14">
        <v>2.0842409384233207</v>
      </c>
      <c r="D9" s="14">
        <v>2.143588721122285</v>
      </c>
      <c r="E9" s="14">
        <v>1.2413173620292355</v>
      </c>
      <c r="F9" s="14">
        <v>-8.635610165246874</v>
      </c>
      <c r="G9" s="14">
        <v>2.220596094747208</v>
      </c>
      <c r="H9" s="14">
        <v>6.722261857756081</v>
      </c>
      <c r="I9" s="14">
        <v>11.352607612775827</v>
      </c>
      <c r="J9" s="14">
        <v>9.857696969276631</v>
      </c>
      <c r="K9" s="14">
        <v>-5.106229011944649</v>
      </c>
      <c r="L9" s="14">
        <v>11.3</v>
      </c>
    </row>
    <row r="10" spans="1:12" ht="12.75" hidden="1">
      <c r="A10" s="6">
        <v>1997</v>
      </c>
      <c r="B10" s="17">
        <v>2128.90575</v>
      </c>
      <c r="C10" s="14">
        <v>-1.0323609219971246</v>
      </c>
      <c r="D10" s="14">
        <v>-0.9826860316947545</v>
      </c>
      <c r="E10" s="14">
        <v>-1.7441870823259933</v>
      </c>
      <c r="F10" s="14">
        <v>-5.620456058371289</v>
      </c>
      <c r="G10" s="14">
        <v>0.2154518092249731</v>
      </c>
      <c r="H10" s="14">
        <v>-1.1829771963281672</v>
      </c>
      <c r="I10" s="14">
        <v>-2.0994491438559066</v>
      </c>
      <c r="J10" s="14">
        <v>-1.4190811248478923</v>
      </c>
      <c r="K10" s="14">
        <v>0.0978823727528777</v>
      </c>
      <c r="L10" s="14">
        <v>11.8</v>
      </c>
    </row>
    <row r="11" spans="1:12" ht="12.75" hidden="1">
      <c r="A11" s="6">
        <v>1998</v>
      </c>
      <c r="B11" s="17">
        <v>2118.87425</v>
      </c>
      <c r="C11" s="14">
        <v>-0.4712045143379413</v>
      </c>
      <c r="D11" s="14">
        <v>-1.1162564099988543</v>
      </c>
      <c r="E11" s="14">
        <v>8.843832218501092</v>
      </c>
      <c r="F11" s="14">
        <v>-8.523225813391349</v>
      </c>
      <c r="G11" s="14">
        <v>-4.254214038233513</v>
      </c>
      <c r="H11" s="14">
        <v>-1.1302921180041778</v>
      </c>
      <c r="I11" s="14">
        <v>2.959715303674514</v>
      </c>
      <c r="J11" s="14">
        <v>9.305334076223076</v>
      </c>
      <c r="K11" s="14">
        <v>0.8577600833528578</v>
      </c>
      <c r="L11" s="14">
        <v>12.5</v>
      </c>
    </row>
    <row r="12" spans="1:12" ht="12.75" hidden="1">
      <c r="A12" s="6">
        <v>1999</v>
      </c>
      <c r="B12" s="17">
        <v>2065.1879999999996</v>
      </c>
      <c r="C12" s="14">
        <v>-2.5337157219216806</v>
      </c>
      <c r="D12" s="14">
        <v>-3.487915258240406</v>
      </c>
      <c r="E12" s="14">
        <v>9.984723719216277</v>
      </c>
      <c r="F12" s="14">
        <v>-13.178967809345579</v>
      </c>
      <c r="G12" s="14">
        <v>-4.252346899891705</v>
      </c>
      <c r="H12" s="14">
        <v>-8.163885561603351</v>
      </c>
      <c r="I12" s="14">
        <v>0.9000075194079074</v>
      </c>
      <c r="J12" s="14">
        <v>-0.09447670160596999</v>
      </c>
      <c r="K12" s="14">
        <v>0.1256718968353283</v>
      </c>
      <c r="L12" s="14">
        <v>16.2</v>
      </c>
    </row>
    <row r="13" spans="1:12" ht="12.75" hidden="1">
      <c r="A13" s="6">
        <v>2000</v>
      </c>
      <c r="B13" s="17">
        <v>2024.848</v>
      </c>
      <c r="C13" s="14">
        <v>-1.9533330621715663</v>
      </c>
      <c r="D13" s="14">
        <v>-2.3053365031085207</v>
      </c>
      <c r="E13" s="14">
        <v>2.0990195588393306</v>
      </c>
      <c r="F13" s="14">
        <v>-10.321703109067954</v>
      </c>
      <c r="G13" s="14">
        <v>-4.121975481775735</v>
      </c>
      <c r="H13" s="14">
        <v>-5.168196909311021</v>
      </c>
      <c r="I13" s="14">
        <v>-1.8416773658541956</v>
      </c>
      <c r="J13" s="14">
        <v>2.7491595351162488</v>
      </c>
      <c r="K13" s="14">
        <v>1.7771707158235444</v>
      </c>
      <c r="L13" s="14">
        <v>18.6</v>
      </c>
    </row>
    <row r="14" spans="1:12" ht="12.75" hidden="1">
      <c r="A14" s="6">
        <v>2001</v>
      </c>
      <c r="B14" s="17">
        <v>2036.5122499999998</v>
      </c>
      <c r="C14" s="14">
        <v>0.5760555854068912</v>
      </c>
      <c r="D14" s="14">
        <v>0.0986219989681274</v>
      </c>
      <c r="E14" s="14">
        <v>5.835290347752704</v>
      </c>
      <c r="F14" s="14">
        <v>-4.696480660027262</v>
      </c>
      <c r="G14" s="14">
        <v>0.1586459413626784</v>
      </c>
      <c r="H14" s="14">
        <v>-4.025760988636733</v>
      </c>
      <c r="I14" s="14">
        <v>3.675165639007602</v>
      </c>
      <c r="J14" s="14">
        <v>3.871212618469386</v>
      </c>
      <c r="K14" s="14">
        <v>-0.5992674122129102</v>
      </c>
      <c r="L14" s="14">
        <v>19.2</v>
      </c>
    </row>
    <row r="15" spans="1:12" ht="12.75" hidden="1">
      <c r="A15" s="6">
        <v>2002</v>
      </c>
      <c r="B15" s="17">
        <v>2038.4137499999997</v>
      </c>
      <c r="C15" s="14">
        <v>0.09337041797807899</v>
      </c>
      <c r="D15" s="14">
        <v>-0.2155491370231175</v>
      </c>
      <c r="E15" s="14">
        <v>3.311863527729699</v>
      </c>
      <c r="F15" s="14">
        <v>-7.7244367574616035</v>
      </c>
      <c r="G15" s="14">
        <v>-1.5243793261567333</v>
      </c>
      <c r="H15" s="14">
        <v>2.5814881863276185</v>
      </c>
      <c r="I15" s="14">
        <v>5.305409504599766</v>
      </c>
      <c r="J15" s="14">
        <v>-1.9879276427856922</v>
      </c>
      <c r="K15" s="14">
        <v>-1.4090753434270482</v>
      </c>
      <c r="L15" s="14">
        <v>18.5</v>
      </c>
    </row>
    <row r="16" spans="1:12" ht="12.75" hidden="1">
      <c r="A16" s="6">
        <v>2003</v>
      </c>
      <c r="B16" s="17">
        <v>2060.466</v>
      </c>
      <c r="C16" s="14">
        <v>1.081833852425703</v>
      </c>
      <c r="D16" s="14">
        <v>-0.11058941515564413</v>
      </c>
      <c r="E16" s="14">
        <v>13.080978844880534</v>
      </c>
      <c r="F16" s="14">
        <v>-9.061179027838094</v>
      </c>
      <c r="G16" s="14">
        <v>1.4014982190245178</v>
      </c>
      <c r="H16" s="14">
        <v>7.647193741671444</v>
      </c>
      <c r="I16" s="14">
        <v>3.9860432945366853</v>
      </c>
      <c r="J16" s="14">
        <v>2.0575410702297035</v>
      </c>
      <c r="K16" s="14">
        <v>-2.2249142566473523</v>
      </c>
      <c r="L16" s="14">
        <v>17.4</v>
      </c>
    </row>
    <row r="17" spans="1:12" ht="12.75" hidden="1">
      <c r="A17" s="81">
        <v>2004</v>
      </c>
      <c r="B17" s="17">
        <v>2055.7182500000004</v>
      </c>
      <c r="C17" s="14">
        <v>-0.23042117656876826</v>
      </c>
      <c r="D17" s="14">
        <v>-2.6400902432515636</v>
      </c>
      <c r="E17" s="14">
        <v>21.188971531346496</v>
      </c>
      <c r="F17" s="14">
        <v>0.5284981641500792</v>
      </c>
      <c r="G17" s="14">
        <v>-1.410861005699843</v>
      </c>
      <c r="H17" s="14">
        <v>3.683244819473998</v>
      </c>
      <c r="I17" s="14">
        <v>-2.130130985551361</v>
      </c>
      <c r="J17" s="14">
        <v>7.827887820279528</v>
      </c>
      <c r="K17" s="14">
        <v>-0.9291635344320923</v>
      </c>
      <c r="L17" s="14">
        <v>18.1</v>
      </c>
    </row>
    <row r="18" spans="1:12" ht="12.75">
      <c r="A18" s="4">
        <v>2005</v>
      </c>
      <c r="B18" s="267">
        <v>2083.967</v>
      </c>
      <c r="C18" s="14">
        <v>1.3741547510219192</v>
      </c>
      <c r="D18" s="14">
        <v>0.5873282505401534</v>
      </c>
      <c r="E18" s="14">
        <v>6.992983453146962</v>
      </c>
      <c r="F18" s="14">
        <v>-1.8830910925524478</v>
      </c>
      <c r="G18" s="14">
        <v>-1.117825724940971</v>
      </c>
      <c r="H18" s="14">
        <v>2.606600058082975</v>
      </c>
      <c r="I18" s="14">
        <v>3.5825920905157034</v>
      </c>
      <c r="J18" s="14">
        <v>8.775880339093575</v>
      </c>
      <c r="K18" s="14">
        <v>-0.8406905595476104</v>
      </c>
      <c r="L18" s="14">
        <v>16.2</v>
      </c>
    </row>
    <row r="19" spans="1:12" ht="12.75">
      <c r="A19" s="4">
        <v>2006</v>
      </c>
      <c r="B19" s="267">
        <v>2131.7832500000004</v>
      </c>
      <c r="C19" s="14">
        <v>2.294482110321354</v>
      </c>
      <c r="D19" s="14">
        <v>2.3219362126035037</v>
      </c>
      <c r="E19" s="14">
        <v>2.1101665351128247</v>
      </c>
      <c r="F19" s="14">
        <v>-7.248608508950667</v>
      </c>
      <c r="G19" s="14">
        <v>1.1699852136837876</v>
      </c>
      <c r="H19" s="14">
        <v>4.850031696849015</v>
      </c>
      <c r="I19" s="14">
        <v>5.28323238262125</v>
      </c>
      <c r="J19" s="14">
        <v>4.16600316606872</v>
      </c>
      <c r="K19" s="14">
        <v>0.36917285618660856</v>
      </c>
      <c r="L19" s="14">
        <v>13.3</v>
      </c>
    </row>
    <row r="20" spans="1:12" ht="12.75">
      <c r="A20" s="4">
        <v>2007</v>
      </c>
      <c r="B20" s="267">
        <v>2176.967</v>
      </c>
      <c r="C20" s="14">
        <v>2.119528333849118</v>
      </c>
      <c r="D20" s="14">
        <v>1.8655498045707049</v>
      </c>
      <c r="E20" s="14">
        <v>3.8281722228918227</v>
      </c>
      <c r="F20" s="14">
        <v>-6.454485672917272</v>
      </c>
      <c r="G20" s="14">
        <v>2.3892676731844347</v>
      </c>
      <c r="H20" s="14">
        <v>7.082339457868898</v>
      </c>
      <c r="I20" s="14">
        <v>5.086363684149674</v>
      </c>
      <c r="J20" s="14">
        <v>-1.5126411251343086</v>
      </c>
      <c r="K20" s="14">
        <v>-0.17822267547624904</v>
      </c>
      <c r="L20" s="14">
        <v>11.031018485596476</v>
      </c>
    </row>
    <row r="21" spans="1:12" ht="12.75">
      <c r="A21" s="4">
        <v>2008</v>
      </c>
      <c r="B21" s="267">
        <v>2237.059</v>
      </c>
      <c r="C21" s="14">
        <v>2.8</v>
      </c>
      <c r="D21" s="14">
        <v>2</v>
      </c>
      <c r="E21" s="14">
        <v>7.6</v>
      </c>
      <c r="F21" s="14">
        <v>0.8</v>
      </c>
      <c r="G21" s="14">
        <v>1.6</v>
      </c>
      <c r="H21" s="14">
        <v>7.8</v>
      </c>
      <c r="I21" s="14">
        <v>5.1</v>
      </c>
      <c r="J21" s="14">
        <v>4.8</v>
      </c>
      <c r="K21" s="14">
        <v>-1</v>
      </c>
      <c r="L21" s="14">
        <v>9.6</v>
      </c>
    </row>
    <row r="22" spans="1:12" ht="12.75">
      <c r="A22" s="65">
        <v>2009</v>
      </c>
      <c r="B22" s="268">
        <v>2184.4</v>
      </c>
      <c r="C22" s="28">
        <v>-2.4</v>
      </c>
      <c r="D22" s="25">
        <v>-4.2</v>
      </c>
      <c r="E22" s="28">
        <v>9.1</v>
      </c>
      <c r="F22" s="25">
        <v>-13.742478113889007</v>
      </c>
      <c r="G22" s="25">
        <v>-12.26919561925321</v>
      </c>
      <c r="H22" s="25">
        <v>4.286300246103366</v>
      </c>
      <c r="I22" s="25">
        <v>0.6329383895280642</v>
      </c>
      <c r="J22" s="25">
        <v>3.7120679794100795</v>
      </c>
      <c r="K22" s="25">
        <v>1.950346046003034</v>
      </c>
      <c r="L22" s="28">
        <v>12.1</v>
      </c>
    </row>
    <row r="23" spans="1:12" ht="12.75" hidden="1">
      <c r="A23" s="316" t="s">
        <v>52</v>
      </c>
      <c r="B23" s="248">
        <v>2100.075</v>
      </c>
      <c r="C23" s="14">
        <v>1.8317421479620464</v>
      </c>
      <c r="D23" s="14">
        <v>1.6384366475655838</v>
      </c>
      <c r="E23" s="14">
        <v>4.629872809815041</v>
      </c>
      <c r="F23" s="14">
        <v>-9.589197661888122</v>
      </c>
      <c r="G23" s="14">
        <v>1.2963022301973837</v>
      </c>
      <c r="H23" s="14">
        <v>1.1265029491833332</v>
      </c>
      <c r="I23" s="14">
        <v>7.66941732571847</v>
      </c>
      <c r="J23" s="14">
        <v>18.927420156491877</v>
      </c>
      <c r="K23" s="14">
        <v>-2.69713726705524</v>
      </c>
      <c r="L23" s="14">
        <v>12.3</v>
      </c>
    </row>
    <row r="24" spans="1:12" ht="12.75" hidden="1">
      <c r="A24" s="316" t="s">
        <v>53</v>
      </c>
      <c r="B24" s="248">
        <v>2153.039</v>
      </c>
      <c r="C24" s="14">
        <v>2.6046233673150425</v>
      </c>
      <c r="D24" s="14">
        <v>2.5357405865983083</v>
      </c>
      <c r="E24" s="14">
        <v>3.5762361697992304</v>
      </c>
      <c r="F24" s="14">
        <v>-7.999646700022339</v>
      </c>
      <c r="G24" s="14">
        <v>1.7442099373816689</v>
      </c>
      <c r="H24" s="14">
        <v>6.601580978890567</v>
      </c>
      <c r="I24" s="14">
        <v>14.706923908294442</v>
      </c>
      <c r="J24" s="14">
        <v>5.209341175651701</v>
      </c>
      <c r="K24" s="14">
        <v>-4.018425756700552</v>
      </c>
      <c r="L24" s="14">
        <v>11.2</v>
      </c>
    </row>
    <row r="25" spans="1:12" ht="12.75" hidden="1">
      <c r="A25" s="316" t="s">
        <v>54</v>
      </c>
      <c r="B25" s="248">
        <v>2190.436</v>
      </c>
      <c r="C25" s="14">
        <v>1.778066685283548</v>
      </c>
      <c r="D25" s="14">
        <v>2.0134602088172784</v>
      </c>
      <c r="E25" s="14">
        <v>-1.5592493600095878</v>
      </c>
      <c r="F25" s="14">
        <v>-9.260314391819719</v>
      </c>
      <c r="G25" s="14">
        <v>3.229536426311256</v>
      </c>
      <c r="H25" s="14">
        <v>8.485144644253339</v>
      </c>
      <c r="I25" s="14">
        <v>9.894601833997882</v>
      </c>
      <c r="J25" s="14">
        <v>7.223942917184601</v>
      </c>
      <c r="K25" s="14">
        <v>-5.988626405922631</v>
      </c>
      <c r="L25" s="14">
        <v>10.9</v>
      </c>
    </row>
    <row r="26" spans="1:12" ht="12.75" hidden="1">
      <c r="A26" s="316" t="s">
        <v>55</v>
      </c>
      <c r="B26" s="248">
        <v>2160.902</v>
      </c>
      <c r="C26" s="14">
        <v>2.1256907147893855</v>
      </c>
      <c r="D26" s="14">
        <v>2.380316012096202</v>
      </c>
      <c r="E26" s="14">
        <v>-1.4562415438296767</v>
      </c>
      <c r="F26" s="14">
        <v>-7.670276510362257</v>
      </c>
      <c r="G26" s="14">
        <v>2.579311964306669</v>
      </c>
      <c r="H26" s="14">
        <v>10.3050018703575</v>
      </c>
      <c r="I26" s="14">
        <v>13.233847991912498</v>
      </c>
      <c r="J26" s="14">
        <v>8.315883528521056</v>
      </c>
      <c r="K26" s="14">
        <v>-7.586342702649006</v>
      </c>
      <c r="L26" s="14">
        <v>10.9</v>
      </c>
    </row>
    <row r="27" spans="1:12" ht="12.75" hidden="1">
      <c r="A27" s="316" t="s">
        <v>56</v>
      </c>
      <c r="B27" s="248">
        <v>2102.819</v>
      </c>
      <c r="C27" s="14">
        <v>0.13066200016666585</v>
      </c>
      <c r="D27" s="14">
        <v>0.38359923290354914</v>
      </c>
      <c r="E27" s="14">
        <v>-3.425969089539933</v>
      </c>
      <c r="F27" s="14">
        <v>-4.430558816270263</v>
      </c>
      <c r="G27" s="14">
        <v>2.5409212480486616</v>
      </c>
      <c r="H27" s="14">
        <v>4.982298713589685</v>
      </c>
      <c r="I27" s="14">
        <v>0.9645598146140344</v>
      </c>
      <c r="J27" s="14">
        <v>-6.321979760589869</v>
      </c>
      <c r="K27" s="14">
        <v>-1.3461372422989655</v>
      </c>
      <c r="L27" s="14">
        <v>12</v>
      </c>
    </row>
    <row r="28" spans="1:12" ht="12.75" hidden="1">
      <c r="A28" s="316" t="s">
        <v>57</v>
      </c>
      <c r="B28" s="248">
        <v>2125.681</v>
      </c>
      <c r="C28" s="14">
        <v>-1.2706690403657461</v>
      </c>
      <c r="D28" s="14">
        <v>-1.0923503126191463</v>
      </c>
      <c r="E28" s="14">
        <v>-3.7606421795183707</v>
      </c>
      <c r="F28" s="14">
        <v>-6.94963687497885</v>
      </c>
      <c r="G28" s="14">
        <v>1.4433995383358251</v>
      </c>
      <c r="H28" s="14">
        <v>-1.3724531796665929</v>
      </c>
      <c r="I28" s="14">
        <v>-4.5504845376945156</v>
      </c>
      <c r="J28" s="14">
        <v>3.5534472606501026</v>
      </c>
      <c r="K28" s="14">
        <v>-0.9268259344197673</v>
      </c>
      <c r="L28" s="14">
        <v>11.4</v>
      </c>
    </row>
    <row r="29" spans="1:12" ht="12.75" hidden="1">
      <c r="A29" s="316" t="s">
        <v>58</v>
      </c>
      <c r="B29" s="248">
        <v>2143.577</v>
      </c>
      <c r="C29" s="14">
        <v>-2.13925446806023</v>
      </c>
      <c r="D29" s="14">
        <v>-2.340544009112307</v>
      </c>
      <c r="E29" s="14">
        <v>0.8181219015961148</v>
      </c>
      <c r="F29" s="14">
        <v>-6.306659864212548</v>
      </c>
      <c r="G29" s="14">
        <v>-2.0758307538511644</v>
      </c>
      <c r="H29" s="14">
        <v>-4.789102899046867</v>
      </c>
      <c r="I29" s="14">
        <v>-2.8478763988297118</v>
      </c>
      <c r="J29" s="14">
        <v>-2.7009197345835645</v>
      </c>
      <c r="K29" s="14">
        <v>0.9046727681413955</v>
      </c>
      <c r="L29" s="14">
        <v>12</v>
      </c>
    </row>
    <row r="30" spans="1:12" ht="12.75" hidden="1">
      <c r="A30" s="316" t="s">
        <v>59</v>
      </c>
      <c r="B30" s="248">
        <v>2143.5460000000003</v>
      </c>
      <c r="C30" s="14">
        <v>-0.8031831151991042</v>
      </c>
      <c r="D30" s="14">
        <v>-0.8213527995067409</v>
      </c>
      <c r="E30" s="14">
        <v>-0.5376305235394057</v>
      </c>
      <c r="F30" s="14">
        <v>-4.667266026423448</v>
      </c>
      <c r="G30" s="14">
        <v>-0.9121695350331294</v>
      </c>
      <c r="H30" s="14">
        <v>-2.6942245853292235</v>
      </c>
      <c r="I30" s="14">
        <v>-1.7778625474039131</v>
      </c>
      <c r="J30" s="14">
        <v>0.27959169537099626</v>
      </c>
      <c r="K30" s="14">
        <v>1.7712858571645</v>
      </c>
      <c r="L30" s="14">
        <v>11.8</v>
      </c>
    </row>
    <row r="31" spans="1:12" ht="12.75" hidden="1">
      <c r="A31" s="316" t="s">
        <v>60</v>
      </c>
      <c r="B31" s="248">
        <v>2119.634</v>
      </c>
      <c r="C31" s="14">
        <v>0.7996408630509819</v>
      </c>
      <c r="D31" s="14">
        <v>0.45865150259555776</v>
      </c>
      <c r="E31" s="14">
        <v>5.783540524885282</v>
      </c>
      <c r="F31" s="14">
        <v>-7.432019602038295</v>
      </c>
      <c r="G31" s="14">
        <v>-3.3040986185748977</v>
      </c>
      <c r="H31" s="14">
        <v>0.12487312356428504</v>
      </c>
      <c r="I31" s="14">
        <v>5.08710126403696</v>
      </c>
      <c r="J31" s="14">
        <v>7.0902323684244095</v>
      </c>
      <c r="K31" s="14">
        <v>2.8324766277891626</v>
      </c>
      <c r="L31" s="14">
        <v>12.6</v>
      </c>
    </row>
    <row r="32" spans="1:12" ht="12.75" hidden="1">
      <c r="A32" s="316" t="s">
        <v>61</v>
      </c>
      <c r="B32" s="248">
        <v>2119.7690000000002</v>
      </c>
      <c r="C32" s="14">
        <v>-0.27812263458156394</v>
      </c>
      <c r="D32" s="14">
        <v>-0.7681635582000155</v>
      </c>
      <c r="E32" s="14">
        <v>6.754336554154577</v>
      </c>
      <c r="F32" s="14">
        <v>-6.986793552146025</v>
      </c>
      <c r="G32" s="14">
        <v>-5.285506469642442</v>
      </c>
      <c r="H32" s="14">
        <v>1.8121470584399333</v>
      </c>
      <c r="I32" s="14">
        <v>4.237314834067391</v>
      </c>
      <c r="J32" s="14">
        <v>8.414260158446197</v>
      </c>
      <c r="K32" s="14">
        <v>0.765144808397622</v>
      </c>
      <c r="L32" s="14">
        <v>12.1</v>
      </c>
    </row>
    <row r="33" spans="1:12" ht="12.75" hidden="1">
      <c r="A33" s="316" t="s">
        <v>62</v>
      </c>
      <c r="B33" s="248">
        <v>2112.854</v>
      </c>
      <c r="C33" s="14">
        <v>-1.4332585206876445</v>
      </c>
      <c r="D33" s="14">
        <v>-2.112442937478505</v>
      </c>
      <c r="E33" s="14">
        <v>8.232786186314229</v>
      </c>
      <c r="F33" s="14">
        <v>-8.658552639452367</v>
      </c>
      <c r="G33" s="14">
        <v>-4.6331031259416875</v>
      </c>
      <c r="H33" s="14">
        <v>-2.115070428754379</v>
      </c>
      <c r="I33" s="14">
        <v>0.6911613881250105</v>
      </c>
      <c r="J33" s="14">
        <v>12.529374979429292</v>
      </c>
      <c r="K33" s="14">
        <v>-0.9849445279698017</v>
      </c>
      <c r="L33" s="14">
        <v>12.7</v>
      </c>
    </row>
    <row r="34" spans="1:12" ht="12.75" hidden="1">
      <c r="A34" s="316" t="s">
        <v>63</v>
      </c>
      <c r="B34" s="248">
        <v>2123.24</v>
      </c>
      <c r="C34" s="14">
        <v>-0.9473088051294667</v>
      </c>
      <c r="D34" s="14">
        <v>-2.011710424970275</v>
      </c>
      <c r="E34" s="14">
        <v>14.564700924869783</v>
      </c>
      <c r="F34" s="14">
        <v>-11.044979327745779</v>
      </c>
      <c r="G34" s="14">
        <v>-3.786074908282174</v>
      </c>
      <c r="H34" s="14">
        <v>-4.136742136642567</v>
      </c>
      <c r="I34" s="14">
        <v>1.9098201319211512</v>
      </c>
      <c r="J34" s="14">
        <v>9.28808705972483</v>
      </c>
      <c r="K34" s="14">
        <v>0.8624006881097728</v>
      </c>
      <c r="L34" s="14">
        <v>12.5</v>
      </c>
    </row>
    <row r="35" spans="1:12" ht="12.75" hidden="1">
      <c r="A35" s="316" t="s">
        <v>64</v>
      </c>
      <c r="B35" s="248">
        <v>2102.909</v>
      </c>
      <c r="C35" s="14">
        <v>-0.789051317350058</v>
      </c>
      <c r="D35" s="14">
        <v>-2.0991428230395854</v>
      </c>
      <c r="E35" s="14">
        <v>17.395363857180968</v>
      </c>
      <c r="F35" s="14">
        <v>-12.755851932498643</v>
      </c>
      <c r="G35" s="14">
        <v>-2.552899608387378</v>
      </c>
      <c r="H35" s="14">
        <v>-6.70739434036507</v>
      </c>
      <c r="I35" s="14">
        <v>2.6202947105192607</v>
      </c>
      <c r="J35" s="14">
        <v>4.322416696919021</v>
      </c>
      <c r="K35" s="14">
        <v>1.4642274223961351</v>
      </c>
      <c r="L35" s="14">
        <v>15.3</v>
      </c>
    </row>
    <row r="36" spans="1:12" ht="12.75" hidden="1">
      <c r="A36" s="316" t="s">
        <v>65</v>
      </c>
      <c r="B36" s="248">
        <v>2081.956</v>
      </c>
      <c r="C36" s="14">
        <v>-1.783826445240038</v>
      </c>
      <c r="D36" s="14">
        <v>-2.6630093582874252</v>
      </c>
      <c r="E36" s="14">
        <v>9.944056227888026</v>
      </c>
      <c r="F36" s="14">
        <v>-12.776661272641846</v>
      </c>
      <c r="G36" s="14">
        <v>-3.052221950971088</v>
      </c>
      <c r="H36" s="14">
        <v>-7.220766910262384</v>
      </c>
      <c r="I36" s="14">
        <v>1.0850248437443355</v>
      </c>
      <c r="J36" s="14">
        <v>-0.579291649478435</v>
      </c>
      <c r="K36" s="14">
        <v>1.4298618440444528</v>
      </c>
      <c r="L36" s="14">
        <v>15.8</v>
      </c>
    </row>
    <row r="37" spans="1:12" ht="12.75" hidden="1">
      <c r="A37" s="316" t="s">
        <v>66</v>
      </c>
      <c r="B37" s="248">
        <v>2051.73</v>
      </c>
      <c r="C37" s="14">
        <v>-2.8929590023730896</v>
      </c>
      <c r="D37" s="14">
        <v>-3.651242669104093</v>
      </c>
      <c r="E37" s="14">
        <v>6.867302187557428</v>
      </c>
      <c r="F37" s="14">
        <v>-12.589748964938934</v>
      </c>
      <c r="G37" s="14">
        <v>-4.799828468159404</v>
      </c>
      <c r="H37" s="14">
        <v>-4.761045522503466</v>
      </c>
      <c r="I37" s="14">
        <v>0.1960032383143755</v>
      </c>
      <c r="J37" s="14">
        <v>-1.2921982579599813</v>
      </c>
      <c r="K37" s="14">
        <v>-0.6722476144039717</v>
      </c>
      <c r="L37" s="14">
        <v>16.7</v>
      </c>
    </row>
    <row r="38" spans="1:12" ht="12.75" hidden="1">
      <c r="A38" s="316" t="s">
        <v>67</v>
      </c>
      <c r="B38" s="248">
        <v>2024.1569999999997</v>
      </c>
      <c r="C38" s="14">
        <v>-4.666594449991521</v>
      </c>
      <c r="D38" s="14">
        <v>-5.549586070477915</v>
      </c>
      <c r="E38" s="14">
        <v>6.339734158591639</v>
      </c>
      <c r="F38" s="14">
        <v>-14.679884577310034</v>
      </c>
      <c r="G38" s="14">
        <v>-6.60245368917802</v>
      </c>
      <c r="H38" s="14">
        <v>-13.9656571558412</v>
      </c>
      <c r="I38" s="14">
        <v>-0.3231155310324709</v>
      </c>
      <c r="J38" s="14">
        <v>-2.7097530424390186</v>
      </c>
      <c r="K38" s="14">
        <v>-1.7031343506882308</v>
      </c>
      <c r="L38" s="14">
        <v>17.1</v>
      </c>
    </row>
    <row r="39" spans="1:12" ht="12.75" hidden="1">
      <c r="A39" s="316" t="s">
        <v>68</v>
      </c>
      <c r="B39" s="248">
        <v>1988.131</v>
      </c>
      <c r="C39" s="14">
        <v>-5.458058337284214</v>
      </c>
      <c r="D39" s="14">
        <v>-5.793145988704765</v>
      </c>
      <c r="E39" s="14">
        <v>-1.579309313798774</v>
      </c>
      <c r="F39" s="14">
        <v>-12.047826290420701</v>
      </c>
      <c r="G39" s="14">
        <v>-6.812017201104609</v>
      </c>
      <c r="H39" s="14">
        <v>-11.590483407443415</v>
      </c>
      <c r="I39" s="14">
        <v>-4.681309712326438</v>
      </c>
      <c r="J39" s="14">
        <v>-1.3092290665967</v>
      </c>
      <c r="K39" s="14">
        <v>-2.8395947696580635</v>
      </c>
      <c r="L39" s="14">
        <v>18.9</v>
      </c>
    </row>
    <row r="40" spans="1:12" ht="12.75" hidden="1">
      <c r="A40" s="316" t="s">
        <v>69</v>
      </c>
      <c r="B40" s="248">
        <v>2007.2160000000001</v>
      </c>
      <c r="C40" s="14">
        <v>-3.589893350291746</v>
      </c>
      <c r="D40" s="14">
        <v>-4.164832353788526</v>
      </c>
      <c r="E40" s="14">
        <v>3.2000836784041837</v>
      </c>
      <c r="F40" s="14">
        <v>-10.078922760426408</v>
      </c>
      <c r="G40" s="14">
        <v>-4.532613807295533</v>
      </c>
      <c r="H40" s="14">
        <v>-6.119744026950343</v>
      </c>
      <c r="I40" s="14">
        <v>-4.12926785027318</v>
      </c>
      <c r="J40" s="14">
        <v>5.827262650630956</v>
      </c>
      <c r="K40" s="14">
        <v>-2.6879825413312233</v>
      </c>
      <c r="L40" s="14">
        <v>18.9</v>
      </c>
    </row>
    <row r="41" spans="1:12" ht="12.75" hidden="1">
      <c r="A41" s="316" t="s">
        <v>70</v>
      </c>
      <c r="B41" s="248">
        <v>2037.625</v>
      </c>
      <c r="C41" s="14">
        <v>-0.6874686240392265</v>
      </c>
      <c r="D41" s="14">
        <v>-1.2369279506012276</v>
      </c>
      <c r="E41" s="14">
        <v>5.688799331596783</v>
      </c>
      <c r="F41" s="14">
        <v>-9.975267930750206</v>
      </c>
      <c r="G41" s="14">
        <v>-3.241041793673375</v>
      </c>
      <c r="H41" s="14">
        <v>-7.937044956288759</v>
      </c>
      <c r="I41" s="14">
        <v>1.5469355932889783</v>
      </c>
      <c r="J41" s="14">
        <v>1.1159179803247525</v>
      </c>
      <c r="K41" s="14">
        <v>3.9718844999487573</v>
      </c>
      <c r="L41" s="14">
        <v>18.5</v>
      </c>
    </row>
    <row r="42" spans="1:12" ht="12.75" hidden="1">
      <c r="A42" s="316" t="s">
        <v>71</v>
      </c>
      <c r="B42" s="248">
        <v>2066.42</v>
      </c>
      <c r="C42" s="14">
        <v>2.087930926306612</v>
      </c>
      <c r="D42" s="14">
        <v>2.166744233147625</v>
      </c>
      <c r="E42" s="14">
        <v>1.2153740644661042</v>
      </c>
      <c r="F42" s="14">
        <v>-9.147987228860146</v>
      </c>
      <c r="G42" s="14">
        <v>-1.7749684204392224</v>
      </c>
      <c r="H42" s="14">
        <v>5.73862650256936</v>
      </c>
      <c r="I42" s="14">
        <v>0.04677382618032766</v>
      </c>
      <c r="J42" s="14">
        <v>5.5113924947732755</v>
      </c>
      <c r="K42" s="14">
        <v>8.85994067878839</v>
      </c>
      <c r="L42" s="14">
        <v>18</v>
      </c>
    </row>
    <row r="43" spans="1:12" ht="12.75" hidden="1">
      <c r="A43" s="316" t="s">
        <v>72</v>
      </c>
      <c r="B43" s="248">
        <v>2017.985</v>
      </c>
      <c r="C43" s="14">
        <v>1.50161131233304</v>
      </c>
      <c r="D43" s="14">
        <v>0.9100396096179537</v>
      </c>
      <c r="E43" s="14">
        <v>8.056068633646035</v>
      </c>
      <c r="F43" s="14">
        <v>-7.813456064274121</v>
      </c>
      <c r="G43" s="14">
        <v>0.5779260360070566</v>
      </c>
      <c r="H43" s="14">
        <v>0.5813906476157911</v>
      </c>
      <c r="I43" s="14">
        <v>4.76331918519854</v>
      </c>
      <c r="J43" s="14">
        <v>4.254937889814386</v>
      </c>
      <c r="K43" s="14">
        <v>0.7754421574251325</v>
      </c>
      <c r="L43" s="14">
        <v>19.7</v>
      </c>
    </row>
    <row r="44" spans="1:12" ht="12.75" hidden="1">
      <c r="A44" s="316" t="s">
        <v>73</v>
      </c>
      <c r="B44" s="248">
        <v>2046.455</v>
      </c>
      <c r="C44" s="14">
        <v>1.9548967325888214</v>
      </c>
      <c r="D44" s="14">
        <v>1.390604342077765</v>
      </c>
      <c r="E44" s="14">
        <v>8.143541925021452</v>
      </c>
      <c r="F44" s="14">
        <v>-4.298597361108804</v>
      </c>
      <c r="G44" s="14">
        <v>0.28874673784309834</v>
      </c>
      <c r="H44" s="14">
        <v>-3.643543097489598</v>
      </c>
      <c r="I44" s="14">
        <v>4.713797713375655</v>
      </c>
      <c r="J44" s="14">
        <v>1.7934557349135787</v>
      </c>
      <c r="K44" s="14">
        <v>4.206636521095788</v>
      </c>
      <c r="L44" s="14">
        <v>19.2</v>
      </c>
    </row>
    <row r="45" spans="1:12" ht="12.75" hidden="1">
      <c r="A45" s="316" t="s">
        <v>74</v>
      </c>
      <c r="B45" s="248">
        <v>2051.402</v>
      </c>
      <c r="C45" s="14">
        <v>0.6761302987546856</v>
      </c>
      <c r="D45" s="14">
        <v>0.3846506384847004</v>
      </c>
      <c r="E45" s="14">
        <v>3.836987607245007</v>
      </c>
      <c r="F45" s="14">
        <v>-3.6871461871461833</v>
      </c>
      <c r="G45" s="14">
        <v>0.7508125051410417</v>
      </c>
      <c r="H45" s="14">
        <v>-1.8389216363609648</v>
      </c>
      <c r="I45" s="14">
        <v>1.286658397380421</v>
      </c>
      <c r="J45" s="14">
        <v>6.493262924693639</v>
      </c>
      <c r="K45" s="14">
        <v>-0.20688155334029545</v>
      </c>
      <c r="L45" s="14">
        <v>19</v>
      </c>
    </row>
    <row r="46" spans="1:12" ht="12.75" hidden="1">
      <c r="A46" s="316" t="s">
        <v>75</v>
      </c>
      <c r="B46" s="248">
        <v>2030.2069999999999</v>
      </c>
      <c r="C46" s="14">
        <v>-1.752451099002144</v>
      </c>
      <c r="D46" s="14">
        <v>-2.215852083912182</v>
      </c>
      <c r="E46" s="14">
        <v>3.4261708784313356</v>
      </c>
      <c r="F46" s="14">
        <v>-3.044191038611686</v>
      </c>
      <c r="G46" s="14">
        <v>-0.978204159548838</v>
      </c>
      <c r="H46" s="14">
        <v>-10.586035624571807</v>
      </c>
      <c r="I46" s="14">
        <v>4.014570349501369</v>
      </c>
      <c r="J46" s="14">
        <v>3.0718595721338318</v>
      </c>
      <c r="K46" s="14">
        <v>-6.580074172203936</v>
      </c>
      <c r="L46" s="14">
        <v>18.7</v>
      </c>
    </row>
    <row r="47" spans="1:12" ht="12.75" hidden="1">
      <c r="A47" s="316" t="s">
        <v>76</v>
      </c>
      <c r="B47" s="248">
        <v>2008.887</v>
      </c>
      <c r="C47" s="14">
        <v>-0.45084576941850685</v>
      </c>
      <c r="D47" s="14">
        <v>-0.5682713616666462</v>
      </c>
      <c r="E47" s="14">
        <v>0.7641571498456585</v>
      </c>
      <c r="F47" s="14">
        <v>-4.401862326368843</v>
      </c>
      <c r="G47" s="14">
        <v>-2.7168872813138023</v>
      </c>
      <c r="H47" s="14">
        <v>-2.7044409428562233</v>
      </c>
      <c r="I47" s="14">
        <v>5.497427755215384</v>
      </c>
      <c r="J47" s="14">
        <v>-0.034375693058336765</v>
      </c>
      <c r="K47" s="14">
        <v>-2.5995016114815996</v>
      </c>
      <c r="L47" s="14">
        <v>19.4</v>
      </c>
    </row>
    <row r="48" spans="1:12" ht="12.75" hidden="1">
      <c r="A48" s="316" t="s">
        <v>77</v>
      </c>
      <c r="B48" s="248">
        <v>2045.945</v>
      </c>
      <c r="C48" s="14">
        <v>-0.02492114412484625</v>
      </c>
      <c r="D48" s="14">
        <v>0.11420495124039576</v>
      </c>
      <c r="E48" s="14">
        <v>-1.455451603477627</v>
      </c>
      <c r="F48" s="14">
        <v>-8.071456513235091</v>
      </c>
      <c r="G48" s="14">
        <v>-1.9955515068965468</v>
      </c>
      <c r="H48" s="14">
        <v>3.1982844801929247</v>
      </c>
      <c r="I48" s="14">
        <v>5.9456797771437095</v>
      </c>
      <c r="J48" s="14">
        <v>-2.2191042148123756</v>
      </c>
      <c r="K48" s="14">
        <v>-1.8250192744665554</v>
      </c>
      <c r="L48" s="14">
        <v>18.6</v>
      </c>
    </row>
    <row r="49" spans="1:12" ht="12.75" hidden="1">
      <c r="A49" s="316" t="s">
        <v>78</v>
      </c>
      <c r="B49" s="248">
        <v>2062.334</v>
      </c>
      <c r="C49" s="14">
        <v>0.5329038384480356</v>
      </c>
      <c r="D49" s="14">
        <v>0.2749410630805187</v>
      </c>
      <c r="E49" s="14">
        <v>3.237291266646892</v>
      </c>
      <c r="F49" s="14">
        <v>-8.06977206524276</v>
      </c>
      <c r="G49" s="14">
        <v>-1.136065565227355</v>
      </c>
      <c r="H49" s="14">
        <v>2.9695408667525385</v>
      </c>
      <c r="I49" s="14">
        <v>5.566384330958883</v>
      </c>
      <c r="J49" s="14">
        <v>-1.9190762897491425</v>
      </c>
      <c r="K49" s="14">
        <v>-0.36190852263837314</v>
      </c>
      <c r="L49" s="14">
        <v>18.2</v>
      </c>
    </row>
    <row r="50" spans="1:12" ht="12.75" hidden="1">
      <c r="A50" s="316" t="s">
        <v>79</v>
      </c>
      <c r="B50" s="248">
        <v>2036.489</v>
      </c>
      <c r="C50" s="14">
        <v>0.3094265757137151</v>
      </c>
      <c r="D50" s="14">
        <v>-0.6924685752552193</v>
      </c>
      <c r="E50" s="14">
        <v>10.89507684945707</v>
      </c>
      <c r="F50" s="14">
        <v>-10.204958615922123</v>
      </c>
      <c r="G50" s="14">
        <v>-0.2384203987770519</v>
      </c>
      <c r="H50" s="14">
        <v>6.770475840822371</v>
      </c>
      <c r="I50" s="14">
        <v>4.2242841620611955</v>
      </c>
      <c r="J50" s="14">
        <v>-3.741134559198869</v>
      </c>
      <c r="K50" s="14">
        <v>-0.8701069346643493</v>
      </c>
      <c r="L50" s="14">
        <v>17.9</v>
      </c>
    </row>
    <row r="51" spans="1:12" ht="12.75" hidden="1">
      <c r="A51" s="316" t="s">
        <v>80</v>
      </c>
      <c r="B51" s="248">
        <v>2034.6589999999999</v>
      </c>
      <c r="C51" s="14">
        <v>1.2828994363545547</v>
      </c>
      <c r="D51" s="14">
        <v>0.39678961132653967</v>
      </c>
      <c r="E51" s="14">
        <v>10.330241849979345</v>
      </c>
      <c r="F51" s="14">
        <v>-7.241899778627499</v>
      </c>
      <c r="G51" s="14">
        <v>1.3164910567296033</v>
      </c>
      <c r="H51" s="14">
        <v>3.811640666314119</v>
      </c>
      <c r="I51" s="14">
        <v>3.737100026689589</v>
      </c>
      <c r="J51" s="14">
        <v>2.9368046234567373</v>
      </c>
      <c r="K51" s="14">
        <v>-0.866823809021227</v>
      </c>
      <c r="L51" s="14">
        <v>18.4</v>
      </c>
    </row>
    <row r="52" spans="1:12" ht="12.75" hidden="1">
      <c r="A52" s="316" t="s">
        <v>81</v>
      </c>
      <c r="B52" s="248">
        <v>2065.892</v>
      </c>
      <c r="C52" s="14">
        <v>0.9749528946281458</v>
      </c>
      <c r="D52" s="14">
        <v>-0.2088691183259499</v>
      </c>
      <c r="E52" s="14">
        <v>13.341202929279916</v>
      </c>
      <c r="F52" s="14">
        <v>-9.158392434988187</v>
      </c>
      <c r="G52" s="14">
        <v>1.3199566353279977</v>
      </c>
      <c r="H52" s="14">
        <v>4.660948014493812</v>
      </c>
      <c r="I52" s="14">
        <v>3.9230642368269173</v>
      </c>
      <c r="J52" s="14">
        <v>3.4663800525584207</v>
      </c>
      <c r="K52" s="14">
        <v>-2.1075329566855032</v>
      </c>
      <c r="L52" s="14">
        <v>17</v>
      </c>
    </row>
    <row r="53" spans="1:12" ht="12.75" hidden="1">
      <c r="A53" s="316" t="s">
        <v>82</v>
      </c>
      <c r="B53" s="248">
        <v>2078.874</v>
      </c>
      <c r="C53" s="14">
        <v>0.8020039431052339</v>
      </c>
      <c r="D53" s="14">
        <v>-0.5804312657555073</v>
      </c>
      <c r="E53" s="14">
        <v>14.879080360047723</v>
      </c>
      <c r="F53" s="14">
        <v>-9.305627380000942</v>
      </c>
      <c r="G53" s="14">
        <v>1.2013051476724996</v>
      </c>
      <c r="H53" s="14">
        <v>10.310350343944961</v>
      </c>
      <c r="I53" s="14">
        <v>3.9423475040005513</v>
      </c>
      <c r="J53" s="14">
        <v>1.6805543865555705</v>
      </c>
      <c r="K53" s="14">
        <v>-3.498008161769789</v>
      </c>
      <c r="L53" s="14">
        <v>17</v>
      </c>
    </row>
    <row r="54" spans="1:12" ht="12.75" hidden="1">
      <c r="A54" s="316" t="s">
        <v>83</v>
      </c>
      <c r="B54" s="248">
        <v>2062.439</v>
      </c>
      <c r="C54" s="14">
        <v>1.2742519110095856</v>
      </c>
      <c r="D54" s="14">
        <v>-0.03594259175405057</v>
      </c>
      <c r="E54" s="14">
        <v>13.67080544325323</v>
      </c>
      <c r="F54" s="14">
        <v>-10.564699028318188</v>
      </c>
      <c r="G54" s="14">
        <v>1.76743233026923</v>
      </c>
      <c r="H54" s="14">
        <v>11.398072912384066</v>
      </c>
      <c r="I54" s="14">
        <v>4.344826034455579</v>
      </c>
      <c r="J54" s="14">
        <v>0.12975802948326987</v>
      </c>
      <c r="K54" s="14">
        <v>-2.368645035394721</v>
      </c>
      <c r="L54" s="14">
        <v>17.4</v>
      </c>
    </row>
    <row r="55" spans="1:12" ht="12.75" hidden="1">
      <c r="A55" s="316" t="s">
        <v>84</v>
      </c>
      <c r="B55" s="248">
        <v>2027.7930000000001</v>
      </c>
      <c r="C55" s="14">
        <v>-0.337452123427056</v>
      </c>
      <c r="D55" s="14">
        <v>-2.186075249939421</v>
      </c>
      <c r="E55" s="14">
        <v>16.837957858320607</v>
      </c>
      <c r="F55" s="14">
        <v>-2.245533341288521</v>
      </c>
      <c r="G55" s="14">
        <v>-1.013388996782112</v>
      </c>
      <c r="H55" s="14">
        <v>11.738580195324616</v>
      </c>
      <c r="I55" s="14">
        <v>-2.874580801466493</v>
      </c>
      <c r="J55" s="14">
        <v>1.1616817444623422</v>
      </c>
      <c r="K55" s="14">
        <v>0.02129324944843347</v>
      </c>
      <c r="L55" s="14">
        <v>19.3</v>
      </c>
    </row>
    <row r="56" spans="1:12" ht="12.75" hidden="1">
      <c r="A56" s="316" t="s">
        <v>85</v>
      </c>
      <c r="B56" s="248">
        <v>2048.244</v>
      </c>
      <c r="C56" s="14">
        <v>-0.8542556919722557</v>
      </c>
      <c r="D56" s="14">
        <v>-3.599263241843232</v>
      </c>
      <c r="E56" s="14">
        <v>24.39213402173806</v>
      </c>
      <c r="F56" s="14">
        <v>-3.0062978191849226</v>
      </c>
      <c r="G56" s="14">
        <v>-0.8168785311973039</v>
      </c>
      <c r="H56" s="14">
        <v>0.12505917347897366</v>
      </c>
      <c r="I56" s="14">
        <v>-3.860088256350963</v>
      </c>
      <c r="J56" s="14">
        <v>7.358035971653436</v>
      </c>
      <c r="K56" s="14">
        <v>-0.4624775638744154</v>
      </c>
      <c r="L56" s="14">
        <v>18.5</v>
      </c>
    </row>
    <row r="57" spans="1:12" ht="12.75" hidden="1">
      <c r="A57" s="316" t="s">
        <v>86</v>
      </c>
      <c r="B57" s="248">
        <v>2076.583</v>
      </c>
      <c r="C57" s="14">
        <v>-0.11020388922078439</v>
      </c>
      <c r="D57" s="14">
        <v>-2.673413268459683</v>
      </c>
      <c r="E57" s="14">
        <v>22.478051543472105</v>
      </c>
      <c r="F57" s="14">
        <v>3.424288291277037</v>
      </c>
      <c r="G57" s="14">
        <v>-2.0120909494971784</v>
      </c>
      <c r="H57" s="14">
        <v>4.786389015233922</v>
      </c>
      <c r="I57" s="14">
        <v>-1.3247421570527393</v>
      </c>
      <c r="J57" s="14">
        <v>10.219634677997888</v>
      </c>
      <c r="K57" s="14">
        <v>-2.402459411763573</v>
      </c>
      <c r="L57" s="14">
        <v>17.5</v>
      </c>
    </row>
    <row r="58" spans="1:12" ht="12.75" hidden="1">
      <c r="A58" s="316" t="s">
        <v>87</v>
      </c>
      <c r="B58" s="248">
        <v>2070.253</v>
      </c>
      <c r="C58" s="14">
        <v>0.37887181148146</v>
      </c>
      <c r="D58" s="14">
        <v>-2.0885700567684466</v>
      </c>
      <c r="E58" s="14">
        <v>20.909727714382555</v>
      </c>
      <c r="F58" s="14">
        <v>4.203938720671886</v>
      </c>
      <c r="G58" s="14">
        <v>-1.786898277843136</v>
      </c>
      <c r="H58" s="14">
        <v>-0.8515349773527987</v>
      </c>
      <c r="I58" s="14">
        <v>-0.4641542796354372</v>
      </c>
      <c r="J58" s="14">
        <v>12.84348360124632</v>
      </c>
      <c r="K58" s="14">
        <v>-0.8597993543773015</v>
      </c>
      <c r="L58" s="14">
        <v>17.1</v>
      </c>
    </row>
    <row r="59" spans="1:12" ht="12.75" hidden="1">
      <c r="A59" s="316" t="s">
        <v>88</v>
      </c>
      <c r="B59" s="248">
        <v>2058.719</v>
      </c>
      <c r="C59" s="14">
        <v>1.5251063594755294</v>
      </c>
      <c r="D59" s="14">
        <v>-0.6917900164070829</v>
      </c>
      <c r="E59" s="14">
        <v>18.768424925867407</v>
      </c>
      <c r="F59" s="14">
        <v>-3.998313228945875</v>
      </c>
      <c r="G59" s="14">
        <v>0.3938241217274623</v>
      </c>
      <c r="H59" s="14">
        <v>3.3130320190903717</v>
      </c>
      <c r="I59" s="14">
        <v>1.7137285921892556</v>
      </c>
      <c r="J59" s="14">
        <v>11.48448194131528</v>
      </c>
      <c r="K59" s="14">
        <v>-0.630776781895122</v>
      </c>
      <c r="L59" s="14">
        <v>17.5</v>
      </c>
    </row>
    <row r="60" spans="1:12" ht="12.75" hidden="1">
      <c r="A60" s="316" t="s">
        <v>89</v>
      </c>
      <c r="B60" s="248">
        <v>2074.807</v>
      </c>
      <c r="C60" s="14">
        <v>1.2968669748330655</v>
      </c>
      <c r="D60" s="14">
        <v>0.2849296277264841</v>
      </c>
      <c r="E60" s="14">
        <v>8.509549186345026</v>
      </c>
      <c r="F60" s="14">
        <v>-0.46578018180453284</v>
      </c>
      <c r="G60" s="14">
        <v>-2.3181946802490216</v>
      </c>
      <c r="H60" s="14">
        <v>7.492061251852377</v>
      </c>
      <c r="I60" s="14">
        <v>4.608002761125164</v>
      </c>
      <c r="J60" s="14">
        <v>4.930191087965284</v>
      </c>
      <c r="K60" s="14">
        <v>-0.9296392574482155</v>
      </c>
      <c r="L60" s="14">
        <v>16.2</v>
      </c>
    </row>
    <row r="61" spans="1:12" ht="12.75" hidden="1">
      <c r="A61" s="316" t="s">
        <v>90</v>
      </c>
      <c r="B61" s="248">
        <v>2094.957</v>
      </c>
      <c r="C61" s="14">
        <v>0.8848189549851782</v>
      </c>
      <c r="D61" s="14">
        <v>0.6404707278241659</v>
      </c>
      <c r="E61" s="14">
        <v>2.595941144279749</v>
      </c>
      <c r="F61" s="14">
        <v>-4.493740038692465</v>
      </c>
      <c r="G61" s="14">
        <v>-1.2163811906538058</v>
      </c>
      <c r="H61" s="14">
        <v>-1.9715403681382924</v>
      </c>
      <c r="I61" s="14">
        <v>4.808222092509467</v>
      </c>
      <c r="J61" s="14">
        <v>6.391160021829577</v>
      </c>
      <c r="K61" s="14">
        <v>-1.2605717529509661</v>
      </c>
      <c r="L61" s="14">
        <v>15.6</v>
      </c>
    </row>
    <row r="62" spans="1:12" ht="12.75" hidden="1">
      <c r="A62" s="316" t="s">
        <v>91</v>
      </c>
      <c r="B62" s="248">
        <v>2107.385</v>
      </c>
      <c r="C62" s="14">
        <v>1.7935972076842859</v>
      </c>
      <c r="D62" s="14">
        <v>2.1099899595608917</v>
      </c>
      <c r="E62" s="14">
        <v>-0.3382633819610277</v>
      </c>
      <c r="F62" s="14">
        <v>1.6778111429879345</v>
      </c>
      <c r="G62" s="14">
        <v>-1.3123781685025762</v>
      </c>
      <c r="H62" s="14">
        <v>2.1752077749803647</v>
      </c>
      <c r="I62" s="14">
        <v>3.2129594358681004</v>
      </c>
      <c r="J62" s="14">
        <v>12.405256693196478</v>
      </c>
      <c r="K62" s="14">
        <v>-0.5461295190706608</v>
      </c>
      <c r="L62" s="14">
        <v>15.3</v>
      </c>
    </row>
    <row r="63" spans="1:12" ht="12.75" hidden="1">
      <c r="A63" s="316" t="s">
        <v>92</v>
      </c>
      <c r="B63" s="248">
        <v>2102.964</v>
      </c>
      <c r="C63" s="14">
        <v>2.1491519726587285</v>
      </c>
      <c r="D63" s="14">
        <v>2.341178171644941</v>
      </c>
      <c r="E63" s="14">
        <v>0.9002737269509851</v>
      </c>
      <c r="F63" s="14">
        <v>-8.603629638192118</v>
      </c>
      <c r="G63" s="14">
        <v>-0.5918067133241323</v>
      </c>
      <c r="H63" s="14">
        <v>4.296864226812659</v>
      </c>
      <c r="I63" s="14">
        <v>6.074230548029917</v>
      </c>
      <c r="J63" s="14">
        <v>4.892241688205587</v>
      </c>
      <c r="K63" s="14">
        <v>0.9817282304889261</v>
      </c>
      <c r="L63" s="14">
        <v>14.9</v>
      </c>
    </row>
    <row r="64" spans="1:12" ht="12.75" hidden="1">
      <c r="A64" s="316" t="s">
        <v>93</v>
      </c>
      <c r="B64" s="248">
        <v>2122.1360000000004</v>
      </c>
      <c r="C64" s="14">
        <v>2.2811278350227724</v>
      </c>
      <c r="D64" s="14">
        <v>2.422404073387142</v>
      </c>
      <c r="E64" s="14">
        <v>1.3504914867474156</v>
      </c>
      <c r="F64" s="14">
        <v>-6.520168638064334</v>
      </c>
      <c r="G64" s="14">
        <v>0.7727236517167171</v>
      </c>
      <c r="H64" s="14">
        <v>2.8576680430915076</v>
      </c>
      <c r="I64" s="14">
        <v>6.766938864801091</v>
      </c>
      <c r="J64" s="14">
        <v>6.603163261364969</v>
      </c>
      <c r="K64" s="14">
        <v>-1.299271354578181</v>
      </c>
      <c r="L64" s="14">
        <v>13.5</v>
      </c>
    </row>
    <row r="65" spans="1:12" ht="12.75" hidden="1">
      <c r="A65" s="316" t="s">
        <v>94</v>
      </c>
      <c r="B65" s="248">
        <v>2147.047</v>
      </c>
      <c r="C65" s="14">
        <v>2.486447215861716</v>
      </c>
      <c r="D65" s="14">
        <v>2.570897213872513</v>
      </c>
      <c r="E65" s="14">
        <v>1.906332404270188</v>
      </c>
      <c r="F65" s="14">
        <v>-7.615609059803958</v>
      </c>
      <c r="G65" s="14">
        <v>2.186492177774909</v>
      </c>
      <c r="H65" s="14">
        <v>4.941345586159088</v>
      </c>
      <c r="I65" s="14">
        <v>4.5616135328561995</v>
      </c>
      <c r="J65" s="14">
        <v>3.682456916430567</v>
      </c>
      <c r="K65" s="14">
        <v>1.0732348613378377</v>
      </c>
      <c r="L65" s="14">
        <v>12.8</v>
      </c>
    </row>
    <row r="66" spans="1:12" ht="12.75" hidden="1">
      <c r="A66" s="316" t="s">
        <v>95</v>
      </c>
      <c r="B66" s="248">
        <v>2154.986</v>
      </c>
      <c r="C66" s="14">
        <v>2.258770941237586</v>
      </c>
      <c r="D66" s="14">
        <v>1.957629158162419</v>
      </c>
      <c r="E66" s="14">
        <v>4.33771630450272</v>
      </c>
      <c r="F66" s="14">
        <v>-6.319441394756481</v>
      </c>
      <c r="G66" s="14">
        <v>2.3174437740971285</v>
      </c>
      <c r="H66" s="14">
        <v>7.297476319798619</v>
      </c>
      <c r="I66" s="14">
        <v>3.798429273582741</v>
      </c>
      <c r="J66" s="14">
        <v>1.7048457954096108</v>
      </c>
      <c r="K66" s="14">
        <v>0.7538018471576038</v>
      </c>
      <c r="L66" s="14">
        <v>12</v>
      </c>
    </row>
    <row r="67" spans="1:12" ht="12.75" hidden="1">
      <c r="A67" s="316" t="s">
        <v>96</v>
      </c>
      <c r="B67" s="248">
        <v>2147.8140000000003</v>
      </c>
      <c r="C67" s="14">
        <v>2.1327041261762076</v>
      </c>
      <c r="D67" s="14">
        <v>2.4096273382059366</v>
      </c>
      <c r="E67" s="14">
        <v>0.3059628437566744</v>
      </c>
      <c r="F67" s="14">
        <v>-3.0556363590372797</v>
      </c>
      <c r="G67" s="14">
        <v>2.012713764515553</v>
      </c>
      <c r="H67" s="14">
        <v>4.702911389057832</v>
      </c>
      <c r="I67" s="14">
        <v>4.6716861718089575</v>
      </c>
      <c r="J67" s="14">
        <v>0.28740474878273403</v>
      </c>
      <c r="K67" s="14">
        <v>0.17679644835580177</v>
      </c>
      <c r="L67" s="14">
        <v>11.524073942385906</v>
      </c>
    </row>
    <row r="68" spans="1:12" ht="12.75" hidden="1">
      <c r="A68" s="316" t="s">
        <v>97</v>
      </c>
      <c r="B68" s="248">
        <v>2163.79</v>
      </c>
      <c r="C68" s="14">
        <v>1.9628336732424145</v>
      </c>
      <c r="D68" s="14">
        <v>2.053889810605696</v>
      </c>
      <c r="E68" s="14">
        <v>1.3566709603859124</v>
      </c>
      <c r="F68" s="14">
        <v>-9.009642890098718</v>
      </c>
      <c r="G68" s="14">
        <v>3.3151275601868377</v>
      </c>
      <c r="H68" s="14">
        <v>9.022849119223892</v>
      </c>
      <c r="I68" s="14">
        <v>3.566390111182031</v>
      </c>
      <c r="J68" s="14">
        <v>-3.1407803265324645</v>
      </c>
      <c r="K68" s="14">
        <v>0.5091563145463311</v>
      </c>
      <c r="L68" s="14">
        <v>11.1</v>
      </c>
    </row>
    <row r="69" spans="1:12" ht="12.75" hidden="1">
      <c r="A69" s="317" t="s">
        <v>98</v>
      </c>
      <c r="B69" s="248">
        <v>2191.536</v>
      </c>
      <c r="C69" s="14">
        <v>2.0721018217113993</v>
      </c>
      <c r="D69" s="14">
        <v>1.2607730011504543</v>
      </c>
      <c r="E69" s="14">
        <v>7.681731559605296</v>
      </c>
      <c r="F69" s="14">
        <v>-5.490672786348867</v>
      </c>
      <c r="G69" s="14">
        <v>2.248185022397564</v>
      </c>
      <c r="H69" s="14">
        <v>7.426251161880543</v>
      </c>
      <c r="I69" s="14">
        <v>5.391368699464238</v>
      </c>
      <c r="J69" s="14">
        <v>-2.17684357681361</v>
      </c>
      <c r="K69" s="14">
        <v>-0.6614864152647044</v>
      </c>
      <c r="L69" s="14">
        <v>11.2</v>
      </c>
    </row>
    <row r="70" spans="1:12" ht="12.75" hidden="1">
      <c r="A70" s="317" t="s">
        <v>14</v>
      </c>
      <c r="B70" s="248">
        <v>2204.728</v>
      </c>
      <c r="C70" s="14">
        <v>2.3082284525282546</v>
      </c>
      <c r="D70" s="14">
        <v>1.7554516187815068</v>
      </c>
      <c r="E70" s="14">
        <v>6.0372963724461215</v>
      </c>
      <c r="F70" s="14">
        <v>-8.002062628914302</v>
      </c>
      <c r="G70" s="14">
        <v>1.9954214345471684</v>
      </c>
      <c r="H70" s="14">
        <v>7.0801977936501</v>
      </c>
      <c r="I70" s="14">
        <v>6.711536063468742</v>
      </c>
      <c r="J70" s="14">
        <v>-1.029432960198477</v>
      </c>
      <c r="K70" s="14">
        <v>-0.7337632266123819</v>
      </c>
      <c r="L70" s="14">
        <v>10.3</v>
      </c>
    </row>
    <row r="71" spans="1:12" ht="12.75" hidden="1">
      <c r="A71" s="317" t="s">
        <v>15</v>
      </c>
      <c r="B71" s="248">
        <v>2207.735</v>
      </c>
      <c r="C71" s="14">
        <v>2.789859829575562</v>
      </c>
      <c r="D71" s="14">
        <v>2.099847283833924</v>
      </c>
      <c r="E71" s="14">
        <v>7.437031381672313</v>
      </c>
      <c r="F71" s="14">
        <v>0.8466947593638707</v>
      </c>
      <c r="G71" s="14">
        <v>3.2050526878449404</v>
      </c>
      <c r="H71" s="14">
        <v>5.932492328673703</v>
      </c>
      <c r="I71" s="14">
        <v>5.592169561761267</v>
      </c>
      <c r="J71" s="14">
        <v>3.1764631077926424</v>
      </c>
      <c r="K71" s="14">
        <v>-1.8975998117499415</v>
      </c>
      <c r="L71" s="14">
        <v>10.5</v>
      </c>
    </row>
    <row r="72" spans="1:12" ht="12.75">
      <c r="A72" s="317" t="s">
        <v>16</v>
      </c>
      <c r="B72" s="248">
        <v>2226.915</v>
      </c>
      <c r="C72" s="14">
        <v>2.9173348615161245</v>
      </c>
      <c r="D72" s="14">
        <v>2.249531436134305</v>
      </c>
      <c r="E72" s="14">
        <v>7.393497538348726</v>
      </c>
      <c r="F72" s="14">
        <v>1.428661976294606</v>
      </c>
      <c r="G72" s="14">
        <v>2.629849126687688</v>
      </c>
      <c r="H72" s="14">
        <v>6.375829103660635</v>
      </c>
      <c r="I72" s="14">
        <v>6.349093090950376</v>
      </c>
      <c r="J72" s="14">
        <v>2.923738719783046</v>
      </c>
      <c r="K72" s="14">
        <v>-1.8526639541720868</v>
      </c>
      <c r="L72" s="14">
        <v>10.1</v>
      </c>
    </row>
    <row r="73" spans="1:12" ht="12.75">
      <c r="A73" s="317" t="s">
        <v>17</v>
      </c>
      <c r="B73" s="248">
        <v>2262.609</v>
      </c>
      <c r="C73" s="14">
        <v>3.2430678756817173</v>
      </c>
      <c r="D73" s="14">
        <v>2.403965877699463</v>
      </c>
      <c r="E73" s="14">
        <v>8.698777611567323</v>
      </c>
      <c r="F73" s="14">
        <v>0.97849475291207</v>
      </c>
      <c r="G73" s="14">
        <v>1.685115499766539</v>
      </c>
      <c r="H73" s="14">
        <v>9.14772986019399</v>
      </c>
      <c r="I73" s="14">
        <v>4.35812135229132</v>
      </c>
      <c r="J73" s="14">
        <v>8.20794068382493</v>
      </c>
      <c r="K73" s="14">
        <v>-0.1998074000812835</v>
      </c>
      <c r="L73" s="14">
        <v>9</v>
      </c>
    </row>
    <row r="74" spans="1:12" ht="12.75">
      <c r="A74" s="495" t="s">
        <v>18</v>
      </c>
      <c r="B74" s="267">
        <v>2250.978</v>
      </c>
      <c r="C74" s="6">
        <v>2.1</v>
      </c>
      <c r="D74" s="6">
        <v>1.4</v>
      </c>
      <c r="E74" s="6">
        <v>6.8</v>
      </c>
      <c r="F74" s="14">
        <v>-0.057324840764323426</v>
      </c>
      <c r="G74" s="14">
        <v>-1.2356737519283172</v>
      </c>
      <c r="H74" s="14">
        <v>9.634143529194745</v>
      </c>
      <c r="I74" s="14">
        <v>4.051296951933978</v>
      </c>
      <c r="J74" s="14">
        <v>4.805299112107477</v>
      </c>
      <c r="K74" s="14">
        <v>0.04724054454040072</v>
      </c>
      <c r="L74" s="6">
        <v>8.7</v>
      </c>
    </row>
    <row r="75" spans="1:12" ht="12.75">
      <c r="A75" s="495" t="s">
        <v>19</v>
      </c>
      <c r="B75" s="267">
        <v>2199.8810000000003</v>
      </c>
      <c r="C75" s="6">
        <v>-0.4</v>
      </c>
      <c r="D75" s="6">
        <v>-1.9</v>
      </c>
      <c r="E75" s="6">
        <v>9.7</v>
      </c>
      <c r="F75" s="14">
        <v>-14.9</v>
      </c>
      <c r="G75" s="14">
        <v>-8</v>
      </c>
      <c r="H75" s="14">
        <v>7.6</v>
      </c>
      <c r="I75" s="14">
        <v>2.6</v>
      </c>
      <c r="J75" s="14">
        <v>5.3</v>
      </c>
      <c r="K75" s="14">
        <v>1.9</v>
      </c>
      <c r="L75" s="6">
        <v>10.5</v>
      </c>
    </row>
    <row r="76" spans="1:12" ht="12.75">
      <c r="A76" s="495" t="s">
        <v>20</v>
      </c>
      <c r="B76" s="267">
        <v>2197.902</v>
      </c>
      <c r="C76" s="6">
        <v>-1.3</v>
      </c>
      <c r="D76" s="6">
        <v>-3.5</v>
      </c>
      <c r="E76" s="6">
        <v>13</v>
      </c>
      <c r="F76" s="14">
        <v>-8.52122181672749</v>
      </c>
      <c r="G76" s="14">
        <v>-12.340915830050406</v>
      </c>
      <c r="H76" s="14">
        <v>8.676557994144446</v>
      </c>
      <c r="I76" s="14">
        <v>0.32890774267428924</v>
      </c>
      <c r="J76" s="14">
        <v>7.47627462827603</v>
      </c>
      <c r="K76" s="14">
        <v>3.2575287022380763</v>
      </c>
      <c r="L76" s="6">
        <v>11.3</v>
      </c>
    </row>
    <row r="77" spans="1:12" ht="12.75">
      <c r="A77" s="495" t="s">
        <v>21</v>
      </c>
      <c r="B77" s="267">
        <v>2178.277</v>
      </c>
      <c r="C77" s="6">
        <v>-3.7</v>
      </c>
      <c r="D77" s="6">
        <v>-5.7</v>
      </c>
      <c r="E77" s="14">
        <v>8.2</v>
      </c>
      <c r="F77" s="14">
        <v>-13.1</v>
      </c>
      <c r="G77" s="14">
        <v>-14</v>
      </c>
      <c r="H77" s="14">
        <v>1.2913050734312463</v>
      </c>
      <c r="I77" s="14">
        <v>-0.039216455224604374</v>
      </c>
      <c r="J77" s="14">
        <v>0.6445194406446149</v>
      </c>
      <c r="K77" s="14">
        <v>1.1478734651054054</v>
      </c>
      <c r="L77" s="6">
        <v>12.5</v>
      </c>
    </row>
    <row r="78" spans="1:12" ht="12.75">
      <c r="A78" s="22" t="s">
        <v>22</v>
      </c>
      <c r="B78" s="247">
        <v>2161.7</v>
      </c>
      <c r="C78" s="28">
        <v>-4</v>
      </c>
      <c r="D78" s="28">
        <v>-5.5</v>
      </c>
      <c r="E78" s="25">
        <v>5.7</v>
      </c>
      <c r="F78" s="25">
        <v>-18.494040342298305</v>
      </c>
      <c r="G78" s="25">
        <v>-14.725735244293787</v>
      </c>
      <c r="H78" s="25">
        <v>0.1956165075091434</v>
      </c>
      <c r="I78" s="25">
        <v>-0.3172131383914518</v>
      </c>
      <c r="J78" s="25">
        <v>1.7198323963531408</v>
      </c>
      <c r="K78" s="25">
        <v>1.4962862242528843</v>
      </c>
      <c r="L78" s="28">
        <v>13.9</v>
      </c>
    </row>
    <row r="79" spans="1:12" ht="12.75" hidden="1">
      <c r="A79" s="316" t="s">
        <v>102</v>
      </c>
      <c r="B79" s="246">
        <v>1219.806</v>
      </c>
      <c r="C79" s="6"/>
      <c r="D79" s="6"/>
      <c r="E79" s="6"/>
      <c r="F79" s="6"/>
      <c r="G79" s="46">
        <v>0.7824855488144209</v>
      </c>
      <c r="H79" s="46">
        <v>1.587474449619691</v>
      </c>
      <c r="I79" s="46">
        <v>-10.970869582251623</v>
      </c>
      <c r="J79" s="46"/>
      <c r="K79" s="6"/>
      <c r="L79" s="14">
        <v>17.71</v>
      </c>
    </row>
    <row r="80" spans="1:12" ht="12.75" hidden="1">
      <c r="A80" s="316" t="s">
        <v>103</v>
      </c>
      <c r="B80" s="246">
        <v>1210.398</v>
      </c>
      <c r="C80" s="6"/>
      <c r="D80" s="6"/>
      <c r="E80" s="6"/>
      <c r="F80" s="6"/>
      <c r="G80" s="46">
        <v>1.1344810993281698</v>
      </c>
      <c r="H80" s="46">
        <v>1.245663828445288</v>
      </c>
      <c r="I80" s="46">
        <v>-12.094787202854334</v>
      </c>
      <c r="J80" s="6"/>
      <c r="K80" s="6"/>
      <c r="L80" s="14">
        <v>17.07</v>
      </c>
    </row>
    <row r="81" spans="1:12" ht="12.75" hidden="1">
      <c r="A81" s="316" t="s">
        <v>104</v>
      </c>
      <c r="B81" s="246">
        <v>1202.778</v>
      </c>
      <c r="C81" s="6"/>
      <c r="D81" s="6"/>
      <c r="E81" s="6"/>
      <c r="F81" s="6"/>
      <c r="G81" s="46">
        <v>1.4918816013472735</v>
      </c>
      <c r="H81" s="46">
        <v>1.5749643728807996</v>
      </c>
      <c r="I81" s="46">
        <v>-14.870676131871434</v>
      </c>
      <c r="J81" s="6"/>
      <c r="K81" s="6"/>
      <c r="L81" s="14">
        <v>16.48</v>
      </c>
    </row>
    <row r="82" spans="1:12" ht="12.75" hidden="1">
      <c r="A82" s="316" t="s">
        <v>105</v>
      </c>
      <c r="B82" s="246">
        <v>1213.233</v>
      </c>
      <c r="C82" s="6"/>
      <c r="D82" s="6"/>
      <c r="E82" s="6"/>
      <c r="F82" s="6"/>
      <c r="G82" s="46">
        <v>-0.8392117195055988</v>
      </c>
      <c r="H82" s="46">
        <v>1.9956452826563833</v>
      </c>
      <c r="I82" s="46">
        <v>-14.784037064336104</v>
      </c>
      <c r="J82" s="6"/>
      <c r="K82" s="6"/>
      <c r="L82" s="14">
        <v>15.44</v>
      </c>
    </row>
    <row r="83" spans="1:12" ht="12.75" hidden="1">
      <c r="A83" s="316" t="s">
        <v>106</v>
      </c>
      <c r="B83" s="246">
        <v>1222.717</v>
      </c>
      <c r="C83" s="6"/>
      <c r="D83" s="6"/>
      <c r="E83" s="6"/>
      <c r="F83" s="6"/>
      <c r="G83" s="46">
        <v>-0.27106332443990766</v>
      </c>
      <c r="H83" s="46">
        <v>2.9364596582425406</v>
      </c>
      <c r="I83" s="46">
        <v>-13.740561063066863</v>
      </c>
      <c r="J83" s="6"/>
      <c r="K83" s="6"/>
      <c r="L83" s="14">
        <v>14.81</v>
      </c>
    </row>
    <row r="84" spans="1:12" ht="12.75" hidden="1">
      <c r="A84" s="316" t="s">
        <v>107</v>
      </c>
      <c r="B84" s="246">
        <v>1225.296</v>
      </c>
      <c r="C84" s="6"/>
      <c r="D84" s="6"/>
      <c r="E84" s="6"/>
      <c r="F84" s="6"/>
      <c r="G84" s="46">
        <v>-0.36594924374020366</v>
      </c>
      <c r="H84" s="46">
        <v>2.951900154256066</v>
      </c>
      <c r="I84" s="46">
        <v>-13.606143095801428</v>
      </c>
      <c r="J84" s="6"/>
      <c r="K84" s="6"/>
      <c r="L84" s="14">
        <v>14.6</v>
      </c>
    </row>
    <row r="85" spans="1:12" ht="12.75" hidden="1">
      <c r="A85" s="316" t="s">
        <v>108</v>
      </c>
      <c r="B85" s="246">
        <v>1225.483</v>
      </c>
      <c r="C85" s="6"/>
      <c r="D85" s="6"/>
      <c r="E85" s="6"/>
      <c r="F85" s="6"/>
      <c r="G85" s="46">
        <v>1.0084940921580454</v>
      </c>
      <c r="H85" s="46">
        <v>4.527350799676384</v>
      </c>
      <c r="I85" s="46">
        <v>-13.210834684264952</v>
      </c>
      <c r="J85" s="6"/>
      <c r="K85" s="6"/>
      <c r="L85" s="14">
        <v>14.49</v>
      </c>
    </row>
    <row r="86" spans="1:12" ht="12.75" hidden="1">
      <c r="A86" s="316" t="s">
        <v>109</v>
      </c>
      <c r="B86" s="246">
        <v>1227.336</v>
      </c>
      <c r="C86" s="6"/>
      <c r="D86" s="6"/>
      <c r="E86" s="6"/>
      <c r="F86" s="6"/>
      <c r="G86" s="46">
        <v>0.36462739470781</v>
      </c>
      <c r="H86" s="46">
        <v>4.19044070270229</v>
      </c>
      <c r="I86" s="46">
        <v>-11.639874566049755</v>
      </c>
      <c r="J86" s="6"/>
      <c r="K86" s="6"/>
      <c r="L86" s="14">
        <v>14.31</v>
      </c>
    </row>
    <row r="87" spans="1:12" ht="12.75" hidden="1">
      <c r="A87" s="316" t="s">
        <v>110</v>
      </c>
      <c r="B87" s="246">
        <v>1227.193</v>
      </c>
      <c r="C87" s="6"/>
      <c r="D87" s="6"/>
      <c r="E87" s="6"/>
      <c r="F87" s="6"/>
      <c r="G87" s="46">
        <v>0.4492007104795732</v>
      </c>
      <c r="H87" s="46">
        <v>6.024900304581266</v>
      </c>
      <c r="I87" s="46">
        <v>-11.567890673221655</v>
      </c>
      <c r="J87" s="6"/>
      <c r="K87" s="6"/>
      <c r="L87" s="14">
        <v>13.87</v>
      </c>
    </row>
    <row r="88" spans="1:12" ht="12.75" hidden="1">
      <c r="A88" s="316" t="s">
        <v>111</v>
      </c>
      <c r="B88" s="246">
        <v>1225.764</v>
      </c>
      <c r="C88" s="6"/>
      <c r="D88" s="6"/>
      <c r="E88" s="6"/>
      <c r="F88" s="6"/>
      <c r="G88" s="46">
        <v>0.7271006860145093</v>
      </c>
      <c r="H88" s="46">
        <v>6.365458075020356</v>
      </c>
      <c r="I88" s="46">
        <v>-11.522037235441246</v>
      </c>
      <c r="J88" s="6"/>
      <c r="K88" s="6"/>
      <c r="L88" s="14">
        <v>13.75</v>
      </c>
    </row>
    <row r="89" spans="1:12" ht="12.75" hidden="1">
      <c r="A89" s="316" t="s">
        <v>112</v>
      </c>
      <c r="B89" s="246">
        <v>1221.064</v>
      </c>
      <c r="C89" s="6"/>
      <c r="D89" s="6"/>
      <c r="E89" s="6"/>
      <c r="F89" s="6"/>
      <c r="G89" s="46">
        <v>0.1886445611649208</v>
      </c>
      <c r="H89" s="46">
        <v>5.7208022760939485</v>
      </c>
      <c r="I89" s="46">
        <v>-10.990302353772236</v>
      </c>
      <c r="J89" s="6"/>
      <c r="K89" s="6"/>
      <c r="L89" s="14">
        <v>14.19</v>
      </c>
    </row>
    <row r="90" spans="1:12" ht="12.75" hidden="1">
      <c r="A90" s="316" t="s">
        <v>113</v>
      </c>
      <c r="B90" s="246">
        <v>1210.132</v>
      </c>
      <c r="C90" s="6"/>
      <c r="D90" s="6"/>
      <c r="E90" s="6"/>
      <c r="F90" s="6"/>
      <c r="G90" s="46">
        <v>-0.11484790829612734</v>
      </c>
      <c r="H90" s="46">
        <v>7.9607148396998895</v>
      </c>
      <c r="I90" s="46">
        <v>-10.157096543525086</v>
      </c>
      <c r="J90" s="6"/>
      <c r="K90" s="6"/>
      <c r="L90" s="14">
        <v>15.56</v>
      </c>
    </row>
    <row r="91" spans="1:12" ht="12.75" hidden="1">
      <c r="A91" s="316" t="s">
        <v>114</v>
      </c>
      <c r="B91" s="246">
        <v>1205.628</v>
      </c>
      <c r="C91" s="6"/>
      <c r="D91" s="6"/>
      <c r="E91" s="6"/>
      <c r="F91" s="6"/>
      <c r="G91" s="46">
        <v>-0.7064239746737258</v>
      </c>
      <c r="H91" s="46">
        <v>3.7347340991366025</v>
      </c>
      <c r="I91" s="46">
        <v>-3.5971956187913037</v>
      </c>
      <c r="J91" s="6"/>
      <c r="K91" s="6"/>
      <c r="L91" s="14">
        <v>16.6</v>
      </c>
    </row>
    <row r="92" spans="1:12" ht="12.75" hidden="1">
      <c r="A92" s="316" t="s">
        <v>115</v>
      </c>
      <c r="B92" s="246">
        <v>1205.884</v>
      </c>
      <c r="C92" s="6"/>
      <c r="D92" s="6"/>
      <c r="E92" s="6"/>
      <c r="F92" s="6"/>
      <c r="G92" s="46">
        <v>-0.9314361987088091</v>
      </c>
      <c r="H92" s="46">
        <v>4.120525578078514</v>
      </c>
      <c r="I92" s="46">
        <v>-2.9970599435641674</v>
      </c>
      <c r="J92" s="6"/>
      <c r="K92" s="6"/>
      <c r="L92" s="14">
        <v>16.51</v>
      </c>
    </row>
    <row r="93" spans="1:12" ht="12.75" hidden="1">
      <c r="A93" s="316" t="s">
        <v>116</v>
      </c>
      <c r="B93" s="246">
        <v>1210.574</v>
      </c>
      <c r="C93" s="6"/>
      <c r="D93" s="6"/>
      <c r="E93" s="6"/>
      <c r="F93" s="6"/>
      <c r="G93" s="46">
        <v>-0.9965009739557047</v>
      </c>
      <c r="H93" s="46">
        <v>3.4607042355730044</v>
      </c>
      <c r="I93" s="46">
        <v>0.4316900283780427</v>
      </c>
      <c r="J93" s="6"/>
      <c r="K93" s="6"/>
      <c r="L93" s="14">
        <v>16</v>
      </c>
    </row>
    <row r="94" spans="1:12" ht="12.75" hidden="1">
      <c r="A94" s="316" t="s">
        <v>117</v>
      </c>
      <c r="B94" s="246">
        <v>1214.722</v>
      </c>
      <c r="C94" s="6"/>
      <c r="D94" s="6"/>
      <c r="E94" s="6"/>
      <c r="F94" s="6"/>
      <c r="G94" s="46">
        <v>-0.4806935158274399</v>
      </c>
      <c r="H94" s="46">
        <v>2.8489581289487234</v>
      </c>
      <c r="I94" s="46">
        <v>0.6739190605167948</v>
      </c>
      <c r="J94" s="6"/>
      <c r="K94" s="6"/>
      <c r="L94" s="14">
        <v>15.25</v>
      </c>
    </row>
    <row r="95" spans="1:12" ht="12.75" hidden="1">
      <c r="A95" s="316" t="s">
        <v>118</v>
      </c>
      <c r="B95" s="246">
        <v>1220.072</v>
      </c>
      <c r="C95" s="6"/>
      <c r="D95" s="6"/>
      <c r="E95" s="6"/>
      <c r="F95" s="6"/>
      <c r="G95" s="46">
        <v>-0.4558480625122314</v>
      </c>
      <c r="H95" s="46">
        <v>2.099034520867548</v>
      </c>
      <c r="I95" s="46">
        <v>0.06162032101254056</v>
      </c>
      <c r="J95" s="6"/>
      <c r="K95" s="6"/>
      <c r="L95" s="14">
        <v>14.47</v>
      </c>
    </row>
    <row r="96" spans="1:12" ht="12.75" hidden="1">
      <c r="A96" s="316" t="s">
        <v>119</v>
      </c>
      <c r="B96" s="246">
        <v>1225.061</v>
      </c>
      <c r="C96" s="6"/>
      <c r="D96" s="6"/>
      <c r="E96" s="6"/>
      <c r="F96" s="6"/>
      <c r="G96" s="46">
        <v>-0.029411816817543013</v>
      </c>
      <c r="H96" s="46">
        <v>2.612242426994186</v>
      </c>
      <c r="I96" s="46">
        <v>0.5511575289689006</v>
      </c>
      <c r="J96" s="6"/>
      <c r="K96" s="6"/>
      <c r="L96" s="14">
        <v>13.91</v>
      </c>
    </row>
    <row r="97" spans="1:12" ht="12.75" hidden="1">
      <c r="A97" s="316" t="s">
        <v>120</v>
      </c>
      <c r="B97" s="246">
        <v>1239.86</v>
      </c>
      <c r="C97" s="6"/>
      <c r="D97" s="6"/>
      <c r="E97" s="6"/>
      <c r="F97" s="6"/>
      <c r="G97" s="46">
        <v>-0.08256582627085152</v>
      </c>
      <c r="H97" s="46">
        <v>1.4802190932634858</v>
      </c>
      <c r="I97" s="46">
        <v>0.6319417378152679</v>
      </c>
      <c r="J97" s="6"/>
      <c r="K97" s="6"/>
      <c r="L97" s="14">
        <v>13.65</v>
      </c>
    </row>
    <row r="98" spans="1:12" ht="12.75" hidden="1">
      <c r="A98" s="316" t="s">
        <v>121</v>
      </c>
      <c r="B98" s="246">
        <v>1244.444</v>
      </c>
      <c r="C98" s="6"/>
      <c r="D98" s="6"/>
      <c r="E98" s="6"/>
      <c r="F98" s="6"/>
      <c r="G98" s="46">
        <v>0.6492501880531449</v>
      </c>
      <c r="H98" s="46">
        <v>2.5794434303170135</v>
      </c>
      <c r="I98" s="46">
        <v>-0.12227648613428244</v>
      </c>
      <c r="J98" s="6"/>
      <c r="K98" s="6"/>
      <c r="L98" s="14">
        <v>13.24</v>
      </c>
    </row>
    <row r="99" spans="1:12" ht="12.75" hidden="1">
      <c r="A99" s="316" t="s">
        <v>122</v>
      </c>
      <c r="B99" s="246">
        <v>1248.019</v>
      </c>
      <c r="C99" s="6"/>
      <c r="D99" s="6"/>
      <c r="E99" s="6"/>
      <c r="F99" s="6"/>
      <c r="G99" s="46">
        <v>0.33543814729218013</v>
      </c>
      <c r="H99" s="46">
        <v>2.582498537719431</v>
      </c>
      <c r="I99" s="46">
        <v>0.5226267504567517</v>
      </c>
      <c r="J99" s="6"/>
      <c r="K99" s="6"/>
      <c r="L99" s="14">
        <v>13.14</v>
      </c>
    </row>
    <row r="100" spans="1:12" ht="12.75" hidden="1">
      <c r="A100" s="316" t="s">
        <v>123</v>
      </c>
      <c r="B100" s="246">
        <v>1244.429</v>
      </c>
      <c r="C100" s="6"/>
      <c r="D100" s="6"/>
      <c r="E100" s="6"/>
      <c r="F100" s="6"/>
      <c r="G100" s="46">
        <v>0.9233279359232682</v>
      </c>
      <c r="H100" s="46">
        <v>1.5417562038209098</v>
      </c>
      <c r="I100" s="46">
        <v>0.6388560031832355</v>
      </c>
      <c r="J100" s="6"/>
      <c r="K100" s="6"/>
      <c r="L100" s="14">
        <v>12.75</v>
      </c>
    </row>
    <row r="101" spans="1:12" ht="12.75" hidden="1">
      <c r="A101" s="316" t="s">
        <v>124</v>
      </c>
      <c r="B101" s="246">
        <v>1244.106</v>
      </c>
      <c r="C101" s="6"/>
      <c r="D101" s="6"/>
      <c r="E101" s="6"/>
      <c r="F101" s="6"/>
      <c r="G101" s="46">
        <v>1.8850312628035084</v>
      </c>
      <c r="H101" s="46">
        <v>2.5436294352267907</v>
      </c>
      <c r="I101" s="46">
        <v>0.01788080605693665</v>
      </c>
      <c r="J101" s="6"/>
      <c r="K101" s="6"/>
      <c r="L101" s="14">
        <v>12.58</v>
      </c>
    </row>
    <row r="102" spans="1:12" ht="12.75" hidden="1">
      <c r="A102" s="316" t="s">
        <v>125</v>
      </c>
      <c r="B102" s="246">
        <v>1238.32</v>
      </c>
      <c r="C102" s="6"/>
      <c r="D102" s="6"/>
      <c r="E102" s="6"/>
      <c r="F102" s="6"/>
      <c r="G102" s="46">
        <v>2.7700710074027484</v>
      </c>
      <c r="H102" s="46">
        <v>3.1647005444646084</v>
      </c>
      <c r="I102" s="46">
        <v>-0.22510205277447426</v>
      </c>
      <c r="J102" s="6"/>
      <c r="K102" s="6"/>
      <c r="L102" s="14">
        <v>13.07</v>
      </c>
    </row>
    <row r="103" spans="1:12" ht="12.75" hidden="1">
      <c r="A103" s="316" t="s">
        <v>126</v>
      </c>
      <c r="B103" s="246">
        <v>1254.193</v>
      </c>
      <c r="C103" s="6"/>
      <c r="D103" s="6"/>
      <c r="E103" s="6"/>
      <c r="F103" s="6"/>
      <c r="G103" s="46">
        <v>3.236399212192296</v>
      </c>
      <c r="H103" s="46">
        <v>7.5018283570224895</v>
      </c>
      <c r="I103" s="46">
        <v>3.8957575524599832</v>
      </c>
      <c r="J103" s="6"/>
      <c r="K103" s="6"/>
      <c r="L103" s="14">
        <v>13.39</v>
      </c>
    </row>
    <row r="104" spans="1:12" ht="12.75" hidden="1">
      <c r="A104" s="316" t="s">
        <v>127</v>
      </c>
      <c r="B104" s="246">
        <v>1261.517</v>
      </c>
      <c r="C104" s="6"/>
      <c r="D104" s="6"/>
      <c r="E104" s="6"/>
      <c r="F104" s="6"/>
      <c r="G104" s="46">
        <v>3.094811246393391</v>
      </c>
      <c r="H104" s="46">
        <v>5.946026797663478</v>
      </c>
      <c r="I104" s="46">
        <v>5.84257882031649</v>
      </c>
      <c r="J104" s="6"/>
      <c r="K104" s="6"/>
      <c r="L104" s="14">
        <v>13.08</v>
      </c>
    </row>
    <row r="105" spans="1:12" ht="12.75" hidden="1">
      <c r="A105" s="316" t="s">
        <v>128</v>
      </c>
      <c r="B105" s="246">
        <v>1275.469</v>
      </c>
      <c r="C105" s="6"/>
      <c r="D105" s="6"/>
      <c r="E105" s="6"/>
      <c r="F105" s="6"/>
      <c r="G105" s="46">
        <v>3.5901733419564152</v>
      </c>
      <c r="H105" s="46">
        <v>5.841964571009967</v>
      </c>
      <c r="I105" s="46">
        <v>6.154437056282134</v>
      </c>
      <c r="J105" s="6"/>
      <c r="K105" s="6"/>
      <c r="L105" s="14">
        <v>12.71</v>
      </c>
    </row>
    <row r="106" spans="1:12" ht="12.75" hidden="1">
      <c r="A106" s="316" t="s">
        <v>129</v>
      </c>
      <c r="B106" s="246">
        <v>1274.128</v>
      </c>
      <c r="C106" s="6"/>
      <c r="D106" s="6"/>
      <c r="E106" s="6"/>
      <c r="F106" s="6"/>
      <c r="G106" s="46">
        <v>3.396033016238391</v>
      </c>
      <c r="H106" s="46">
        <v>6.263497271929495</v>
      </c>
      <c r="I106" s="46">
        <v>6.171709113224907</v>
      </c>
      <c r="J106" s="6"/>
      <c r="K106" s="6"/>
      <c r="L106" s="14">
        <v>11.87</v>
      </c>
    </row>
    <row r="107" spans="1:12" ht="12.75" hidden="1">
      <c r="A107" s="316" t="s">
        <v>130</v>
      </c>
      <c r="B107" s="246">
        <v>1276.824</v>
      </c>
      <c r="C107" s="6"/>
      <c r="D107" s="6"/>
      <c r="E107" s="6"/>
      <c r="F107" s="6"/>
      <c r="G107" s="46">
        <v>3.621284973240904</v>
      </c>
      <c r="H107" s="46">
        <v>6.5878391075898435</v>
      </c>
      <c r="I107" s="46">
        <v>5.599108521827517</v>
      </c>
      <c r="J107" s="6"/>
      <c r="K107" s="6"/>
      <c r="L107" s="14">
        <v>11.33</v>
      </c>
    </row>
    <row r="108" spans="1:12" ht="12.75" hidden="1">
      <c r="A108" s="316" t="s">
        <v>131</v>
      </c>
      <c r="B108" s="246">
        <v>1285.776</v>
      </c>
      <c r="C108" s="6"/>
      <c r="D108" s="6"/>
      <c r="E108" s="6"/>
      <c r="F108" s="6"/>
      <c r="G108" s="46">
        <v>3.232529823672124</v>
      </c>
      <c r="H108" s="46">
        <v>7.126158747483387</v>
      </c>
      <c r="I108" s="46">
        <v>7.307590933052182</v>
      </c>
      <c r="J108" s="6"/>
      <c r="K108" s="6"/>
      <c r="L108" s="14">
        <v>11.09</v>
      </c>
    </row>
    <row r="109" spans="1:12" ht="12.75" hidden="1">
      <c r="A109" s="316" t="s">
        <v>132</v>
      </c>
      <c r="B109" s="246">
        <v>1298.089</v>
      </c>
      <c r="C109" s="6"/>
      <c r="D109" s="6"/>
      <c r="E109" s="6"/>
      <c r="F109" s="6"/>
      <c r="G109" s="46">
        <v>3.608531388500907</v>
      </c>
      <c r="H109" s="46">
        <v>7.449344020651068</v>
      </c>
      <c r="I109" s="46">
        <v>6.652424810061206</v>
      </c>
      <c r="J109" s="6"/>
      <c r="K109" s="6"/>
      <c r="L109" s="14">
        <v>11.03</v>
      </c>
    </row>
    <row r="110" spans="1:12" ht="12.75" hidden="1">
      <c r="A110" s="316" t="s">
        <v>133</v>
      </c>
      <c r="B110" s="246">
        <v>1300.674</v>
      </c>
      <c r="C110" s="6"/>
      <c r="D110" s="6"/>
      <c r="E110" s="6"/>
      <c r="F110" s="6"/>
      <c r="G110" s="46">
        <v>3.4686002629012336</v>
      </c>
      <c r="H110" s="46">
        <v>6.740414157775092</v>
      </c>
      <c r="I110" s="46">
        <v>7.052431086495801</v>
      </c>
      <c r="J110" s="6"/>
      <c r="K110" s="6"/>
      <c r="L110" s="14">
        <v>10.88</v>
      </c>
    </row>
    <row r="111" spans="1:12" ht="12.75" hidden="1">
      <c r="A111" s="316" t="s">
        <v>134</v>
      </c>
      <c r="B111" s="246">
        <v>1293.877</v>
      </c>
      <c r="C111" s="6"/>
      <c r="D111" s="6"/>
      <c r="E111" s="6"/>
      <c r="F111" s="6"/>
      <c r="G111" s="46">
        <v>2.7949018902905465</v>
      </c>
      <c r="H111" s="46">
        <v>6.982266457838634</v>
      </c>
      <c r="I111" s="46">
        <v>7.029742530259028</v>
      </c>
      <c r="J111" s="6"/>
      <c r="K111" s="6"/>
      <c r="L111" s="14">
        <v>11.2</v>
      </c>
    </row>
    <row r="112" spans="1:12" ht="12.75" hidden="1">
      <c r="A112" s="316" t="s">
        <v>135</v>
      </c>
      <c r="B112" s="246">
        <v>1309.417</v>
      </c>
      <c r="C112" s="6"/>
      <c r="D112" s="6"/>
      <c r="E112" s="6"/>
      <c r="F112" s="6"/>
      <c r="G112" s="46">
        <v>2.5723033855305886</v>
      </c>
      <c r="H112" s="46">
        <v>7.7301618362214555</v>
      </c>
      <c r="I112" s="46">
        <v>6.784385029348243</v>
      </c>
      <c r="J112" s="6"/>
      <c r="K112" s="6"/>
      <c r="L112" s="14">
        <v>10.93</v>
      </c>
    </row>
    <row r="113" spans="1:12" ht="12.75" hidden="1">
      <c r="A113" s="316" t="s">
        <v>136</v>
      </c>
      <c r="B113" s="246">
        <v>1306.868</v>
      </c>
      <c r="C113" s="6"/>
      <c r="D113" s="6"/>
      <c r="E113" s="6"/>
      <c r="F113" s="6"/>
      <c r="G113" s="46">
        <v>2.785373597784428</v>
      </c>
      <c r="H113" s="46">
        <v>7.196512359290622</v>
      </c>
      <c r="I113" s="46">
        <v>6.447694523084152</v>
      </c>
      <c r="J113" s="6"/>
      <c r="K113" s="6"/>
      <c r="L113" s="14">
        <v>10.86</v>
      </c>
    </row>
    <row r="114" spans="1:12" ht="12.75" hidden="1">
      <c r="A114" s="316" t="s">
        <v>137</v>
      </c>
      <c r="B114" s="246">
        <v>1297.715</v>
      </c>
      <c r="C114" s="6"/>
      <c r="D114" s="6"/>
      <c r="E114" s="6"/>
      <c r="F114" s="6"/>
      <c r="G114" s="46">
        <v>2.696822550350774</v>
      </c>
      <c r="H114" s="46">
        <v>6.948873007146801</v>
      </c>
      <c r="I114" s="46">
        <v>6.846355249957185</v>
      </c>
      <c r="J114" s="6"/>
      <c r="K114" s="6"/>
      <c r="L114" s="14">
        <v>11.36</v>
      </c>
    </row>
    <row r="115" spans="1:12" ht="12.75" hidden="1">
      <c r="A115" s="316" t="s">
        <v>138</v>
      </c>
      <c r="B115" s="246">
        <v>1301.501</v>
      </c>
      <c r="C115" s="6"/>
      <c r="D115" s="6"/>
      <c r="E115" s="6"/>
      <c r="F115" s="6"/>
      <c r="G115" s="46">
        <v>-1.0915039071181525</v>
      </c>
      <c r="H115" s="46">
        <v>11.589626792277045</v>
      </c>
      <c r="I115" s="46">
        <v>6.1375414222187175</v>
      </c>
      <c r="J115" s="6"/>
      <c r="K115" s="6"/>
      <c r="L115" s="14">
        <v>11.82</v>
      </c>
    </row>
    <row r="116" spans="1:12" ht="12.75" hidden="1">
      <c r="A116" s="316" t="s">
        <v>139</v>
      </c>
      <c r="B116" s="246">
        <v>1307.987</v>
      </c>
      <c r="C116" s="6"/>
      <c r="D116" s="6"/>
      <c r="E116" s="6"/>
      <c r="F116" s="6"/>
      <c r="G116" s="46">
        <v>-0.8125759011680174</v>
      </c>
      <c r="H116" s="46">
        <v>11.593190616663819</v>
      </c>
      <c r="I116" s="46">
        <v>5.727634419253988</v>
      </c>
      <c r="J116" s="6"/>
      <c r="K116" s="6"/>
      <c r="L116" s="14">
        <v>11.66</v>
      </c>
    </row>
    <row r="117" spans="1:12" ht="12.75" hidden="1">
      <c r="A117" s="316" t="s">
        <v>140</v>
      </c>
      <c r="B117" s="246">
        <v>1315.268</v>
      </c>
      <c r="C117" s="6"/>
      <c r="D117" s="6"/>
      <c r="E117" s="6"/>
      <c r="F117" s="6"/>
      <c r="G117" s="46">
        <v>-1.6037015803117072</v>
      </c>
      <c r="H117" s="46">
        <v>11.448431252715224</v>
      </c>
      <c r="I117" s="46">
        <v>5.760983040613567</v>
      </c>
      <c r="J117" s="6"/>
      <c r="K117" s="6"/>
      <c r="L117" s="14">
        <v>11.42</v>
      </c>
    </row>
    <row r="118" spans="1:12" ht="12.75" hidden="1">
      <c r="A118" s="316" t="s">
        <v>141</v>
      </c>
      <c r="B118" s="246">
        <v>1318.22</v>
      </c>
      <c r="C118" s="6"/>
      <c r="D118" s="6"/>
      <c r="E118" s="6"/>
      <c r="F118" s="6"/>
      <c r="G118" s="46">
        <v>-1.8032088351667426</v>
      </c>
      <c r="H118" s="46">
        <v>10.346635260999776</v>
      </c>
      <c r="I118" s="46">
        <v>6.829558144535369</v>
      </c>
      <c r="J118" s="6"/>
      <c r="K118" s="6"/>
      <c r="L118" s="14">
        <v>11.04</v>
      </c>
    </row>
    <row r="119" spans="1:12" ht="12.75" hidden="1">
      <c r="A119" s="316" t="s">
        <v>142</v>
      </c>
      <c r="B119" s="246">
        <v>1324.71</v>
      </c>
      <c r="C119" s="6"/>
      <c r="D119" s="6"/>
      <c r="E119" s="6"/>
      <c r="F119" s="6"/>
      <c r="G119" s="46">
        <v>-1.9349405781870956</v>
      </c>
      <c r="H119" s="46">
        <v>9.798514778168794</v>
      </c>
      <c r="I119" s="46">
        <v>7.263954457095252</v>
      </c>
      <c r="J119" s="6"/>
      <c r="K119" s="6"/>
      <c r="L119" s="14">
        <v>10.56</v>
      </c>
    </row>
    <row r="120" spans="1:12" ht="12.75" hidden="1">
      <c r="A120" s="316" t="s">
        <v>143</v>
      </c>
      <c r="B120" s="246">
        <v>1329.639</v>
      </c>
      <c r="C120" s="6"/>
      <c r="D120" s="6"/>
      <c r="E120" s="6"/>
      <c r="F120" s="6"/>
      <c r="G120" s="46">
        <v>-1.9578623521817349</v>
      </c>
      <c r="H120" s="46">
        <v>7.736366014511702</v>
      </c>
      <c r="I120" s="46">
        <v>5.862245420120772</v>
      </c>
      <c r="J120" s="6"/>
      <c r="K120" s="6"/>
      <c r="L120" s="14">
        <v>10.36</v>
      </c>
    </row>
    <row r="121" spans="1:12" ht="12.75" hidden="1">
      <c r="A121" s="316" t="s">
        <v>144</v>
      </c>
      <c r="B121" s="246">
        <v>1340.944</v>
      </c>
      <c r="C121" s="6"/>
      <c r="D121" s="6"/>
      <c r="E121" s="6"/>
      <c r="F121" s="6"/>
      <c r="G121" s="46">
        <v>-1.8517120961600568</v>
      </c>
      <c r="H121" s="46">
        <v>8.439178536572058</v>
      </c>
      <c r="I121" s="46">
        <v>6.975198532787317</v>
      </c>
      <c r="J121" s="6"/>
      <c r="K121" s="6"/>
      <c r="L121" s="14">
        <v>10.2</v>
      </c>
    </row>
    <row r="122" spans="1:12" ht="12.75" hidden="1">
      <c r="A122" s="316" t="s">
        <v>145</v>
      </c>
      <c r="B122" s="246">
        <v>1347.262</v>
      </c>
      <c r="C122" s="6"/>
      <c r="D122" s="6"/>
      <c r="E122" s="6"/>
      <c r="F122" s="6"/>
      <c r="G122" s="46">
        <v>-2.0187014193407435</v>
      </c>
      <c r="H122" s="46">
        <v>9.106065039433304</v>
      </c>
      <c r="I122" s="46">
        <v>7.099947375734985</v>
      </c>
      <c r="J122" s="6"/>
      <c r="K122" s="6"/>
      <c r="L122" s="14">
        <v>9.85</v>
      </c>
    </row>
    <row r="123" spans="1:12" ht="12.75" hidden="1">
      <c r="A123" s="316" t="s">
        <v>146</v>
      </c>
      <c r="B123" s="246">
        <v>1350.088</v>
      </c>
      <c r="C123" s="6"/>
      <c r="D123" s="6"/>
      <c r="E123" s="6"/>
      <c r="F123" s="6"/>
      <c r="G123" s="46">
        <v>-1.2544467970203215</v>
      </c>
      <c r="H123" s="46">
        <v>8.538370720188908</v>
      </c>
      <c r="I123" s="46">
        <v>6.629031890919862</v>
      </c>
      <c r="J123" s="6"/>
      <c r="K123" s="6"/>
      <c r="L123" s="14">
        <v>9.75</v>
      </c>
    </row>
    <row r="124" spans="1:12" ht="12.75" hidden="1">
      <c r="A124" s="316" t="s">
        <v>147</v>
      </c>
      <c r="B124" s="246">
        <v>1345.529</v>
      </c>
      <c r="C124" s="6"/>
      <c r="D124" s="6"/>
      <c r="E124" s="6"/>
      <c r="F124" s="6"/>
      <c r="G124" s="46">
        <v>-1.7025101833341267</v>
      </c>
      <c r="H124" s="46">
        <v>7.85562918362541</v>
      </c>
      <c r="I124" s="46">
        <v>6.048000950785436</v>
      </c>
      <c r="J124" s="6"/>
      <c r="K124" s="6"/>
      <c r="L124" s="14">
        <v>9.27</v>
      </c>
    </row>
    <row r="125" spans="1:12" ht="12.75" hidden="1">
      <c r="A125" s="316" t="s">
        <v>148</v>
      </c>
      <c r="B125" s="246">
        <v>1345.454</v>
      </c>
      <c r="C125" s="6"/>
      <c r="D125" s="6"/>
      <c r="E125" s="6"/>
      <c r="F125" s="6"/>
      <c r="G125" s="46">
        <v>-1.792193344594068</v>
      </c>
      <c r="H125" s="46">
        <v>7.539572809247929</v>
      </c>
      <c r="I125" s="46">
        <v>6.624488105645796</v>
      </c>
      <c r="J125" s="6"/>
      <c r="K125" s="6"/>
      <c r="L125" s="14">
        <v>9.12</v>
      </c>
    </row>
    <row r="126" spans="1:12" ht="12.75" hidden="1">
      <c r="A126" s="316" t="s">
        <v>149</v>
      </c>
      <c r="B126" s="246">
        <v>1341.891</v>
      </c>
      <c r="C126" s="6"/>
      <c r="D126" s="6"/>
      <c r="E126" s="6"/>
      <c r="F126" s="6"/>
      <c r="G126" s="46">
        <v>-0.8649919585741515</v>
      </c>
      <c r="H126" s="46">
        <v>8.278674479969837</v>
      </c>
      <c r="I126" s="46">
        <v>5.975050899005822</v>
      </c>
      <c r="J126" s="6"/>
      <c r="K126" s="6"/>
      <c r="L126" s="14">
        <v>9.4</v>
      </c>
    </row>
    <row r="127" spans="1:12" ht="12.75" hidden="1">
      <c r="A127" s="316" t="s">
        <v>150</v>
      </c>
      <c r="B127" s="246">
        <v>1371.636</v>
      </c>
      <c r="C127" s="6"/>
      <c r="D127" s="6"/>
      <c r="E127" s="6"/>
      <c r="F127" s="6"/>
      <c r="G127" s="46">
        <v>3.7690366279822314</v>
      </c>
      <c r="H127" s="46">
        <v>5.6008376075172635</v>
      </c>
      <c r="I127" s="46">
        <v>5.919237959117865</v>
      </c>
      <c r="J127" s="6"/>
      <c r="K127" s="6"/>
      <c r="L127" s="14">
        <v>9.45</v>
      </c>
    </row>
    <row r="128" spans="1:12" ht="12.75" hidden="1">
      <c r="A128" s="316" t="s">
        <v>151</v>
      </c>
      <c r="B128" s="246">
        <v>1381.11</v>
      </c>
      <c r="C128" s="6"/>
      <c r="D128" s="6"/>
      <c r="E128" s="6"/>
      <c r="F128" s="6"/>
      <c r="G128" s="46">
        <v>4.321677043017786</v>
      </c>
      <c r="H128" s="46">
        <v>6.94828240589689</v>
      </c>
      <c r="I128" s="46">
        <v>6.585710768238499</v>
      </c>
      <c r="J128" s="6"/>
      <c r="K128" s="6"/>
      <c r="L128" s="14">
        <v>9.2</v>
      </c>
    </row>
    <row r="129" spans="1:12" ht="12.75" hidden="1">
      <c r="A129" s="316" t="s">
        <v>152</v>
      </c>
      <c r="B129" s="246">
        <v>1382.035</v>
      </c>
      <c r="C129" s="6"/>
      <c r="D129" s="6"/>
      <c r="E129" s="6"/>
      <c r="F129" s="6"/>
      <c r="G129" s="46">
        <v>5.091125516753266</v>
      </c>
      <c r="H129" s="46">
        <v>7.319119697139882</v>
      </c>
      <c r="I129" s="46">
        <v>5.6807658029665475</v>
      </c>
      <c r="J129" s="6"/>
      <c r="K129" s="6"/>
      <c r="L129" s="14">
        <v>8.89</v>
      </c>
    </row>
    <row r="130" spans="1:12" ht="12.75" hidden="1">
      <c r="A130" s="316" t="s">
        <v>153</v>
      </c>
      <c r="B130" s="246">
        <v>1381.381</v>
      </c>
      <c r="C130" s="6"/>
      <c r="D130" s="6"/>
      <c r="E130" s="6"/>
      <c r="F130" s="6"/>
      <c r="G130" s="46">
        <v>2.794687278053587</v>
      </c>
      <c r="H130" s="46">
        <v>6.822160470125809</v>
      </c>
      <c r="I130" s="46">
        <v>4.2815156604394105</v>
      </c>
      <c r="J130" s="6"/>
      <c r="K130" s="6"/>
      <c r="L130" s="14">
        <v>8.5</v>
      </c>
    </row>
    <row r="131" spans="1:12" ht="12.75" hidden="1">
      <c r="A131" s="316" t="s">
        <v>154</v>
      </c>
      <c r="B131" s="246">
        <v>1381.345</v>
      </c>
      <c r="C131" s="6"/>
      <c r="D131" s="6"/>
      <c r="E131" s="6"/>
      <c r="F131" s="6"/>
      <c r="G131" s="46">
        <v>2.2449884565572233</v>
      </c>
      <c r="H131" s="46">
        <v>6.27075425040627</v>
      </c>
      <c r="I131" s="46">
        <v>3.9969018940301027</v>
      </c>
      <c r="J131" s="6"/>
      <c r="K131" s="6"/>
      <c r="L131" s="14">
        <v>8.33</v>
      </c>
    </row>
    <row r="132" spans="1:12" ht="12.75" hidden="1">
      <c r="A132" s="316" t="s">
        <v>155</v>
      </c>
      <c r="B132" s="246">
        <v>1383.663</v>
      </c>
      <c r="C132" s="6"/>
      <c r="D132" s="6"/>
      <c r="E132" s="6"/>
      <c r="F132" s="6"/>
      <c r="G132" s="46">
        <v>2.276961762872375</v>
      </c>
      <c r="H132" s="46">
        <v>6.158466453674123</v>
      </c>
      <c r="I132" s="46">
        <v>3.376150179065945</v>
      </c>
      <c r="J132" s="6"/>
      <c r="K132" s="6"/>
      <c r="L132" s="14">
        <v>8.3</v>
      </c>
    </row>
    <row r="133" spans="1:12" ht="12.75" hidden="1">
      <c r="A133" s="316" t="s">
        <v>156</v>
      </c>
      <c r="B133" s="246">
        <v>1389.427</v>
      </c>
      <c r="C133" s="6"/>
      <c r="D133" s="6"/>
      <c r="E133" s="6"/>
      <c r="F133" s="6"/>
      <c r="G133" s="46">
        <v>1.6547484237162422</v>
      </c>
      <c r="H133" s="46">
        <v>5.453034918556938</v>
      </c>
      <c r="I133" s="46">
        <v>3.4156245930094826</v>
      </c>
      <c r="J133" s="6"/>
      <c r="K133" s="6"/>
      <c r="L133" s="14">
        <v>8.3</v>
      </c>
    </row>
    <row r="134" spans="1:12" ht="12.75" hidden="1">
      <c r="A134" s="316" t="s">
        <v>157</v>
      </c>
      <c r="B134" s="246">
        <v>1390.332</v>
      </c>
      <c r="C134" s="6"/>
      <c r="D134" s="6"/>
      <c r="E134" s="6"/>
      <c r="F134" s="6"/>
      <c r="G134" s="46">
        <v>1.5991578976720149</v>
      </c>
      <c r="H134" s="46">
        <v>4.938287004409418</v>
      </c>
      <c r="I134" s="46">
        <v>3.2025388884280233</v>
      </c>
      <c r="J134" s="6"/>
      <c r="K134" s="6"/>
      <c r="L134" s="14">
        <v>8.2</v>
      </c>
    </row>
    <row r="135" spans="1:12" ht="12.75" hidden="1">
      <c r="A135" s="316" t="s">
        <v>158</v>
      </c>
      <c r="B135" s="246">
        <v>1389.854</v>
      </c>
      <c r="C135" s="6"/>
      <c r="D135" s="6"/>
      <c r="E135" s="6"/>
      <c r="F135" s="6"/>
      <c r="G135" s="46">
        <v>1.2946899827768164</v>
      </c>
      <c r="H135" s="46">
        <v>5.168416407158077</v>
      </c>
      <c r="I135" s="46">
        <v>3.1880827953683735</v>
      </c>
      <c r="J135" s="6"/>
      <c r="K135" s="6"/>
      <c r="L135" s="14">
        <v>8.3</v>
      </c>
    </row>
    <row r="136" spans="1:12" ht="12.75" hidden="1">
      <c r="A136" s="316" t="s">
        <v>159</v>
      </c>
      <c r="B136" s="246">
        <v>1389.131</v>
      </c>
      <c r="C136" s="6"/>
      <c r="D136" s="6"/>
      <c r="E136" s="6"/>
      <c r="F136" s="6"/>
      <c r="G136" s="46">
        <v>1.2469827563767808</v>
      </c>
      <c r="H136" s="46">
        <v>5.560684123202051</v>
      </c>
      <c r="I136" s="46">
        <v>3.7368937165271205</v>
      </c>
      <c r="J136" s="6"/>
      <c r="K136" s="6"/>
      <c r="L136" s="14">
        <v>7.92</v>
      </c>
    </row>
    <row r="137" spans="1:12" ht="12.75" hidden="1">
      <c r="A137" s="316" t="s">
        <v>160</v>
      </c>
      <c r="B137" s="246">
        <v>1387.517</v>
      </c>
      <c r="C137" s="6"/>
      <c r="D137" s="6"/>
      <c r="E137" s="6"/>
      <c r="F137" s="6"/>
      <c r="G137" s="46">
        <v>1.5709789779803032</v>
      </c>
      <c r="H137" s="46">
        <v>5.840702414550009</v>
      </c>
      <c r="I137" s="46">
        <v>3.8282116456002058</v>
      </c>
      <c r="J137" s="6"/>
      <c r="K137" s="6"/>
      <c r="L137" s="14">
        <v>7.76</v>
      </c>
    </row>
    <row r="138" spans="1:12" ht="12.75" hidden="1">
      <c r="A138" s="316" t="s">
        <v>161</v>
      </c>
      <c r="B138" s="246">
        <v>1382.966</v>
      </c>
      <c r="C138" s="6"/>
      <c r="D138" s="6"/>
      <c r="E138" s="6"/>
      <c r="F138" s="6"/>
      <c r="G138" s="46">
        <v>1.0834580935936629</v>
      </c>
      <c r="H138" s="46">
        <v>6.1303676321652745</v>
      </c>
      <c r="I138" s="46">
        <v>3.5966279047151772</v>
      </c>
      <c r="J138" s="6"/>
      <c r="K138" s="6"/>
      <c r="L138" s="14">
        <v>7.99</v>
      </c>
    </row>
    <row r="139" spans="1:12" ht="12.75" hidden="1">
      <c r="A139" s="316" t="s">
        <v>162</v>
      </c>
      <c r="B139" s="246">
        <v>1399.227</v>
      </c>
      <c r="C139" s="6"/>
      <c r="D139" s="6"/>
      <c r="E139" s="6"/>
      <c r="F139" s="6"/>
      <c r="G139" s="46">
        <v>2.0786019543951255</v>
      </c>
      <c r="H139" s="46">
        <v>7.377100616222592</v>
      </c>
      <c r="I139" s="46">
        <v>0.4731089014411225</v>
      </c>
      <c r="J139" s="6"/>
      <c r="K139" s="6"/>
      <c r="L139" s="14">
        <v>8.06</v>
      </c>
    </row>
    <row r="140" spans="1:12" ht="12.75" hidden="1">
      <c r="A140" s="316" t="s">
        <v>163</v>
      </c>
      <c r="B140" s="246">
        <v>1409.841</v>
      </c>
      <c r="C140" s="6"/>
      <c r="D140" s="6"/>
      <c r="E140" s="6"/>
      <c r="F140" s="6"/>
      <c r="G140" s="46">
        <v>2.041594853139543</v>
      </c>
      <c r="H140" s="46">
        <v>7.1605568561039945</v>
      </c>
      <c r="I140" s="46">
        <v>0.012470433827999727</v>
      </c>
      <c r="J140" s="6"/>
      <c r="K140" s="6"/>
      <c r="L140" s="14">
        <v>7.84</v>
      </c>
    </row>
    <row r="141" spans="1:12" ht="12.75" hidden="1">
      <c r="A141" s="316" t="s">
        <v>164</v>
      </c>
      <c r="B141" s="246">
        <v>1421.694</v>
      </c>
      <c r="C141" s="6"/>
      <c r="D141" s="6"/>
      <c r="E141" s="6"/>
      <c r="F141" s="6"/>
      <c r="G141" s="46">
        <v>2.0144968944944424</v>
      </c>
      <c r="H141" s="46">
        <v>7.639363437682761</v>
      </c>
      <c r="I141" s="46">
        <v>1.2864262341052495</v>
      </c>
      <c r="J141" s="6"/>
      <c r="K141" s="6"/>
      <c r="L141" s="14">
        <v>7.59</v>
      </c>
    </row>
    <row r="142" spans="1:12" ht="12.75" hidden="1">
      <c r="A142" s="316" t="s">
        <v>165</v>
      </c>
      <c r="B142" s="246">
        <v>1431.632</v>
      </c>
      <c r="C142" s="6"/>
      <c r="D142" s="6"/>
      <c r="E142" s="6"/>
      <c r="F142" s="6"/>
      <c r="G142" s="46">
        <v>1.9681729056179904</v>
      </c>
      <c r="H142" s="46">
        <v>8.227531923189389</v>
      </c>
      <c r="I142" s="46">
        <v>2.8752342587461897</v>
      </c>
      <c r="J142" s="6"/>
      <c r="K142" s="6"/>
      <c r="L142" s="14">
        <v>7.38</v>
      </c>
    </row>
    <row r="143" spans="1:12" ht="12.75" hidden="1">
      <c r="A143" s="316" t="s">
        <v>166</v>
      </c>
      <c r="B143" s="246">
        <v>1432.488</v>
      </c>
      <c r="C143" s="6"/>
      <c r="D143" s="6"/>
      <c r="E143" s="6"/>
      <c r="F143" s="6"/>
      <c r="G143" s="46">
        <v>1.5341298279309967</v>
      </c>
      <c r="H143" s="46">
        <v>8.228268884402908</v>
      </c>
      <c r="I143" s="46">
        <v>2.877384422292991</v>
      </c>
      <c r="J143" s="6"/>
      <c r="K143" s="6"/>
      <c r="L143" s="14">
        <v>7.44</v>
      </c>
    </row>
    <row r="144" spans="1:12" ht="12.75" hidden="1">
      <c r="A144" s="317" t="s">
        <v>281</v>
      </c>
      <c r="B144" s="246">
        <v>1433.964</v>
      </c>
      <c r="C144" s="242" t="s">
        <v>206</v>
      </c>
      <c r="D144" s="242" t="s">
        <v>206</v>
      </c>
      <c r="E144" s="242" t="s">
        <v>206</v>
      </c>
      <c r="F144" s="242" t="s">
        <v>206</v>
      </c>
      <c r="G144" s="46">
        <v>1.0368602447305335</v>
      </c>
      <c r="H144" s="46">
        <v>8.763798769697488</v>
      </c>
      <c r="I144" s="46">
        <v>3.046223289954412</v>
      </c>
      <c r="J144" s="242" t="s">
        <v>206</v>
      </c>
      <c r="K144" s="242" t="s">
        <v>206</v>
      </c>
      <c r="L144" s="14">
        <v>7.42</v>
      </c>
    </row>
    <row r="145" spans="1:12" ht="12.75" hidden="1">
      <c r="A145" s="317" t="s">
        <v>264</v>
      </c>
      <c r="B145" s="246">
        <v>1437.581</v>
      </c>
      <c r="C145" s="242" t="s">
        <v>206</v>
      </c>
      <c r="D145" s="242" t="s">
        <v>206</v>
      </c>
      <c r="E145" s="242" t="s">
        <v>206</v>
      </c>
      <c r="F145" s="242" t="s">
        <v>206</v>
      </c>
      <c r="G145" s="46">
        <v>1.2697244804461292</v>
      </c>
      <c r="H145" s="46">
        <v>9.18602430348318</v>
      </c>
      <c r="I145" s="46">
        <v>2.690890322580657</v>
      </c>
      <c r="J145" s="242" t="s">
        <v>206</v>
      </c>
      <c r="K145" s="242" t="s">
        <v>206</v>
      </c>
      <c r="L145" s="14">
        <v>7.47</v>
      </c>
    </row>
    <row r="146" spans="1:12" ht="12.75" hidden="1">
      <c r="A146" s="81" t="s">
        <v>177</v>
      </c>
      <c r="B146" s="246">
        <v>1437.583</v>
      </c>
      <c r="C146" s="242" t="s">
        <v>206</v>
      </c>
      <c r="D146" s="242" t="s">
        <v>206</v>
      </c>
      <c r="E146" s="242" t="s">
        <v>206</v>
      </c>
      <c r="F146" s="242" t="s">
        <v>206</v>
      </c>
      <c r="G146" s="46">
        <v>1.151329895810818</v>
      </c>
      <c r="H146" s="46">
        <v>9.518771878733133</v>
      </c>
      <c r="I146" s="46">
        <v>2.3490105795132905</v>
      </c>
      <c r="J146" s="242" t="s">
        <v>206</v>
      </c>
      <c r="K146" s="242" t="s">
        <v>206</v>
      </c>
      <c r="L146" s="14">
        <v>7.36</v>
      </c>
    </row>
    <row r="147" spans="1:12" ht="12.75" hidden="1">
      <c r="A147" s="81" t="s">
        <v>178</v>
      </c>
      <c r="B147" s="246">
        <v>1432.632</v>
      </c>
      <c r="C147" s="242" t="s">
        <v>206</v>
      </c>
      <c r="D147" s="242" t="s">
        <v>206</v>
      </c>
      <c r="E147" s="242" t="s">
        <v>206</v>
      </c>
      <c r="F147" s="242" t="s">
        <v>206</v>
      </c>
      <c r="G147" s="46">
        <v>0.41753438745340077</v>
      </c>
      <c r="H147" s="46">
        <v>10.124352821579706</v>
      </c>
      <c r="I147" s="46">
        <v>1.622373108576113</v>
      </c>
      <c r="J147" s="242" t="s">
        <v>206</v>
      </c>
      <c r="K147" s="242" t="s">
        <v>206</v>
      </c>
      <c r="L147" s="14">
        <v>7.54</v>
      </c>
    </row>
    <row r="148" spans="1:12" ht="12.75" hidden="1">
      <c r="A148" s="81" t="s">
        <v>265</v>
      </c>
      <c r="B148" s="246">
        <v>1429.613</v>
      </c>
      <c r="C148" s="242" t="s">
        <v>206</v>
      </c>
      <c r="D148" s="242" t="s">
        <v>206</v>
      </c>
      <c r="E148" s="242" t="s">
        <v>206</v>
      </c>
      <c r="F148" s="242" t="s">
        <v>206</v>
      </c>
      <c r="G148" s="46">
        <v>-0.2576025311205541</v>
      </c>
      <c r="H148" s="46">
        <v>10.663743743980334</v>
      </c>
      <c r="I148" s="46">
        <v>1.8438340113102356</v>
      </c>
      <c r="J148" s="242" t="s">
        <v>206</v>
      </c>
      <c r="K148" s="242" t="s">
        <v>206</v>
      </c>
      <c r="L148" s="14">
        <v>7.51</v>
      </c>
    </row>
    <row r="149" spans="1:12" ht="12.75" hidden="1">
      <c r="A149" s="81" t="s">
        <v>180</v>
      </c>
      <c r="B149" s="246">
        <v>1420.108</v>
      </c>
      <c r="C149" s="242" t="s">
        <v>206</v>
      </c>
      <c r="D149" s="242" t="s">
        <v>206</v>
      </c>
      <c r="E149" s="242" t="s">
        <v>206</v>
      </c>
      <c r="F149" s="242" t="s">
        <v>206</v>
      </c>
      <c r="G149" s="46">
        <v>-2.3940301867101397</v>
      </c>
      <c r="H149" s="46">
        <v>11.027298637734575</v>
      </c>
      <c r="I149" s="46">
        <v>1.8618193002435675</v>
      </c>
      <c r="J149" s="242" t="s">
        <v>206</v>
      </c>
      <c r="K149" s="242" t="s">
        <v>206</v>
      </c>
      <c r="L149" s="14">
        <v>7.8</v>
      </c>
    </row>
    <row r="150" spans="1:12" ht="12.75" hidden="1">
      <c r="A150" s="81" t="s">
        <v>181</v>
      </c>
      <c r="B150" s="248">
        <v>1399.903</v>
      </c>
      <c r="C150" s="242" t="s">
        <v>206</v>
      </c>
      <c r="D150" s="242" t="s">
        <v>206</v>
      </c>
      <c r="E150" s="242" t="s">
        <v>206</v>
      </c>
      <c r="F150" s="242" t="s">
        <v>206</v>
      </c>
      <c r="G150" s="14">
        <v>-3.9916812022004535</v>
      </c>
      <c r="H150" s="14">
        <v>11.135630319259974</v>
      </c>
      <c r="I150" s="6">
        <v>1.5</v>
      </c>
      <c r="J150" s="242" t="s">
        <v>206</v>
      </c>
      <c r="K150" s="242" t="s">
        <v>206</v>
      </c>
      <c r="L150" s="14">
        <v>8.39</v>
      </c>
    </row>
    <row r="151" spans="1:12" ht="14.25" hidden="1">
      <c r="A151" s="4" t="s">
        <v>230</v>
      </c>
      <c r="B151" s="19">
        <v>1361.733</v>
      </c>
      <c r="C151" s="242" t="s">
        <v>206</v>
      </c>
      <c r="D151" s="242" t="s">
        <v>206</v>
      </c>
      <c r="E151" s="242" t="s">
        <v>206</v>
      </c>
      <c r="F151" s="242" t="s">
        <v>206</v>
      </c>
      <c r="G151" s="46">
        <v>-6.242893653417326</v>
      </c>
      <c r="H151" s="46">
        <v>6.6967051205629105</v>
      </c>
      <c r="I151" s="431">
        <v>-2.517161403525151</v>
      </c>
      <c r="J151" s="269" t="s">
        <v>43</v>
      </c>
      <c r="K151" s="242" t="s">
        <v>206</v>
      </c>
      <c r="L151" s="46">
        <v>9.03</v>
      </c>
    </row>
    <row r="152" spans="1:12" ht="12.75" hidden="1">
      <c r="A152" s="4" t="s">
        <v>614</v>
      </c>
      <c r="B152" s="19">
        <v>1345.858</v>
      </c>
      <c r="C152" s="242" t="s">
        <v>206</v>
      </c>
      <c r="D152" s="242" t="s">
        <v>206</v>
      </c>
      <c r="E152" s="242" t="s">
        <v>206</v>
      </c>
      <c r="F152" s="242" t="s">
        <v>206</v>
      </c>
      <c r="G152" s="14">
        <v>-9.697757599843726</v>
      </c>
      <c r="H152" s="14">
        <v>6.570530511222032</v>
      </c>
      <c r="I152" s="14">
        <v>-3.2326756924237117</v>
      </c>
      <c r="J152" s="269" t="s">
        <v>43</v>
      </c>
      <c r="K152" s="242" t="s">
        <v>206</v>
      </c>
      <c r="L152" s="14">
        <v>9.72</v>
      </c>
    </row>
    <row r="153" spans="1:12" ht="12.75" hidden="1">
      <c r="A153" s="4" t="s">
        <v>672</v>
      </c>
      <c r="B153" s="19">
        <v>1322.047</v>
      </c>
      <c r="C153" s="242" t="s">
        <v>206</v>
      </c>
      <c r="D153" s="242" t="s">
        <v>206</v>
      </c>
      <c r="E153" s="242" t="s">
        <v>206</v>
      </c>
      <c r="F153" s="242" t="s">
        <v>206</v>
      </c>
      <c r="G153" s="14">
        <v>-13.313038795798164</v>
      </c>
      <c r="H153" s="14">
        <v>5.123424309670341</v>
      </c>
      <c r="I153" s="14">
        <v>-5.378391242265593</v>
      </c>
      <c r="J153" s="269" t="s">
        <v>43</v>
      </c>
      <c r="K153" s="242" t="s">
        <v>206</v>
      </c>
      <c r="L153" s="6">
        <v>10.3</v>
      </c>
    </row>
    <row r="154" spans="1:12" ht="14.25">
      <c r="A154" s="4" t="s">
        <v>673</v>
      </c>
      <c r="B154" s="19">
        <v>1302.619</v>
      </c>
      <c r="C154" s="242" t="s">
        <v>206</v>
      </c>
      <c r="D154" s="242" t="s">
        <v>206</v>
      </c>
      <c r="E154" s="242" t="s">
        <v>206</v>
      </c>
      <c r="F154" s="242" t="s">
        <v>206</v>
      </c>
      <c r="G154" s="14">
        <v>-14.317626125996725</v>
      </c>
      <c r="H154" s="14">
        <v>3.954989895805781</v>
      </c>
      <c r="I154" s="14">
        <v>-5.843583341040102</v>
      </c>
      <c r="J154" s="269" t="s">
        <v>43</v>
      </c>
      <c r="K154" s="242" t="s">
        <v>206</v>
      </c>
      <c r="L154" s="6">
        <v>10.9</v>
      </c>
    </row>
    <row r="155" spans="1:12" ht="12.75">
      <c r="A155" s="4" t="s">
        <v>305</v>
      </c>
      <c r="B155" s="19">
        <v>1284.876</v>
      </c>
      <c r="C155" s="242" t="s">
        <v>206</v>
      </c>
      <c r="D155" s="242" t="s">
        <v>206</v>
      </c>
      <c r="E155" s="242" t="s">
        <v>206</v>
      </c>
      <c r="F155" s="242" t="s">
        <v>206</v>
      </c>
      <c r="G155" s="19">
        <v>-15.965489185707497</v>
      </c>
      <c r="H155" s="19">
        <v>3.16807023030357</v>
      </c>
      <c r="I155" s="19">
        <v>-7.058088982731547</v>
      </c>
      <c r="J155" s="269" t="s">
        <v>43</v>
      </c>
      <c r="K155" s="242" t="s">
        <v>206</v>
      </c>
      <c r="L155" s="1">
        <v>11.4</v>
      </c>
    </row>
    <row r="156" spans="1:12" ht="12.75">
      <c r="A156" s="4" t="s">
        <v>306</v>
      </c>
      <c r="B156" s="19">
        <v>1274.584</v>
      </c>
      <c r="C156" s="242" t="s">
        <v>206</v>
      </c>
      <c r="D156" s="242" t="s">
        <v>206</v>
      </c>
      <c r="E156" s="242" t="s">
        <v>206</v>
      </c>
      <c r="F156" s="242" t="s">
        <v>206</v>
      </c>
      <c r="G156" s="19">
        <v>-17.239848371621704</v>
      </c>
      <c r="H156" s="19">
        <v>2.46377934454172</v>
      </c>
      <c r="I156" s="19">
        <v>-7.884706455721229</v>
      </c>
      <c r="J156" s="269" t="s">
        <v>43</v>
      </c>
      <c r="K156" s="242" t="s">
        <v>206</v>
      </c>
      <c r="L156" s="1">
        <v>11.8</v>
      </c>
    </row>
    <row r="157" spans="1:12" ht="12.75">
      <c r="A157" s="4" t="s">
        <v>307</v>
      </c>
      <c r="B157" s="19">
        <v>1261.179</v>
      </c>
      <c r="C157" s="242" t="s">
        <v>206</v>
      </c>
      <c r="D157" s="242" t="s">
        <v>206</v>
      </c>
      <c r="E157" s="242" t="s">
        <v>206</v>
      </c>
      <c r="F157" s="242" t="s">
        <v>206</v>
      </c>
      <c r="G157" s="19">
        <v>-17.58059505641782</v>
      </c>
      <c r="H157" s="19">
        <v>1.761242818644476</v>
      </c>
      <c r="I157" s="19">
        <v>-9.629743312514705</v>
      </c>
      <c r="J157" s="269" t="s">
        <v>43</v>
      </c>
      <c r="K157" s="242" t="s">
        <v>206</v>
      </c>
      <c r="L157" s="1">
        <v>12.1</v>
      </c>
    </row>
    <row r="158" spans="1:12" ht="12.75">
      <c r="A158" s="7" t="s">
        <v>194</v>
      </c>
      <c r="B158" s="19">
        <v>1257.473</v>
      </c>
      <c r="C158" s="242" t="s">
        <v>206</v>
      </c>
      <c r="D158" s="242" t="s">
        <v>206</v>
      </c>
      <c r="E158" s="242" t="s">
        <v>206</v>
      </c>
      <c r="F158" s="242" t="s">
        <v>206</v>
      </c>
      <c r="G158" s="19">
        <v>-17.91093625464228</v>
      </c>
      <c r="H158" s="19">
        <v>1.1613204321848656</v>
      </c>
      <c r="I158" s="19">
        <v>-10.17697151470172</v>
      </c>
      <c r="J158" s="269" t="s">
        <v>43</v>
      </c>
      <c r="K158" s="242" t="s">
        <v>206</v>
      </c>
      <c r="L158" s="19">
        <v>12.05</v>
      </c>
    </row>
    <row r="159" spans="1:12" ht="12.75">
      <c r="A159" s="7" t="s">
        <v>195</v>
      </c>
      <c r="B159" s="19">
        <v>1249.039</v>
      </c>
      <c r="C159" s="242" t="s">
        <v>206</v>
      </c>
      <c r="D159" s="242" t="s">
        <v>206</v>
      </c>
      <c r="E159" s="242" t="s">
        <v>206</v>
      </c>
      <c r="F159" s="242" t="s">
        <v>206</v>
      </c>
      <c r="G159" s="19">
        <v>-18.078349642662687</v>
      </c>
      <c r="H159" s="19">
        <v>-0.1663750630615226</v>
      </c>
      <c r="I159" s="19">
        <v>-9.89259162800063</v>
      </c>
      <c r="J159" s="269" t="s">
        <v>43</v>
      </c>
      <c r="K159" s="242" t="s">
        <v>206</v>
      </c>
      <c r="L159" s="19">
        <v>12.5</v>
      </c>
    </row>
    <row r="160" spans="1:12" ht="12.75">
      <c r="A160" s="7" t="s">
        <v>308</v>
      </c>
      <c r="B160" s="19">
        <v>1246.019</v>
      </c>
      <c r="C160" s="242" t="s">
        <v>206</v>
      </c>
      <c r="D160" s="242" t="s">
        <v>206</v>
      </c>
      <c r="E160" s="242" t="s">
        <v>206</v>
      </c>
      <c r="F160" s="242" t="s">
        <v>206</v>
      </c>
      <c r="G160" s="19">
        <v>-17.89471332785753</v>
      </c>
      <c r="H160" s="19">
        <v>-0.7592746844364768</v>
      </c>
      <c r="I160" s="19">
        <v>-9.796203380253075</v>
      </c>
      <c r="J160" s="269" t="s">
        <v>43</v>
      </c>
      <c r="K160" s="242" t="s">
        <v>206</v>
      </c>
      <c r="L160" s="19">
        <v>12.4</v>
      </c>
    </row>
    <row r="161" spans="1:12" ht="12.75">
      <c r="A161" s="7" t="s">
        <v>671</v>
      </c>
      <c r="B161" s="19">
        <v>1244.227</v>
      </c>
      <c r="C161" s="242" t="s">
        <v>206</v>
      </c>
      <c r="D161" s="242" t="s">
        <v>206</v>
      </c>
      <c r="E161" s="242" t="s">
        <v>206</v>
      </c>
      <c r="F161" s="242" t="s">
        <v>206</v>
      </c>
      <c r="G161" s="19">
        <v>-16.8</v>
      </c>
      <c r="H161" s="19">
        <v>-2</v>
      </c>
      <c r="I161" s="19">
        <v>-9.712394783291444</v>
      </c>
      <c r="J161" s="269" t="s">
        <v>43</v>
      </c>
      <c r="K161" s="242" t="s">
        <v>206</v>
      </c>
      <c r="L161" s="19">
        <v>12.4</v>
      </c>
    </row>
    <row r="162" spans="1:12" ht="12.75">
      <c r="A162" s="7" t="s">
        <v>197</v>
      </c>
      <c r="B162" s="19">
        <v>1237.655</v>
      </c>
      <c r="C162" s="242" t="s">
        <v>43</v>
      </c>
      <c r="D162" s="242" t="s">
        <v>43</v>
      </c>
      <c r="E162" s="242" t="s">
        <v>43</v>
      </c>
      <c r="F162" s="242" t="s">
        <v>43</v>
      </c>
      <c r="G162" s="19">
        <v>-15.4</v>
      </c>
      <c r="H162" s="19">
        <v>-3.3</v>
      </c>
      <c r="I162" s="19">
        <v>-8.64803625377644</v>
      </c>
      <c r="J162" s="269" t="s">
        <v>43</v>
      </c>
      <c r="K162" s="242" t="s">
        <v>43</v>
      </c>
      <c r="L162" s="19">
        <v>12.7</v>
      </c>
    </row>
    <row r="163" spans="1:12" s="414" customFormat="1" ht="12.75">
      <c r="A163" s="417" t="s">
        <v>198</v>
      </c>
      <c r="B163" s="86">
        <v>1234.469</v>
      </c>
      <c r="C163" s="269" t="s">
        <v>43</v>
      </c>
      <c r="D163" s="269" t="s">
        <v>43</v>
      </c>
      <c r="E163" s="269" t="s">
        <v>43</v>
      </c>
      <c r="F163" s="431" t="s">
        <v>43</v>
      </c>
      <c r="G163" s="86">
        <v>-14.708719851576987</v>
      </c>
      <c r="H163" s="86">
        <v>-1.8</v>
      </c>
      <c r="I163" s="86">
        <v>-6.8</v>
      </c>
      <c r="J163" s="269" t="s">
        <v>43</v>
      </c>
      <c r="K163" s="269" t="s">
        <v>43</v>
      </c>
      <c r="L163" s="423">
        <v>12.9</v>
      </c>
    </row>
    <row r="164" spans="1:12" s="414" customFormat="1" ht="12.75">
      <c r="A164" s="417" t="s">
        <v>699</v>
      </c>
      <c r="B164" s="86"/>
      <c r="C164" s="269"/>
      <c r="D164" s="269"/>
      <c r="E164" s="269"/>
      <c r="F164" s="431"/>
      <c r="G164" s="86"/>
      <c r="H164" s="86"/>
      <c r="I164" s="86"/>
      <c r="J164" s="269"/>
      <c r="K164" s="269"/>
      <c r="L164" s="19">
        <v>12.97</v>
      </c>
    </row>
    <row r="165" spans="1:11" ht="12.75">
      <c r="A165" s="6"/>
      <c r="B165" s="19"/>
      <c r="C165" s="242"/>
      <c r="D165" s="242"/>
      <c r="E165" s="242"/>
      <c r="F165" s="242"/>
      <c r="G165" s="19"/>
      <c r="H165" s="19"/>
      <c r="I165" s="19"/>
      <c r="J165" s="269"/>
      <c r="K165" s="242"/>
    </row>
    <row r="166" ht="12.75">
      <c r="A166" s="1" t="s">
        <v>313</v>
      </c>
    </row>
    <row r="167" ht="12.75">
      <c r="A167" s="1" t="s">
        <v>207</v>
      </c>
    </row>
    <row r="168" ht="12.75">
      <c r="A168" s="1" t="s">
        <v>660</v>
      </c>
    </row>
    <row r="169" ht="12.75">
      <c r="A169" s="414"/>
    </row>
  </sheetData>
  <mergeCells count="11">
    <mergeCell ref="I6:I7"/>
    <mergeCell ref="J6:J7"/>
    <mergeCell ref="L5:L7"/>
    <mergeCell ref="K6:K7"/>
    <mergeCell ref="C5:K5"/>
    <mergeCell ref="B6:C6"/>
    <mergeCell ref="D6:D7"/>
    <mergeCell ref="E6:E7"/>
    <mergeCell ref="F6:F7"/>
    <mergeCell ref="G6:G7"/>
    <mergeCell ref="H6:H7"/>
  </mergeCells>
  <printOptions/>
  <pageMargins left="0.35" right="0.45" top="0.52" bottom="1" header="0.5" footer="0.5"/>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216"/>
  <sheetViews>
    <sheetView workbookViewId="0" topLeftCell="A83">
      <selection activeCell="F216" sqref="F216"/>
    </sheetView>
  </sheetViews>
  <sheetFormatPr defaultColWidth="9.00390625" defaultRowHeight="14.25"/>
  <cols>
    <col min="1" max="1" width="7.50390625" style="30" customWidth="1"/>
    <col min="2" max="2" width="8.75390625" style="30" customWidth="1"/>
    <col min="3" max="3" width="8.50390625" style="338" customWidth="1"/>
    <col min="4" max="4" width="10.875" style="30" customWidth="1"/>
    <col min="5" max="5" width="9.50390625" style="30" customWidth="1"/>
    <col min="6" max="6" width="10.125" style="30" customWidth="1"/>
    <col min="7" max="7" width="10.625" style="30" customWidth="1"/>
    <col min="8" max="8" width="8.75390625" style="30" customWidth="1"/>
    <col min="9" max="9" width="8.875" style="30" customWidth="1"/>
    <col min="10" max="10" width="9.375" style="30" customWidth="1"/>
    <col min="11" max="11" width="9.125" style="30" customWidth="1"/>
    <col min="12" max="12" width="10.00390625" style="30" customWidth="1"/>
    <col min="13" max="16384" width="8.00390625" style="30" customWidth="1"/>
  </cols>
  <sheetData>
    <row r="1" spans="1:3" ht="15">
      <c r="A1" s="77" t="s">
        <v>642</v>
      </c>
      <c r="C1" s="30"/>
    </row>
    <row r="2" spans="1:3" ht="15.75">
      <c r="A2" s="78" t="s">
        <v>523</v>
      </c>
      <c r="C2" s="30"/>
    </row>
    <row r="3" spans="1:3" ht="15.75">
      <c r="A3" s="78"/>
      <c r="C3" s="30"/>
    </row>
    <row r="4" spans="1:12" ht="12.75" customHeight="1">
      <c r="A4" s="31"/>
      <c r="B4" s="378" t="s">
        <v>249</v>
      </c>
      <c r="C4" s="757" t="s">
        <v>524</v>
      </c>
      <c r="D4" s="758"/>
      <c r="E4" s="758"/>
      <c r="F4" s="758"/>
      <c r="G4" s="758"/>
      <c r="H4" s="759"/>
      <c r="I4" s="760" t="s">
        <v>525</v>
      </c>
      <c r="J4" s="761"/>
      <c r="K4" s="761"/>
      <c r="L4" s="79"/>
    </row>
    <row r="5" spans="1:12" ht="53.25" customHeight="1">
      <c r="A5" s="31"/>
      <c r="B5" s="183"/>
      <c r="C5" s="379" t="s">
        <v>249</v>
      </c>
      <c r="D5" s="205" t="s">
        <v>536</v>
      </c>
      <c r="E5" s="205" t="s">
        <v>537</v>
      </c>
      <c r="F5" s="205" t="s">
        <v>538</v>
      </c>
      <c r="G5" s="205" t="s">
        <v>526</v>
      </c>
      <c r="H5" s="205" t="s">
        <v>527</v>
      </c>
      <c r="I5" s="205" t="s">
        <v>528</v>
      </c>
      <c r="J5" s="205" t="s">
        <v>529</v>
      </c>
      <c r="K5" s="205" t="s">
        <v>530</v>
      </c>
      <c r="L5" s="380" t="s">
        <v>531</v>
      </c>
    </row>
    <row r="6" spans="1:12" ht="14.25" customHeight="1">
      <c r="A6" s="33"/>
      <c r="B6" s="185">
        <v>1</v>
      </c>
      <c r="C6" s="339">
        <v>2</v>
      </c>
      <c r="D6" s="186">
        <v>3</v>
      </c>
      <c r="E6" s="186">
        <v>4</v>
      </c>
      <c r="F6" s="186">
        <v>5</v>
      </c>
      <c r="G6" s="186">
        <v>6</v>
      </c>
      <c r="H6" s="186">
        <v>7</v>
      </c>
      <c r="I6" s="186">
        <v>8</v>
      </c>
      <c r="J6" s="186">
        <v>9</v>
      </c>
      <c r="K6" s="186">
        <v>10</v>
      </c>
      <c r="L6" s="201">
        <v>11</v>
      </c>
    </row>
    <row r="7" spans="1:12" ht="12.75">
      <c r="A7" s="187"/>
      <c r="B7" s="754" t="s">
        <v>532</v>
      </c>
      <c r="C7" s="755"/>
      <c r="D7" s="755"/>
      <c r="E7" s="755"/>
      <c r="F7" s="755"/>
      <c r="G7" s="755"/>
      <c r="H7" s="755"/>
      <c r="I7" s="755"/>
      <c r="J7" s="755"/>
      <c r="K7" s="755"/>
      <c r="L7" s="755"/>
    </row>
    <row r="8" spans="1:12" ht="12.75" hidden="1">
      <c r="A8" s="33">
        <v>1995</v>
      </c>
      <c r="B8" s="188">
        <v>19.308803027285396</v>
      </c>
      <c r="C8" s="189">
        <v>18.869547898824948</v>
      </c>
      <c r="D8" s="189">
        <v>9.84657770696408</v>
      </c>
      <c r="E8" s="189">
        <v>0.1379207329217288</v>
      </c>
      <c r="F8" s="189">
        <v>4.18266613556397</v>
      </c>
      <c r="G8" s="189">
        <v>4.7881564097457465</v>
      </c>
      <c r="H8" s="189">
        <v>-0.08577308637057653</v>
      </c>
      <c r="I8" s="189">
        <v>0.4392551284604599</v>
      </c>
      <c r="J8" s="189">
        <v>11.15886609573126</v>
      </c>
      <c r="K8" s="189">
        <v>10.7196109672708</v>
      </c>
      <c r="L8" s="197">
        <v>-1.676380634307861E-14</v>
      </c>
    </row>
    <row r="9" spans="1:12" ht="12.75" hidden="1">
      <c r="A9" s="33">
        <v>1996</v>
      </c>
      <c r="B9" s="188">
        <v>21.51480448781778</v>
      </c>
      <c r="C9" s="189">
        <v>23.827524397530375</v>
      </c>
      <c r="D9" s="189">
        <v>11.21751975038173</v>
      </c>
      <c r="E9" s="189">
        <v>0.1308172342826794</v>
      </c>
      <c r="F9" s="189">
        <v>5.1455221403439</v>
      </c>
      <c r="G9" s="189">
        <v>6.832835424550209</v>
      </c>
      <c r="H9" s="189">
        <v>0.500829847971851</v>
      </c>
      <c r="I9" s="189">
        <v>-2.3127199097125404</v>
      </c>
      <c r="J9" s="189">
        <v>11.47772688043551</v>
      </c>
      <c r="K9" s="189">
        <v>13.79044679014805</v>
      </c>
      <c r="L9" s="197">
        <v>-4.656612873077393E-14</v>
      </c>
    </row>
    <row r="10" spans="1:12" ht="12.75" hidden="1">
      <c r="A10" s="33">
        <v>1997</v>
      </c>
      <c r="B10" s="188">
        <v>23.852187479253768</v>
      </c>
      <c r="C10" s="189">
        <v>26.14455951669655</v>
      </c>
      <c r="D10" s="189">
        <v>12.64482506804753</v>
      </c>
      <c r="E10" s="189">
        <v>0.11495054106087771</v>
      </c>
      <c r="F10" s="189">
        <v>5.20248290513178</v>
      </c>
      <c r="G10" s="189">
        <v>8.08401380867026</v>
      </c>
      <c r="H10" s="189">
        <v>0.09828719378609807</v>
      </c>
      <c r="I10" s="189">
        <v>-2.2923720374427305</v>
      </c>
      <c r="J10" s="189">
        <v>13.44503087034456</v>
      </c>
      <c r="K10" s="189">
        <v>15.73740290778729</v>
      </c>
      <c r="L10" s="197">
        <v>-4.470348358154297E-14</v>
      </c>
    </row>
    <row r="11" spans="1:12" ht="12.75" hidden="1">
      <c r="A11" s="33">
        <v>1998</v>
      </c>
      <c r="B11" s="188">
        <v>26.154052977494565</v>
      </c>
      <c r="C11" s="189">
        <v>28.974407488548096</v>
      </c>
      <c r="D11" s="189">
        <v>14.2023169355374</v>
      </c>
      <c r="E11" s="189">
        <v>0.1706499369315541</v>
      </c>
      <c r="F11" s="189">
        <v>5.8196906326761</v>
      </c>
      <c r="G11" s="189">
        <v>9.35318329682002</v>
      </c>
      <c r="H11" s="189">
        <v>-0.5714333134169823</v>
      </c>
      <c r="I11" s="189">
        <v>-2.82035451105358</v>
      </c>
      <c r="J11" s="189">
        <v>15.48453163380468</v>
      </c>
      <c r="K11" s="189">
        <v>18.304886144858262</v>
      </c>
      <c r="L11" s="197">
        <v>5.0291419029235844E-14</v>
      </c>
    </row>
    <row r="12" spans="1:12" ht="12.75" hidden="1">
      <c r="A12" s="33">
        <v>1999</v>
      </c>
      <c r="B12" s="188">
        <v>28.087465976233155</v>
      </c>
      <c r="C12" s="189">
        <v>29.32543318064131</v>
      </c>
      <c r="D12" s="189">
        <v>15.590652592445071</v>
      </c>
      <c r="E12" s="189">
        <v>0.26123614153887015</v>
      </c>
      <c r="F12" s="189">
        <v>5.66016065856735</v>
      </c>
      <c r="G12" s="189">
        <v>8.291575383389759</v>
      </c>
      <c r="H12" s="189">
        <v>-0.47819159529974076</v>
      </c>
      <c r="I12" s="189">
        <v>-1.2379672044081698</v>
      </c>
      <c r="J12" s="189">
        <v>17.192458341631802</v>
      </c>
      <c r="K12" s="189">
        <v>18.43042554603997</v>
      </c>
      <c r="L12" s="197">
        <v>1.024454832077026E-14</v>
      </c>
    </row>
    <row r="13" spans="1:12" ht="12.75" hidden="1">
      <c r="A13" s="33">
        <v>2000</v>
      </c>
      <c r="B13" s="188">
        <v>31.15179579101108</v>
      </c>
      <c r="C13" s="189">
        <v>31.926442275775074</v>
      </c>
      <c r="D13" s="189">
        <v>17.26236473478059</v>
      </c>
      <c r="E13" s="189">
        <v>0.28443869083183965</v>
      </c>
      <c r="F13" s="189">
        <v>6.27919405164974</v>
      </c>
      <c r="G13" s="189">
        <v>8.04212308305118</v>
      </c>
      <c r="H13" s="189">
        <v>0.05832171546172743</v>
      </c>
      <c r="I13" s="189">
        <v>-0.7746464847639799</v>
      </c>
      <c r="J13" s="189">
        <v>21.963785434508402</v>
      </c>
      <c r="K13" s="189">
        <v>22.73843191927238</v>
      </c>
      <c r="L13" s="197">
        <v>-2.0489096641540527E-14</v>
      </c>
    </row>
    <row r="14" spans="1:12" ht="12.75" hidden="1">
      <c r="A14" s="33">
        <v>2001</v>
      </c>
      <c r="B14" s="188">
        <v>33.8552413197902</v>
      </c>
      <c r="C14" s="189">
        <v>36.56499369315543</v>
      </c>
      <c r="D14" s="189">
        <v>19.275177587465983</v>
      </c>
      <c r="E14" s="189">
        <v>0.2785965611100047</v>
      </c>
      <c r="F14" s="189">
        <v>6.9919338777136</v>
      </c>
      <c r="G14" s="189">
        <v>9.660326628161728</v>
      </c>
      <c r="H14" s="189">
        <v>0.35895903870411006</v>
      </c>
      <c r="I14" s="189">
        <v>-2.7097523733651983</v>
      </c>
      <c r="J14" s="189">
        <v>24.635895903870413</v>
      </c>
      <c r="K14" s="189">
        <v>27.34564827723561</v>
      </c>
      <c r="L14" s="197">
        <v>-3.4458935260772703E-14</v>
      </c>
    </row>
    <row r="15" spans="1:12" ht="12.75" hidden="1">
      <c r="A15" s="33">
        <v>2002</v>
      </c>
      <c r="B15" s="188">
        <v>36.78028945097256</v>
      </c>
      <c r="C15" s="189">
        <v>39.42969527982474</v>
      </c>
      <c r="D15" s="189">
        <v>20.95578570005975</v>
      </c>
      <c r="E15" s="189">
        <v>0.30362477594104764</v>
      </c>
      <c r="F15" s="189">
        <v>7.46584345747859</v>
      </c>
      <c r="G15" s="189">
        <v>10.0737236938193</v>
      </c>
      <c r="H15" s="189">
        <v>0.6307176525260563</v>
      </c>
      <c r="I15" s="189">
        <v>-2.6494058288521494</v>
      </c>
      <c r="J15" s="189">
        <v>26.1763592909779</v>
      </c>
      <c r="K15" s="189">
        <v>28.825765119830052</v>
      </c>
      <c r="L15" s="197">
        <v>-2.980232238769532E-14</v>
      </c>
    </row>
    <row r="16" spans="1:12" ht="12.75" hidden="1">
      <c r="A16" s="33">
        <v>2003</v>
      </c>
      <c r="B16" s="188">
        <v>40.5825532762398</v>
      </c>
      <c r="C16" s="189">
        <v>41.325599150235675</v>
      </c>
      <c r="D16" s="189">
        <v>22.68681537542323</v>
      </c>
      <c r="E16" s="189">
        <v>0.35537409546571086</v>
      </c>
      <c r="F16" s="189">
        <v>8.290712341499031</v>
      </c>
      <c r="G16" s="189">
        <v>10.050521144526321</v>
      </c>
      <c r="H16" s="189">
        <v>-0.05782380667861742</v>
      </c>
      <c r="I16" s="189">
        <v>-0.7430458739958908</v>
      </c>
      <c r="J16" s="189">
        <v>30.80223063134833</v>
      </c>
      <c r="K16" s="189">
        <v>31.54527650534422</v>
      </c>
      <c r="L16" s="197">
        <v>1.4901161193847656E-14</v>
      </c>
    </row>
    <row r="17" spans="1:12" ht="12.75" hidden="1">
      <c r="A17" s="33">
        <v>2004</v>
      </c>
      <c r="B17" s="188">
        <v>45.12822810861053</v>
      </c>
      <c r="C17" s="189">
        <v>46.346112992099854</v>
      </c>
      <c r="D17" s="189">
        <v>25.38425280488615</v>
      </c>
      <c r="E17" s="189">
        <v>0.48154418110602204</v>
      </c>
      <c r="F17" s="189">
        <v>8.58354909380601</v>
      </c>
      <c r="G17" s="189">
        <v>10.83595565292439</v>
      </c>
      <c r="H17" s="189">
        <v>1.060811259377282</v>
      </c>
      <c r="I17" s="189">
        <v>-1.2178848834893432</v>
      </c>
      <c r="J17" s="189">
        <v>33.66527252207396</v>
      </c>
      <c r="K17" s="189">
        <v>34.8831574055633</v>
      </c>
      <c r="L17" s="190">
        <v>3.166496753692627E-14</v>
      </c>
    </row>
    <row r="18" spans="1:12" ht="12.75">
      <c r="A18" s="33">
        <v>2005</v>
      </c>
      <c r="B18" s="196">
        <v>49.27999070570276</v>
      </c>
      <c r="C18" s="197">
        <v>51.541724756024685</v>
      </c>
      <c r="D18" s="197">
        <v>27.75078005709354</v>
      </c>
      <c r="E18" s="197">
        <v>0.51609905065392</v>
      </c>
      <c r="F18" s="197">
        <v>9.03581623846511</v>
      </c>
      <c r="G18" s="197">
        <v>13.08945761136559</v>
      </c>
      <c r="H18" s="197">
        <v>1.149571798446523</v>
      </c>
      <c r="I18" s="197">
        <v>-2.261734050321959</v>
      </c>
      <c r="J18" s="197">
        <v>37.60303392418511</v>
      </c>
      <c r="K18" s="197">
        <v>39.86476797450707</v>
      </c>
      <c r="L18" s="197">
        <v>4.284083843231202E-14</v>
      </c>
    </row>
    <row r="19" spans="1:12" ht="12.75">
      <c r="A19" s="33">
        <v>2006</v>
      </c>
      <c r="B19" s="196">
        <v>55.04554205669528</v>
      </c>
      <c r="C19" s="197">
        <v>57.22442408550753</v>
      </c>
      <c r="D19" s="197">
        <v>30.81574055633008</v>
      </c>
      <c r="E19" s="197">
        <v>0.5899555201487081</v>
      </c>
      <c r="F19" s="197">
        <v>10.40954657106818</v>
      </c>
      <c r="G19" s="197">
        <v>14.588826926906993</v>
      </c>
      <c r="H19" s="197">
        <v>0.820354511053575</v>
      </c>
      <c r="I19" s="197">
        <v>-2.1788820288123025</v>
      </c>
      <c r="J19" s="197">
        <v>46.470656575715296</v>
      </c>
      <c r="K19" s="197">
        <v>48.649538604527606</v>
      </c>
      <c r="L19" s="197">
        <v>5.401670932769776E-14</v>
      </c>
    </row>
    <row r="20" spans="1:12" ht="12.75">
      <c r="A20" s="182">
        <v>2007</v>
      </c>
      <c r="B20" s="196">
        <v>61.54706897696329</v>
      </c>
      <c r="C20" s="197">
        <v>62.19186085109207</v>
      </c>
      <c r="D20" s="197">
        <v>33.86028679545906</v>
      </c>
      <c r="E20" s="197">
        <v>0.5964947221668999</v>
      </c>
      <c r="F20" s="197">
        <v>10.639680010622058</v>
      </c>
      <c r="G20" s="197">
        <v>16.09646152824802</v>
      </c>
      <c r="H20" s="197">
        <v>0.9989377945960298</v>
      </c>
      <c r="I20" s="197">
        <v>-0.644791874128597</v>
      </c>
      <c r="J20" s="197">
        <v>53.3727677089558</v>
      </c>
      <c r="K20" s="197">
        <v>54.0175595830844</v>
      </c>
      <c r="L20" s="197">
        <v>-1.8440186977386476E-13</v>
      </c>
    </row>
    <row r="21" spans="1:12" ht="12.75">
      <c r="A21" s="182">
        <v>2008</v>
      </c>
      <c r="B21" s="196">
        <v>67.22103830578239</v>
      </c>
      <c r="C21" s="197">
        <v>68.73368518887337</v>
      </c>
      <c r="D21" s="197">
        <v>37.554902741817685</v>
      </c>
      <c r="E21" s="197">
        <v>0.6300205802297019</v>
      </c>
      <c r="F21" s="197">
        <v>11.69129655447122</v>
      </c>
      <c r="G21" s="197">
        <v>16.7156276970059</v>
      </c>
      <c r="H21" s="197">
        <v>2.141837615348868</v>
      </c>
      <c r="I21" s="197">
        <v>-1.5126468830909001</v>
      </c>
      <c r="J21" s="197">
        <v>55.8147115448451</v>
      </c>
      <c r="K21" s="197">
        <v>57.327358427936</v>
      </c>
      <c r="L21" s="197">
        <v>-7.078051567077637E-14</v>
      </c>
    </row>
    <row r="22" spans="1:12" ht="12.75">
      <c r="A22" s="194">
        <v>2009</v>
      </c>
      <c r="B22" s="198">
        <v>63.33162</v>
      </c>
      <c r="C22" s="199">
        <v>63.768767</v>
      </c>
      <c r="D22" s="199">
        <v>37.674087</v>
      </c>
      <c r="E22" s="199">
        <v>0.6377529999999999</v>
      </c>
      <c r="F22" s="199">
        <v>12.412098000000002</v>
      </c>
      <c r="G22" s="199">
        <v>14.943234</v>
      </c>
      <c r="H22" s="199">
        <v>-1.898405</v>
      </c>
      <c r="I22" s="199">
        <v>-0.138555</v>
      </c>
      <c r="J22" s="199">
        <v>44.426386</v>
      </c>
      <c r="K22" s="199">
        <v>44.564941000000005</v>
      </c>
      <c r="L22" s="199">
        <v>-0.29859199999999997</v>
      </c>
    </row>
    <row r="23" spans="1:12" ht="12.75" hidden="1">
      <c r="A23" s="33" t="s">
        <v>48</v>
      </c>
      <c r="B23" s="196">
        <v>4.4663745601806175</v>
      </c>
      <c r="C23" s="197">
        <v>4.278496979353378</v>
      </c>
      <c r="D23" s="197">
        <v>2.2977162583814597</v>
      </c>
      <c r="E23" s="197">
        <v>0.034488481710150704</v>
      </c>
      <c r="F23" s="197">
        <v>0.9539932284405501</v>
      </c>
      <c r="G23" s="197">
        <v>0.968100643962026</v>
      </c>
      <c r="H23" s="197">
        <v>0.024198366859191398</v>
      </c>
      <c r="I23" s="197">
        <v>0.18787758082719008</v>
      </c>
      <c r="J23" s="197">
        <v>2.63367191130585</v>
      </c>
      <c r="K23" s="197">
        <v>2.44579433047866</v>
      </c>
      <c r="L23" s="197">
        <v>4.8428773880004886E-14</v>
      </c>
    </row>
    <row r="24" spans="1:12" ht="12.75" hidden="1">
      <c r="A24" s="33" t="s">
        <v>49</v>
      </c>
      <c r="B24" s="196">
        <v>5.189935603797377</v>
      </c>
      <c r="C24" s="197">
        <v>4.965279160857738</v>
      </c>
      <c r="D24" s="197">
        <v>2.46763592909779</v>
      </c>
      <c r="E24" s="197">
        <v>0.0345216756290248</v>
      </c>
      <c r="F24" s="197">
        <v>1.0571931222200102</v>
      </c>
      <c r="G24" s="197">
        <v>1.24068910575583</v>
      </c>
      <c r="H24" s="197">
        <v>0.165239328155082</v>
      </c>
      <c r="I24" s="197">
        <v>0.2246564429396498</v>
      </c>
      <c r="J24" s="197">
        <v>2.9331142534687595</v>
      </c>
      <c r="K24" s="197">
        <v>2.70845781052911</v>
      </c>
      <c r="L24" s="197">
        <v>-1.1175870895385742E-14</v>
      </c>
    </row>
    <row r="25" spans="1:12" ht="12.75" hidden="1">
      <c r="A25" s="33" t="s">
        <v>50</v>
      </c>
      <c r="B25" s="196">
        <v>4.958076080462013</v>
      </c>
      <c r="C25" s="197">
        <v>4.735909181437967</v>
      </c>
      <c r="D25" s="197">
        <v>2.49495452433114</v>
      </c>
      <c r="E25" s="197">
        <v>0.034488481710150704</v>
      </c>
      <c r="F25" s="197">
        <v>1.01042289052646</v>
      </c>
      <c r="G25" s="197">
        <v>1.2716590320653303</v>
      </c>
      <c r="H25" s="197">
        <v>-0.0756157471951139</v>
      </c>
      <c r="I25" s="197">
        <v>0.22216689902410006</v>
      </c>
      <c r="J25" s="197">
        <v>2.83283542455022</v>
      </c>
      <c r="K25" s="197">
        <v>2.61066852552612</v>
      </c>
      <c r="L25" s="197">
        <v>-5.4016709327697754E-14</v>
      </c>
    </row>
    <row r="26" spans="1:12" ht="12.75" hidden="1">
      <c r="A26" s="33" t="s">
        <v>51</v>
      </c>
      <c r="B26" s="196">
        <v>4.694416782845386</v>
      </c>
      <c r="C26" s="197">
        <v>4.889862577175867</v>
      </c>
      <c r="D26" s="197">
        <v>2.5862709951536904</v>
      </c>
      <c r="E26" s="197">
        <v>0.034422093872402595</v>
      </c>
      <c r="F26" s="197">
        <v>1.1610568943769501</v>
      </c>
      <c r="G26" s="197">
        <v>1.30770762796256</v>
      </c>
      <c r="H26" s="197">
        <v>-0.199595034189736</v>
      </c>
      <c r="I26" s="197">
        <v>-0.19544579433048007</v>
      </c>
      <c r="J26" s="197">
        <v>2.75924450640643</v>
      </c>
      <c r="K26" s="197">
        <v>2.9546903007369103</v>
      </c>
      <c r="L26" s="197">
        <v>0</v>
      </c>
    </row>
    <row r="27" spans="1:12" ht="12.75" hidden="1">
      <c r="A27" s="33" t="s">
        <v>52</v>
      </c>
      <c r="B27" s="196">
        <v>5.011883422956908</v>
      </c>
      <c r="C27" s="197">
        <v>5.672541990307371</v>
      </c>
      <c r="D27" s="197">
        <v>2.6228506937529006</v>
      </c>
      <c r="E27" s="197">
        <v>0.0342893181969063</v>
      </c>
      <c r="F27" s="197">
        <v>1.25453096992631</v>
      </c>
      <c r="G27" s="197">
        <v>1.3801367589457603</v>
      </c>
      <c r="H27" s="197">
        <v>0.380734249485494</v>
      </c>
      <c r="I27" s="197">
        <v>-0.6606585673504602</v>
      </c>
      <c r="J27" s="197">
        <v>2.53867091548828</v>
      </c>
      <c r="K27" s="197">
        <v>3.19932948283874</v>
      </c>
      <c r="L27" s="197">
        <v>0</v>
      </c>
    </row>
    <row r="28" spans="1:12" ht="12.75" hidden="1">
      <c r="A28" s="33" t="s">
        <v>53</v>
      </c>
      <c r="B28" s="196">
        <v>5.372933678550062</v>
      </c>
      <c r="C28" s="197">
        <v>5.756323441545511</v>
      </c>
      <c r="D28" s="197">
        <v>2.84086835291775</v>
      </c>
      <c r="E28" s="197">
        <v>0.03359224590055101</v>
      </c>
      <c r="F28" s="197">
        <v>1.20467370377747</v>
      </c>
      <c r="G28" s="197">
        <v>1.4664409480183198</v>
      </c>
      <c r="H28" s="197">
        <v>0.21074819093142103</v>
      </c>
      <c r="I28" s="197">
        <v>-0.38338976299542005</v>
      </c>
      <c r="J28" s="197">
        <v>2.87764721503021</v>
      </c>
      <c r="K28" s="197">
        <v>3.26103697802563</v>
      </c>
      <c r="L28" s="197">
        <v>-2.980232238769531E-14</v>
      </c>
    </row>
    <row r="29" spans="1:12" ht="12.75" hidden="1">
      <c r="A29" s="33" t="s">
        <v>54</v>
      </c>
      <c r="B29" s="196">
        <v>5.629688641040936</v>
      </c>
      <c r="C29" s="197">
        <v>5.970988514904072</v>
      </c>
      <c r="D29" s="197">
        <v>2.86500033193919</v>
      </c>
      <c r="E29" s="197">
        <v>0.0323640709022107</v>
      </c>
      <c r="F29" s="197">
        <v>1.25131115979553</v>
      </c>
      <c r="G29" s="197">
        <v>1.68781119298944</v>
      </c>
      <c r="H29" s="197">
        <v>0.13450175927770003</v>
      </c>
      <c r="I29" s="197">
        <v>-0.34129987386310984</v>
      </c>
      <c r="J29" s="197">
        <v>3.0026887074288</v>
      </c>
      <c r="K29" s="197">
        <v>3.3439885812919097</v>
      </c>
      <c r="L29" s="197">
        <v>-2.4214386940002443E-14</v>
      </c>
    </row>
    <row r="30" spans="1:12" ht="12.75" hidden="1">
      <c r="A30" s="33" t="s">
        <v>55</v>
      </c>
      <c r="B30" s="196">
        <v>5.500298745269876</v>
      </c>
      <c r="C30" s="197">
        <v>6.427670450773419</v>
      </c>
      <c r="D30" s="197">
        <v>2.8888003717718904</v>
      </c>
      <c r="E30" s="197">
        <v>0.0305715992830114</v>
      </c>
      <c r="F30" s="197">
        <v>1.43500630684459</v>
      </c>
      <c r="G30" s="197">
        <v>2.2984465245966903</v>
      </c>
      <c r="H30" s="197">
        <v>-0.22515435172276402</v>
      </c>
      <c r="I30" s="197">
        <v>-0.92737170550355</v>
      </c>
      <c r="J30" s="197">
        <v>3.05872004248822</v>
      </c>
      <c r="K30" s="197">
        <v>3.9860917479917704</v>
      </c>
      <c r="L30" s="197">
        <v>7.450580596923828E-15</v>
      </c>
    </row>
    <row r="31" spans="1:12" ht="12.75" hidden="1">
      <c r="A31" s="33" t="s">
        <v>56</v>
      </c>
      <c r="B31" s="196">
        <v>5.579267078271227</v>
      </c>
      <c r="C31" s="197">
        <v>6.216291575383389</v>
      </c>
      <c r="D31" s="197">
        <v>2.9738763858461104</v>
      </c>
      <c r="E31" s="197">
        <v>0.0283144127995751</v>
      </c>
      <c r="F31" s="197">
        <v>1.13416982008896</v>
      </c>
      <c r="G31" s="197">
        <v>1.86516630153356</v>
      </c>
      <c r="H31" s="197">
        <v>0.21476465511518303</v>
      </c>
      <c r="I31" s="197">
        <v>-0.6370244971121304</v>
      </c>
      <c r="J31" s="197">
        <v>3.0892916417712297</v>
      </c>
      <c r="K31" s="197">
        <v>3.72631613888336</v>
      </c>
      <c r="L31" s="197">
        <v>-2.980232238769531E-14</v>
      </c>
    </row>
    <row r="32" spans="1:12" ht="12.75" hidden="1">
      <c r="A32" s="33" t="s">
        <v>57</v>
      </c>
      <c r="B32" s="196">
        <v>6.006605589855979</v>
      </c>
      <c r="C32" s="197">
        <v>6.654185753170016</v>
      </c>
      <c r="D32" s="197">
        <v>3.25227378344287</v>
      </c>
      <c r="E32" s="197">
        <v>0.027550952665471702</v>
      </c>
      <c r="F32" s="197">
        <v>1.26714465909845</v>
      </c>
      <c r="G32" s="197">
        <v>1.9705569939587102</v>
      </c>
      <c r="H32" s="197">
        <v>0.136659364004514</v>
      </c>
      <c r="I32" s="197">
        <v>-0.6475801633140799</v>
      </c>
      <c r="J32" s="197">
        <v>3.4933612162251904</v>
      </c>
      <c r="K32" s="197">
        <v>4.14094137953927</v>
      </c>
      <c r="L32" s="197">
        <v>4.377216100692749E-14</v>
      </c>
    </row>
    <row r="33" spans="1:12" ht="12.75" hidden="1">
      <c r="A33" s="33" t="s">
        <v>58</v>
      </c>
      <c r="B33" s="196">
        <v>6.245701387505785</v>
      </c>
      <c r="C33" s="197">
        <v>6.727278762530706</v>
      </c>
      <c r="D33" s="197">
        <v>3.19750381730067</v>
      </c>
      <c r="E33" s="197">
        <v>0.0283476067184492</v>
      </c>
      <c r="F33" s="197">
        <v>1.3208856137555602</v>
      </c>
      <c r="G33" s="197">
        <v>1.86075151032331</v>
      </c>
      <c r="H33" s="197">
        <v>0.31979021443271605</v>
      </c>
      <c r="I33" s="197">
        <v>-0.48157737502489006</v>
      </c>
      <c r="J33" s="197">
        <v>3.34571466507336</v>
      </c>
      <c r="K33" s="197">
        <v>3.82729204009825</v>
      </c>
      <c r="L33" s="197">
        <v>-2.8870999813079835E-14</v>
      </c>
    </row>
    <row r="34" spans="1:12" ht="12.75" hidden="1">
      <c r="A34" s="33" t="s">
        <v>59</v>
      </c>
      <c r="B34" s="196">
        <v>6.020613423620778</v>
      </c>
      <c r="C34" s="197">
        <v>6.546803425612437</v>
      </c>
      <c r="D34" s="197">
        <v>3.22117108145788</v>
      </c>
      <c r="E34" s="197">
        <v>0.0307375688773817</v>
      </c>
      <c r="F34" s="197">
        <v>1.48028281218881</v>
      </c>
      <c r="G34" s="197">
        <v>2.3875390028546803</v>
      </c>
      <c r="H34" s="197">
        <v>-0.572927039766315</v>
      </c>
      <c r="I34" s="197">
        <v>-0.5261900019916301</v>
      </c>
      <c r="J34" s="197">
        <v>3.51666334727478</v>
      </c>
      <c r="K34" s="197">
        <v>4.0428533492664105</v>
      </c>
      <c r="L34" s="197">
        <v>-2.980232238769531E-14</v>
      </c>
    </row>
    <row r="35" spans="1:12" ht="12.75" hidden="1">
      <c r="A35" s="33" t="s">
        <v>60</v>
      </c>
      <c r="B35" s="196">
        <v>6.064396202615676</v>
      </c>
      <c r="C35" s="197">
        <v>6.721237469295626</v>
      </c>
      <c r="D35" s="197">
        <v>3.3219810130783998</v>
      </c>
      <c r="E35" s="197">
        <v>0.034621257385646906</v>
      </c>
      <c r="F35" s="197">
        <v>1.2387306645422602</v>
      </c>
      <c r="G35" s="197">
        <v>2.06691894045011</v>
      </c>
      <c r="H35" s="197">
        <v>0.0589855938392087</v>
      </c>
      <c r="I35" s="197">
        <v>-0.6568412666799398</v>
      </c>
      <c r="J35" s="197">
        <v>3.50899555201487</v>
      </c>
      <c r="K35" s="197">
        <v>4.16583681869481</v>
      </c>
      <c r="L35" s="197">
        <v>-1.1175870895385742E-14</v>
      </c>
    </row>
    <row r="36" spans="1:12" ht="12.75" hidden="1">
      <c r="A36" s="33" t="s">
        <v>61</v>
      </c>
      <c r="B36" s="196">
        <v>6.605988182964905</v>
      </c>
      <c r="C36" s="197">
        <v>7.450242315607781</v>
      </c>
      <c r="D36" s="197">
        <v>3.64193719710549</v>
      </c>
      <c r="E36" s="197">
        <v>0.0394011817035119</v>
      </c>
      <c r="F36" s="197">
        <v>1.41074155214765</v>
      </c>
      <c r="G36" s="197">
        <v>2.27408218814313</v>
      </c>
      <c r="H36" s="197">
        <v>0.08408019650799971</v>
      </c>
      <c r="I36" s="197">
        <v>-0.8442541326429006</v>
      </c>
      <c r="J36" s="197">
        <v>3.79336785500896</v>
      </c>
      <c r="K36" s="197">
        <v>4.637621987651861</v>
      </c>
      <c r="L36" s="197">
        <v>2.3283064365386964E-14</v>
      </c>
    </row>
    <row r="37" spans="1:12" ht="12.75" hidden="1">
      <c r="A37" s="33" t="s">
        <v>62</v>
      </c>
      <c r="B37" s="196">
        <v>6.746332071964414</v>
      </c>
      <c r="C37" s="197">
        <v>7.296853216490733</v>
      </c>
      <c r="D37" s="197">
        <v>3.6609905065392</v>
      </c>
      <c r="E37" s="197">
        <v>0.0450773418309766</v>
      </c>
      <c r="F37" s="197">
        <v>1.4956847905463702</v>
      </c>
      <c r="G37" s="197">
        <v>2.15199495452433</v>
      </c>
      <c r="H37" s="197">
        <v>-0.0568943769501427</v>
      </c>
      <c r="I37" s="197">
        <v>-0.5505211445263298</v>
      </c>
      <c r="J37" s="197">
        <v>3.95173604195711</v>
      </c>
      <c r="K37" s="197">
        <v>4.5022571864834395</v>
      </c>
      <c r="L37" s="197">
        <v>9.313225746154786E-15</v>
      </c>
    </row>
    <row r="38" spans="1:12" ht="12.75" hidden="1">
      <c r="A38" s="33" t="s">
        <v>63</v>
      </c>
      <c r="B38" s="196">
        <v>6.7373365199495705</v>
      </c>
      <c r="C38" s="197">
        <v>7.506074487153951</v>
      </c>
      <c r="D38" s="197">
        <v>3.5774082188143104</v>
      </c>
      <c r="E38" s="197">
        <v>0.0515501560114187</v>
      </c>
      <c r="F38" s="197">
        <v>1.67453362543982</v>
      </c>
      <c r="G38" s="197">
        <v>2.86018721370245</v>
      </c>
      <c r="H38" s="197">
        <v>-0.657604726814048</v>
      </c>
      <c r="I38" s="197">
        <v>-0.7687379672044097</v>
      </c>
      <c r="J38" s="197">
        <v>4.230432184823741</v>
      </c>
      <c r="K38" s="197">
        <v>4.99917015202815</v>
      </c>
      <c r="L38" s="197">
        <v>2.8870999813079835E-14</v>
      </c>
    </row>
    <row r="39" spans="1:12" ht="12.75" hidden="1">
      <c r="A39" s="33" t="s">
        <v>64</v>
      </c>
      <c r="B39" s="196">
        <v>6.608477726880466</v>
      </c>
      <c r="C39" s="197">
        <v>6.9001526920268255</v>
      </c>
      <c r="D39" s="197">
        <v>3.62139016132245</v>
      </c>
      <c r="E39" s="197">
        <v>0.0588860120825865</v>
      </c>
      <c r="F39" s="197">
        <v>1.21463187943969</v>
      </c>
      <c r="G39" s="197">
        <v>1.97298015003651</v>
      </c>
      <c r="H39" s="197">
        <v>0.0322644891455885</v>
      </c>
      <c r="I39" s="197">
        <v>-0.2916749651463898</v>
      </c>
      <c r="J39" s="197">
        <v>3.7761402111133204</v>
      </c>
      <c r="K39" s="197">
        <v>4.06781517625971</v>
      </c>
      <c r="L39" s="197">
        <v>2.980232238769531E-14</v>
      </c>
    </row>
    <row r="40" spans="1:12" ht="12.75" hidden="1">
      <c r="A40" s="33" t="s">
        <v>65</v>
      </c>
      <c r="B40" s="196">
        <v>7.261734050322005</v>
      </c>
      <c r="C40" s="197">
        <v>7.75486290911504</v>
      </c>
      <c r="D40" s="197">
        <v>3.9699595034189703</v>
      </c>
      <c r="E40" s="197">
        <v>0.06439620261568081</v>
      </c>
      <c r="F40" s="197">
        <v>1.3890659231228801</v>
      </c>
      <c r="G40" s="197">
        <v>2.2462988780455397</v>
      </c>
      <c r="H40" s="197">
        <v>0.0851424019119697</v>
      </c>
      <c r="I40" s="197">
        <v>-0.4931288587930696</v>
      </c>
      <c r="J40" s="197">
        <v>4.287558919206</v>
      </c>
      <c r="K40" s="197">
        <v>4.78068777799907</v>
      </c>
      <c r="L40" s="197">
        <v>3.4458935260772703E-14</v>
      </c>
    </row>
    <row r="41" spans="1:12" ht="12.75" hidden="1">
      <c r="A41" s="33" t="s">
        <v>66</v>
      </c>
      <c r="B41" s="196">
        <v>7.205835490938068</v>
      </c>
      <c r="C41" s="197">
        <v>7.321748655646294</v>
      </c>
      <c r="D41" s="197">
        <v>3.99163513244374</v>
      </c>
      <c r="E41" s="197">
        <v>0.06804753369182771</v>
      </c>
      <c r="F41" s="197">
        <v>1.4014140609440402</v>
      </c>
      <c r="G41" s="197">
        <v>1.7865631016397798</v>
      </c>
      <c r="H41" s="197">
        <v>0.074088826926907</v>
      </c>
      <c r="I41" s="197">
        <v>-0.11591316470822971</v>
      </c>
      <c r="J41" s="197">
        <v>4.334561508331671</v>
      </c>
      <c r="K41" s="197">
        <v>4.4504746730399</v>
      </c>
      <c r="L41" s="197">
        <v>0</v>
      </c>
    </row>
    <row r="42" spans="1:12" ht="12.75" hidden="1">
      <c r="A42" s="33" t="s">
        <v>67</v>
      </c>
      <c r="B42" s="196">
        <v>7.011418708092615</v>
      </c>
      <c r="C42" s="197">
        <v>7.3486689238531495</v>
      </c>
      <c r="D42" s="197">
        <v>4.00766779525991</v>
      </c>
      <c r="E42" s="197">
        <v>0.0699063931487751</v>
      </c>
      <c r="F42" s="197">
        <v>1.65504879506074</v>
      </c>
      <c r="G42" s="197">
        <v>2.2857332536679302</v>
      </c>
      <c r="H42" s="197">
        <v>-0.6696873132842059</v>
      </c>
      <c r="I42" s="197">
        <v>-0.3372502157604806</v>
      </c>
      <c r="J42" s="197">
        <v>4.79419770298081</v>
      </c>
      <c r="K42" s="197">
        <v>5.131447918741291</v>
      </c>
      <c r="L42" s="197">
        <v>-5.4016709327697754E-14</v>
      </c>
    </row>
    <row r="43" spans="1:12" ht="12.75" hidden="1">
      <c r="A43" s="33" t="s">
        <v>68</v>
      </c>
      <c r="B43" s="196">
        <v>7.016895704706884</v>
      </c>
      <c r="C43" s="197">
        <v>7.139182101838943</v>
      </c>
      <c r="D43" s="197">
        <v>3.99319524663082</v>
      </c>
      <c r="E43" s="197">
        <v>0.0694416782845383</v>
      </c>
      <c r="F43" s="197">
        <v>1.2641572063997901</v>
      </c>
      <c r="G43" s="197">
        <v>1.63576312819491</v>
      </c>
      <c r="H43" s="197">
        <v>0.176624842328885</v>
      </c>
      <c r="I43" s="197">
        <v>-0.12228639713204001</v>
      </c>
      <c r="J43" s="197">
        <v>4.82905131779858</v>
      </c>
      <c r="K43" s="197">
        <v>4.95133771493062</v>
      </c>
      <c r="L43" s="197">
        <v>-2.0489096641540527E-14</v>
      </c>
    </row>
    <row r="44" spans="1:12" ht="12.75" hidden="1">
      <c r="A44" s="33" t="s">
        <v>69</v>
      </c>
      <c r="B44" s="196">
        <v>7.916118967005199</v>
      </c>
      <c r="C44" s="197">
        <v>7.841167098187614</v>
      </c>
      <c r="D44" s="197">
        <v>4.32380667861648</v>
      </c>
      <c r="E44" s="197">
        <v>0.07126734382261171</v>
      </c>
      <c r="F44" s="197">
        <v>1.4551550156011401</v>
      </c>
      <c r="G44" s="197">
        <v>1.88747261501693</v>
      </c>
      <c r="H44" s="197">
        <v>0.10346544513045201</v>
      </c>
      <c r="I44" s="197">
        <v>0.07495186881763023</v>
      </c>
      <c r="J44" s="197">
        <v>5.44994357033791</v>
      </c>
      <c r="K44" s="197">
        <v>5.37499170152028</v>
      </c>
      <c r="L44" s="197">
        <v>-4.563480615615845E-14</v>
      </c>
    </row>
    <row r="45" spans="1:12" ht="12.75" hidden="1">
      <c r="A45" s="33" t="s">
        <v>70</v>
      </c>
      <c r="B45" s="196">
        <v>8.054471220872342</v>
      </c>
      <c r="C45" s="197">
        <v>8.00129456283609</v>
      </c>
      <c r="D45" s="197">
        <v>4.384883489344749</v>
      </c>
      <c r="E45" s="197">
        <v>0.07216357963221141</v>
      </c>
      <c r="F45" s="197">
        <v>1.53681205603134</v>
      </c>
      <c r="G45" s="197">
        <v>1.9720507203080402</v>
      </c>
      <c r="H45" s="197">
        <v>0.0353847175197504</v>
      </c>
      <c r="I45" s="197">
        <v>0.05317665803624969</v>
      </c>
      <c r="J45" s="197">
        <v>5.56101042289053</v>
      </c>
      <c r="K45" s="197">
        <v>5.50783376485428</v>
      </c>
      <c r="L45" s="197">
        <v>0</v>
      </c>
    </row>
    <row r="46" spans="1:12" ht="12.75" hidden="1">
      <c r="A46" s="33" t="s">
        <v>71</v>
      </c>
      <c r="B46" s="196">
        <v>8.164309898426655</v>
      </c>
      <c r="C46" s="197">
        <v>8.94479851291243</v>
      </c>
      <c r="D46" s="197">
        <v>4.5604793201885405</v>
      </c>
      <c r="E46" s="197">
        <v>0.0715660890924782</v>
      </c>
      <c r="F46" s="197">
        <v>2.02306977361747</v>
      </c>
      <c r="G46" s="197">
        <v>2.5468366195313</v>
      </c>
      <c r="H46" s="197">
        <v>-0.25715328951736</v>
      </c>
      <c r="I46" s="197">
        <v>-0.7804886144858199</v>
      </c>
      <c r="J46" s="197">
        <v>6.12378012348138</v>
      </c>
      <c r="K46" s="197">
        <v>6.904268737967199</v>
      </c>
      <c r="L46" s="197">
        <v>4.563480615615845E-14</v>
      </c>
    </row>
    <row r="47" spans="1:12" ht="12.75" hidden="1">
      <c r="A47" s="33" t="s">
        <v>72</v>
      </c>
      <c r="B47" s="196">
        <v>7.64827723561039</v>
      </c>
      <c r="C47" s="197">
        <v>8.159397198433256</v>
      </c>
      <c r="D47" s="197">
        <v>4.4985394675695405</v>
      </c>
      <c r="E47" s="197">
        <v>0.06930890260904199</v>
      </c>
      <c r="F47" s="197">
        <v>1.3683197238266</v>
      </c>
      <c r="G47" s="197">
        <v>2.01785832835425</v>
      </c>
      <c r="H47" s="197">
        <v>0.205370776073823</v>
      </c>
      <c r="I47" s="197">
        <v>-0.5111199628228098</v>
      </c>
      <c r="J47" s="197">
        <v>5.88899953528514</v>
      </c>
      <c r="K47" s="197">
        <v>6.4001194981079506</v>
      </c>
      <c r="L47" s="197">
        <v>-5.681067705154419E-14</v>
      </c>
    </row>
    <row r="48" spans="1:12" ht="12.75" hidden="1">
      <c r="A48" s="33" t="s">
        <v>73</v>
      </c>
      <c r="B48" s="196">
        <v>8.618568678218159</v>
      </c>
      <c r="C48" s="197">
        <v>9.258879373298814</v>
      </c>
      <c r="D48" s="197">
        <v>4.7052711943172</v>
      </c>
      <c r="E48" s="197">
        <v>0.0688109938259311</v>
      </c>
      <c r="F48" s="197">
        <v>1.63572993427604</v>
      </c>
      <c r="G48" s="197">
        <v>2.5923786762265197</v>
      </c>
      <c r="H48" s="197">
        <v>0.256688574653124</v>
      </c>
      <c r="I48" s="197">
        <v>-0.6403106950806593</v>
      </c>
      <c r="J48" s="197">
        <v>6.270563632742481</v>
      </c>
      <c r="K48" s="197">
        <v>6.91087432782314</v>
      </c>
      <c r="L48" s="197">
        <v>0</v>
      </c>
    </row>
    <row r="49" spans="1:12" ht="12.75" hidden="1">
      <c r="A49" s="33" t="s">
        <v>74</v>
      </c>
      <c r="B49" s="196">
        <v>8.682433778131864</v>
      </c>
      <c r="C49" s="197">
        <v>9.18877381663679</v>
      </c>
      <c r="D49" s="197">
        <v>4.91565425214101</v>
      </c>
      <c r="E49" s="197">
        <v>0.069275708690168</v>
      </c>
      <c r="F49" s="197">
        <v>1.7476930226382499</v>
      </c>
      <c r="G49" s="197">
        <v>2.33200557657837</v>
      </c>
      <c r="H49" s="197">
        <v>0.124145256588993</v>
      </c>
      <c r="I49" s="197">
        <v>-0.5063400385049498</v>
      </c>
      <c r="J49" s="197">
        <v>6.148343623448181</v>
      </c>
      <c r="K49" s="197">
        <v>6.65468366195313</v>
      </c>
      <c r="L49" s="197">
        <v>2.2351741790771485E-14</v>
      </c>
    </row>
    <row r="50" spans="1:12" ht="12.75" hidden="1">
      <c r="A50" s="33" t="s">
        <v>75</v>
      </c>
      <c r="B50" s="196">
        <v>8.905961627829791</v>
      </c>
      <c r="C50" s="197">
        <v>9.957943304786564</v>
      </c>
      <c r="D50" s="197">
        <v>5.15571267343823</v>
      </c>
      <c r="E50" s="197">
        <v>0.0712009559848636</v>
      </c>
      <c r="F50" s="197">
        <v>2.2401911969727104</v>
      </c>
      <c r="G50" s="197">
        <v>2.71808404700259</v>
      </c>
      <c r="H50" s="197">
        <v>-0.22724556861183</v>
      </c>
      <c r="I50" s="197">
        <v>-1.0519816769567794</v>
      </c>
      <c r="J50" s="197">
        <v>6.327989112394611</v>
      </c>
      <c r="K50" s="197">
        <v>7.37997078935139</v>
      </c>
      <c r="L50" s="197">
        <v>0</v>
      </c>
    </row>
    <row r="51" spans="1:12" ht="12.75" hidden="1">
      <c r="A51" s="33" t="s">
        <v>76</v>
      </c>
      <c r="B51" s="196">
        <v>8.288820288123187</v>
      </c>
      <c r="C51" s="197">
        <v>8.800238996215892</v>
      </c>
      <c r="D51" s="197">
        <v>4.88667596096395</v>
      </c>
      <c r="E51" s="197">
        <v>0.07252871273982608</v>
      </c>
      <c r="F51" s="197">
        <v>1.49472216689902</v>
      </c>
      <c r="G51" s="197">
        <v>2.12653521874793</v>
      </c>
      <c r="H51" s="197">
        <v>0.21977693686516603</v>
      </c>
      <c r="I51" s="197">
        <v>-0.5114187080926802</v>
      </c>
      <c r="J51" s="197">
        <v>5.787459337449381</v>
      </c>
      <c r="K51" s="197">
        <v>6.29887804554206</v>
      </c>
      <c r="L51" s="197">
        <v>-2.4214386940002443E-14</v>
      </c>
    </row>
    <row r="52" spans="1:12" ht="12.75" hidden="1">
      <c r="A52" s="33" t="s">
        <v>77</v>
      </c>
      <c r="B52" s="196">
        <v>9.11661023700456</v>
      </c>
      <c r="C52" s="197">
        <v>9.785832835424555</v>
      </c>
      <c r="D52" s="197">
        <v>5.16962092544646</v>
      </c>
      <c r="E52" s="197">
        <v>0.07687711611232821</v>
      </c>
      <c r="F52" s="197">
        <v>1.7973179313549799</v>
      </c>
      <c r="G52" s="197">
        <v>2.6138219478191598</v>
      </c>
      <c r="H52" s="197">
        <v>0.12819491469162803</v>
      </c>
      <c r="I52" s="197">
        <v>-0.6692225984199699</v>
      </c>
      <c r="J52" s="197">
        <v>6.49107083582288</v>
      </c>
      <c r="K52" s="197">
        <v>7.160293434242851</v>
      </c>
      <c r="L52" s="197">
        <v>-2.6077032089233398E-14</v>
      </c>
    </row>
    <row r="53" spans="1:12" ht="12.75" hidden="1">
      <c r="A53" s="33" t="s">
        <v>78</v>
      </c>
      <c r="B53" s="196">
        <v>9.584876850561034</v>
      </c>
      <c r="C53" s="197">
        <v>10.050288787094201</v>
      </c>
      <c r="D53" s="197">
        <v>5.30093606851225</v>
      </c>
      <c r="E53" s="197">
        <v>0.077839739759676</v>
      </c>
      <c r="F53" s="197">
        <v>1.8428931819690602</v>
      </c>
      <c r="G53" s="197">
        <v>2.49747726216557</v>
      </c>
      <c r="H53" s="197">
        <v>0.331142534687645</v>
      </c>
      <c r="I53" s="197">
        <v>-0.4654119365332201</v>
      </c>
      <c r="J53" s="197">
        <v>6.82765717320587</v>
      </c>
      <c r="K53" s="197">
        <v>7.293069109739091</v>
      </c>
      <c r="L53" s="197">
        <v>5.5879354476928706E-14</v>
      </c>
    </row>
    <row r="54" spans="1:12" ht="12.75" hidden="1">
      <c r="A54" s="33" t="s">
        <v>79</v>
      </c>
      <c r="B54" s="196">
        <v>9.78998207528378</v>
      </c>
      <c r="C54" s="197">
        <v>10.793334661090094</v>
      </c>
      <c r="D54" s="197">
        <v>5.59855274513709</v>
      </c>
      <c r="E54" s="197">
        <v>0.07637920732921731</v>
      </c>
      <c r="F54" s="197">
        <v>2.33091017725553</v>
      </c>
      <c r="G54" s="197">
        <v>2.83588926508664</v>
      </c>
      <c r="H54" s="197">
        <v>-0.048396733718382795</v>
      </c>
      <c r="I54" s="197">
        <v>-1.0033525858062795</v>
      </c>
      <c r="J54" s="197">
        <v>7.070171944499771</v>
      </c>
      <c r="K54" s="197">
        <v>8.07352453030605</v>
      </c>
      <c r="L54" s="197">
        <v>-3.5390257835388186E-14</v>
      </c>
    </row>
    <row r="55" spans="1:12" ht="12.75" hidden="1">
      <c r="A55" s="33" t="s">
        <v>80</v>
      </c>
      <c r="B55" s="196">
        <v>9.132808869415117</v>
      </c>
      <c r="C55" s="197">
        <v>9.372170218415983</v>
      </c>
      <c r="D55" s="197">
        <v>5.36237801234814</v>
      </c>
      <c r="E55" s="197">
        <v>0.08079399853946762</v>
      </c>
      <c r="F55" s="197">
        <v>1.6289583748257301</v>
      </c>
      <c r="G55" s="197">
        <v>2.1058554072893805</v>
      </c>
      <c r="H55" s="197">
        <v>0.194184425413264</v>
      </c>
      <c r="I55" s="197">
        <v>-0.23936134900086</v>
      </c>
      <c r="J55" s="197">
        <v>6.8326362610369795</v>
      </c>
      <c r="K55" s="197">
        <v>7.071997610037839</v>
      </c>
      <c r="L55" s="197">
        <v>0</v>
      </c>
    </row>
    <row r="56" spans="1:12" ht="12.75" hidden="1">
      <c r="A56" s="33" t="s">
        <v>81</v>
      </c>
      <c r="B56" s="196">
        <v>10.076777534355683</v>
      </c>
      <c r="C56" s="197">
        <v>10.255792338843525</v>
      </c>
      <c r="D56" s="197">
        <v>5.5741552147646605</v>
      </c>
      <c r="E56" s="197">
        <v>0.0881962424483835</v>
      </c>
      <c r="F56" s="197">
        <v>1.88514904069574</v>
      </c>
      <c r="G56" s="197">
        <v>2.6189670052446403</v>
      </c>
      <c r="H56" s="197">
        <v>0.08932483569010159</v>
      </c>
      <c r="I56" s="197">
        <v>-0.17901480448781978</v>
      </c>
      <c r="J56" s="197">
        <v>7.54408152426475</v>
      </c>
      <c r="K56" s="197">
        <v>7.72309632875257</v>
      </c>
      <c r="L56" s="197">
        <v>-2.6077032089233398E-14</v>
      </c>
    </row>
    <row r="57" spans="1:12" ht="12.75" hidden="1">
      <c r="A57" s="33" t="s">
        <v>82</v>
      </c>
      <c r="B57" s="196">
        <v>10.48061475137759</v>
      </c>
      <c r="C57" s="197">
        <v>10.59204673703778</v>
      </c>
      <c r="D57" s="197">
        <v>5.71834959835358</v>
      </c>
      <c r="E57" s="197">
        <v>0.0912832769036713</v>
      </c>
      <c r="F57" s="197">
        <v>1.9705569939587102</v>
      </c>
      <c r="G57" s="197">
        <v>2.5686118303126904</v>
      </c>
      <c r="H57" s="197">
        <v>0.243245037509128</v>
      </c>
      <c r="I57" s="197">
        <v>-0.11143198566022981</v>
      </c>
      <c r="J57" s="197">
        <v>7.937097523733651</v>
      </c>
      <c r="K57" s="197">
        <v>8.04852950939388</v>
      </c>
      <c r="L57" s="197">
        <v>4.0978193283081054E-14</v>
      </c>
    </row>
    <row r="58" spans="1:12" ht="12.75" hidden="1">
      <c r="A58" s="33" t="s">
        <v>83</v>
      </c>
      <c r="B58" s="196">
        <v>10.892352121091411</v>
      </c>
      <c r="C58" s="197">
        <v>11.105589855938387</v>
      </c>
      <c r="D58" s="197">
        <v>6.031932549956849</v>
      </c>
      <c r="E58" s="197">
        <v>0.09510057757418841</v>
      </c>
      <c r="F58" s="197">
        <v>2.80604793201885</v>
      </c>
      <c r="G58" s="197">
        <v>2.7570869016796102</v>
      </c>
      <c r="H58" s="197">
        <v>-0.584578105291111</v>
      </c>
      <c r="I58" s="197">
        <v>-0.21323773484698125</v>
      </c>
      <c r="J58" s="197">
        <v>8.48841532231295</v>
      </c>
      <c r="K58" s="197">
        <v>8.70165305715993</v>
      </c>
      <c r="L58" s="197">
        <v>0</v>
      </c>
    </row>
    <row r="59" spans="1:12" ht="12.75" hidden="1">
      <c r="A59" s="33" t="s">
        <v>84</v>
      </c>
      <c r="B59" s="196">
        <v>10.35799641505674</v>
      </c>
      <c r="C59" s="197">
        <v>10.265119830047137</v>
      </c>
      <c r="D59" s="197">
        <v>6.07305981544181</v>
      </c>
      <c r="E59" s="197">
        <v>0.105755825532762</v>
      </c>
      <c r="F59" s="197">
        <v>1.6662351457213</v>
      </c>
      <c r="G59" s="197">
        <v>2.1532563234415503</v>
      </c>
      <c r="H59" s="197">
        <v>0.26681271990971306</v>
      </c>
      <c r="I59" s="197">
        <v>0.09287658500962984</v>
      </c>
      <c r="J59" s="197">
        <v>7.64831042952931</v>
      </c>
      <c r="K59" s="197">
        <v>7.555433844519681</v>
      </c>
      <c r="L59" s="197">
        <v>-2.6077032089233398E-14</v>
      </c>
    </row>
    <row r="60" spans="1:12" ht="12.75" hidden="1">
      <c r="A60" s="33" t="s">
        <v>85</v>
      </c>
      <c r="B60" s="196">
        <v>10.93045873995889</v>
      </c>
      <c r="C60" s="197">
        <v>11.150501228174994</v>
      </c>
      <c r="D60" s="197">
        <v>6.1584345747859</v>
      </c>
      <c r="E60" s="197">
        <v>0.122352784969794</v>
      </c>
      <c r="F60" s="197">
        <v>2.01546836619531</v>
      </c>
      <c r="G60" s="197">
        <v>2.6494722166899</v>
      </c>
      <c r="H60" s="197">
        <v>0.20477328553409</v>
      </c>
      <c r="I60" s="197">
        <v>-0.22004248821616174</v>
      </c>
      <c r="J60" s="197">
        <v>8.825466374560179</v>
      </c>
      <c r="K60" s="197">
        <v>9.045508862776341</v>
      </c>
      <c r="L60" s="197">
        <v>5.774199962615967E-14</v>
      </c>
    </row>
    <row r="61" spans="1:12" ht="12.75" hidden="1">
      <c r="A61" s="33" t="s">
        <v>86</v>
      </c>
      <c r="B61" s="196">
        <v>11.712208723361881</v>
      </c>
      <c r="C61" s="197">
        <v>12.186383854477866</v>
      </c>
      <c r="D61" s="197">
        <v>6.406492730531769</v>
      </c>
      <c r="E61" s="197">
        <v>0.126634800504548</v>
      </c>
      <c r="F61" s="197">
        <v>2.09410476000797</v>
      </c>
      <c r="G61" s="197">
        <v>2.90015269202682</v>
      </c>
      <c r="H61" s="197">
        <v>0.658998871406758</v>
      </c>
      <c r="I61" s="197">
        <v>-0.4741751311159804</v>
      </c>
      <c r="J61" s="197">
        <v>8.26651397463985</v>
      </c>
      <c r="K61" s="197">
        <v>8.74068910575583</v>
      </c>
      <c r="L61" s="197">
        <v>0</v>
      </c>
    </row>
    <row r="62" spans="1:12" ht="12.75" hidden="1">
      <c r="A62" s="33" t="s">
        <v>87</v>
      </c>
      <c r="B62" s="196">
        <v>12.127564230233022</v>
      </c>
      <c r="C62" s="197">
        <v>12.744108079399858</v>
      </c>
      <c r="D62" s="197">
        <v>6.74626568412667</v>
      </c>
      <c r="E62" s="197">
        <v>0.12680077009891802</v>
      </c>
      <c r="F62" s="197">
        <v>2.8077408218814304</v>
      </c>
      <c r="G62" s="197">
        <v>3.13307442076612</v>
      </c>
      <c r="H62" s="197">
        <v>-0.06977361747327888</v>
      </c>
      <c r="I62" s="197">
        <v>-0.616543849166831</v>
      </c>
      <c r="J62" s="197">
        <v>8.92498174334462</v>
      </c>
      <c r="K62" s="197">
        <v>9.541525592511451</v>
      </c>
      <c r="L62" s="197">
        <v>0</v>
      </c>
    </row>
    <row r="63" spans="1:12" ht="12.75" hidden="1">
      <c r="A63" s="33" t="s">
        <v>88</v>
      </c>
      <c r="B63" s="196">
        <v>11.155214764655089</v>
      </c>
      <c r="C63" s="197">
        <v>11.465046803425617</v>
      </c>
      <c r="D63" s="197">
        <v>6.62082586470159</v>
      </c>
      <c r="E63" s="197">
        <v>0.121622518754564</v>
      </c>
      <c r="F63" s="197">
        <v>1.75214100776738</v>
      </c>
      <c r="G63" s="197">
        <v>2.56081125937728</v>
      </c>
      <c r="H63" s="197">
        <v>0.40964615282480193</v>
      </c>
      <c r="I63" s="197">
        <v>-0.3098320387704894</v>
      </c>
      <c r="J63" s="197">
        <v>8.18996879771626</v>
      </c>
      <c r="K63" s="197">
        <v>8.499800836486749</v>
      </c>
      <c r="L63" s="197">
        <v>-3.5390257835388186E-14</v>
      </c>
    </row>
    <row r="64" spans="1:12" ht="12.75" hidden="1">
      <c r="A64" s="33" t="s">
        <v>89</v>
      </c>
      <c r="B64" s="196">
        <v>12.136493394410222</v>
      </c>
      <c r="C64" s="197">
        <v>12.763891655048793</v>
      </c>
      <c r="D64" s="197">
        <v>6.7469295625041505</v>
      </c>
      <c r="E64" s="197">
        <v>0.131115979552546</v>
      </c>
      <c r="F64" s="197">
        <v>2.0801633140808597</v>
      </c>
      <c r="G64" s="197">
        <v>3.3374161853548396</v>
      </c>
      <c r="H64" s="197">
        <v>0.468266613556396</v>
      </c>
      <c r="I64" s="197">
        <v>-0.6273982606386487</v>
      </c>
      <c r="J64" s="197">
        <v>9.287260173936131</v>
      </c>
      <c r="K64" s="197">
        <v>9.914658434574779</v>
      </c>
      <c r="L64" s="197">
        <v>7.82310962677002E-14</v>
      </c>
    </row>
    <row r="65" spans="1:12" ht="12.75" hidden="1">
      <c r="A65" s="33" t="s">
        <v>90</v>
      </c>
      <c r="B65" s="196">
        <v>12.802197437429461</v>
      </c>
      <c r="C65" s="197">
        <v>12.930790679147574</v>
      </c>
      <c r="D65" s="197">
        <v>7.01029011485096</v>
      </c>
      <c r="E65" s="197">
        <v>0.13191263360552302</v>
      </c>
      <c r="F65" s="197">
        <v>2.23763526521941</v>
      </c>
      <c r="G65" s="197">
        <v>3.41276638119896</v>
      </c>
      <c r="H65" s="197">
        <v>0.13818628427272103</v>
      </c>
      <c r="I65" s="197">
        <v>-0.12859324171812087</v>
      </c>
      <c r="J65" s="197">
        <v>9.58417977826462</v>
      </c>
      <c r="K65" s="197">
        <v>9.71277301998274</v>
      </c>
      <c r="L65" s="197">
        <v>0</v>
      </c>
    </row>
    <row r="66" spans="1:12" ht="12.75" hidden="1">
      <c r="A66" s="33" t="s">
        <v>91</v>
      </c>
      <c r="B66" s="196">
        <v>13.18608510920799</v>
      </c>
      <c r="C66" s="197">
        <v>14.381995618402703</v>
      </c>
      <c r="D66" s="197">
        <v>7.37273451503684</v>
      </c>
      <c r="E66" s="197">
        <v>0.131447918741287</v>
      </c>
      <c r="F66" s="197">
        <v>2.96587665139746</v>
      </c>
      <c r="G66" s="197">
        <v>3.7784637854345102</v>
      </c>
      <c r="H66" s="197">
        <v>0.13347274779260399</v>
      </c>
      <c r="I66" s="197">
        <v>-1.1959105091947002</v>
      </c>
      <c r="J66" s="197">
        <v>10.5416251742681</v>
      </c>
      <c r="K66" s="197">
        <v>11.7375356834628</v>
      </c>
      <c r="L66" s="197">
        <v>0</v>
      </c>
    </row>
    <row r="67" spans="1:12" ht="12.75" hidden="1">
      <c r="A67" s="33" t="s">
        <v>92</v>
      </c>
      <c r="B67" s="196">
        <v>12.124410807939991</v>
      </c>
      <c r="C67" s="197">
        <v>12.77517758746597</v>
      </c>
      <c r="D67" s="197">
        <v>7.36825333598885</v>
      </c>
      <c r="E67" s="197">
        <v>0.14884153223129498</v>
      </c>
      <c r="F67" s="197">
        <v>2.1945163646020003</v>
      </c>
      <c r="G67" s="197">
        <v>2.8956051251410706</v>
      </c>
      <c r="H67" s="197">
        <v>0.167961229502755</v>
      </c>
      <c r="I67" s="197">
        <v>-0.6507667795260008</v>
      </c>
      <c r="J67" s="197">
        <v>10.06957445396</v>
      </c>
      <c r="K67" s="197">
        <v>10.720341233486</v>
      </c>
      <c r="L67" s="197">
        <v>2.2351741790771485E-14</v>
      </c>
    </row>
    <row r="68" spans="1:12" ht="12.75" hidden="1">
      <c r="A68" s="33" t="s">
        <v>93</v>
      </c>
      <c r="B68" s="196">
        <v>13.56701852220669</v>
      </c>
      <c r="C68" s="197">
        <v>14.074918674898749</v>
      </c>
      <c r="D68" s="197">
        <v>7.46521277301998</v>
      </c>
      <c r="E68" s="197">
        <v>0.14708225453097</v>
      </c>
      <c r="F68" s="197">
        <v>2.44536280953329</v>
      </c>
      <c r="G68" s="197">
        <v>3.6716125605789</v>
      </c>
      <c r="H68" s="197">
        <v>0.34564827723561004</v>
      </c>
      <c r="I68" s="197">
        <v>-0.5079001526921001</v>
      </c>
      <c r="J68" s="197">
        <v>11.305184890128102</v>
      </c>
      <c r="K68" s="197">
        <v>11.813085042820202</v>
      </c>
      <c r="L68" s="197">
        <v>4.0978193283081054E-14</v>
      </c>
    </row>
    <row r="69" spans="1:12" ht="12.75" hidden="1">
      <c r="A69" s="33" t="s">
        <v>94</v>
      </c>
      <c r="B69" s="196">
        <v>14.373564363008791</v>
      </c>
      <c r="C69" s="197">
        <v>14.767542986124948</v>
      </c>
      <c r="D69" s="197">
        <v>7.81321781849565</v>
      </c>
      <c r="E69" s="197">
        <v>0.146650733585607</v>
      </c>
      <c r="F69" s="197">
        <v>2.41253402376685</v>
      </c>
      <c r="G69" s="197">
        <v>3.82599747726217</v>
      </c>
      <c r="H69" s="197">
        <v>0.569142933014672</v>
      </c>
      <c r="I69" s="197">
        <v>-0.3939786231162008</v>
      </c>
      <c r="J69" s="197">
        <v>12.0938060147381</v>
      </c>
      <c r="K69" s="197">
        <v>12.4877846378543</v>
      </c>
      <c r="L69" s="197">
        <v>4.284083843231201E-14</v>
      </c>
    </row>
    <row r="70" spans="1:12" ht="12.75" hidden="1">
      <c r="A70" s="33" t="s">
        <v>95</v>
      </c>
      <c r="B70" s="196">
        <v>14.980548363539812</v>
      </c>
      <c r="C70" s="197">
        <v>15.606784837017864</v>
      </c>
      <c r="D70" s="197">
        <v>8.1690566288256</v>
      </c>
      <c r="E70" s="197">
        <v>0.14738099980083602</v>
      </c>
      <c r="F70" s="197">
        <v>3.35713337316604</v>
      </c>
      <c r="G70" s="197">
        <v>4.195611763924851</v>
      </c>
      <c r="H70" s="197">
        <v>-0.262397928699462</v>
      </c>
      <c r="I70" s="197">
        <v>-0.6262364734780007</v>
      </c>
      <c r="J70" s="197">
        <v>13.0020912168891</v>
      </c>
      <c r="K70" s="197">
        <v>13.628327690367101</v>
      </c>
      <c r="L70" s="197">
        <v>-5.2154064178466796E-14</v>
      </c>
    </row>
    <row r="71" spans="1:12" ht="12.75" hidden="1">
      <c r="A71" s="33" t="s">
        <v>96</v>
      </c>
      <c r="B71" s="196">
        <v>13.870543716391088</v>
      </c>
      <c r="C71" s="197">
        <v>13.775409944898087</v>
      </c>
      <c r="D71" s="197">
        <v>8.05224722830777</v>
      </c>
      <c r="E71" s="197">
        <v>0.144260771426675</v>
      </c>
      <c r="F71" s="197">
        <v>2.30146717121423</v>
      </c>
      <c r="G71" s="197">
        <v>3.2794596030007295</v>
      </c>
      <c r="H71" s="197">
        <v>-0.0020248290513178</v>
      </c>
      <c r="I71" s="197">
        <v>0.0951337714931015</v>
      </c>
      <c r="J71" s="197">
        <v>12.4196707163248</v>
      </c>
      <c r="K71" s="197">
        <v>12.3245369448317</v>
      </c>
      <c r="L71" s="197">
        <v>-1.0058283805847168E-13</v>
      </c>
    </row>
    <row r="72" spans="1:12" ht="12.75" hidden="1">
      <c r="A72" s="33" t="s">
        <v>97</v>
      </c>
      <c r="B72" s="196">
        <v>15.027683728340957</v>
      </c>
      <c r="C72" s="197">
        <v>15.211810396335386</v>
      </c>
      <c r="D72" s="197">
        <v>8.20759476863838</v>
      </c>
      <c r="E72" s="197">
        <v>0.148343623448184</v>
      </c>
      <c r="F72" s="197">
        <v>2.3826263028613197</v>
      </c>
      <c r="G72" s="197">
        <v>4.01327756754962</v>
      </c>
      <c r="H72" s="197">
        <v>0.459968133837881</v>
      </c>
      <c r="I72" s="197">
        <v>-0.1841266679944992</v>
      </c>
      <c r="J72" s="197">
        <v>13.1204939255128</v>
      </c>
      <c r="K72" s="197">
        <v>13.3046205935073</v>
      </c>
      <c r="L72" s="197">
        <v>7.264316082000732E-14</v>
      </c>
    </row>
    <row r="73" spans="1:12" ht="12.75" hidden="1">
      <c r="A73" s="33" t="s">
        <v>98</v>
      </c>
      <c r="B73" s="196">
        <v>16.100013277567523</v>
      </c>
      <c r="C73" s="197">
        <v>16.132277766713145</v>
      </c>
      <c r="D73" s="197">
        <v>8.62036114983735</v>
      </c>
      <c r="E73" s="197">
        <v>0.15116510655247997</v>
      </c>
      <c r="F73" s="197">
        <v>2.51951802429795</v>
      </c>
      <c r="G73" s="197">
        <v>4.31766580362478</v>
      </c>
      <c r="H73" s="197">
        <v>0.5235676824005839</v>
      </c>
      <c r="I73" s="197">
        <v>-0.032264489145498725</v>
      </c>
      <c r="J73" s="197">
        <v>13.2309300936069</v>
      </c>
      <c r="K73" s="197">
        <v>13.2631945827524</v>
      </c>
      <c r="L73" s="197">
        <v>-1.2107193470001222E-13</v>
      </c>
    </row>
    <row r="74" spans="1:12" ht="12.75" hidden="1">
      <c r="A74" s="33" t="s">
        <v>14</v>
      </c>
      <c r="B74" s="196">
        <v>16.548828254663718</v>
      </c>
      <c r="C74" s="197">
        <v>17.07236274314545</v>
      </c>
      <c r="D74" s="197">
        <v>8.98008364867556</v>
      </c>
      <c r="E74" s="197">
        <v>0.152725220739561</v>
      </c>
      <c r="F74" s="197">
        <v>3.4360685122485597</v>
      </c>
      <c r="G74" s="197">
        <v>4.486058554072891</v>
      </c>
      <c r="H74" s="197">
        <v>0.0174268074088827</v>
      </c>
      <c r="I74" s="197">
        <v>-0.5235344884817005</v>
      </c>
      <c r="J74" s="197">
        <v>14.601672973511299</v>
      </c>
      <c r="K74" s="197">
        <v>15.125207461992998</v>
      </c>
      <c r="L74" s="197">
        <v>-3.5390257835388186E-14</v>
      </c>
    </row>
    <row r="75" spans="1:12" ht="12.75">
      <c r="A75" s="33" t="s">
        <v>15</v>
      </c>
      <c r="B75" s="196">
        <v>15.76877116112327</v>
      </c>
      <c r="C75" s="197">
        <v>15.94695611763924</v>
      </c>
      <c r="D75" s="197">
        <v>9.039666733054501</v>
      </c>
      <c r="E75" s="197">
        <v>0.15239328155081996</v>
      </c>
      <c r="F75" s="197">
        <v>2.4091482440416905</v>
      </c>
      <c r="G75" s="197">
        <v>3.5381066188674204</v>
      </c>
      <c r="H75" s="197">
        <v>0.807641240124809</v>
      </c>
      <c r="I75" s="197">
        <v>-0.17818495651589894</v>
      </c>
      <c r="J75" s="197">
        <v>14.1839606984001</v>
      </c>
      <c r="K75" s="197">
        <v>14.362145654915999</v>
      </c>
      <c r="L75" s="197">
        <v>-7.078051567077637E-14</v>
      </c>
    </row>
    <row r="76" spans="1:12" ht="12.75">
      <c r="A76" s="33" t="s">
        <v>16</v>
      </c>
      <c r="B76" s="196">
        <v>16.848270596826662</v>
      </c>
      <c r="C76" s="197">
        <v>17.169322180176582</v>
      </c>
      <c r="D76" s="197">
        <v>9.17606054570802</v>
      </c>
      <c r="E76" s="197">
        <v>0.156708491004448</v>
      </c>
      <c r="F76" s="197">
        <v>2.77315275841466</v>
      </c>
      <c r="G76" s="197">
        <v>4.45256588992896</v>
      </c>
      <c r="H76" s="197">
        <v>0.610834495120494</v>
      </c>
      <c r="I76" s="197">
        <v>-0.32105158334990036</v>
      </c>
      <c r="J76" s="197">
        <v>14.624543583615502</v>
      </c>
      <c r="K76" s="197">
        <v>14.9455951669654</v>
      </c>
      <c r="L76" s="197">
        <v>0</v>
      </c>
    </row>
    <row r="77" spans="1:12" ht="12.75">
      <c r="A77" s="33" t="s">
        <v>17</v>
      </c>
      <c r="B77" s="351">
        <v>17.58899289650134</v>
      </c>
      <c r="C77" s="352">
        <v>17.853382460333254</v>
      </c>
      <c r="D77" s="352">
        <v>9.59506738365531</v>
      </c>
      <c r="E77" s="352">
        <v>0.159231228838877</v>
      </c>
      <c r="F77" s="352">
        <v>2.8025293766182</v>
      </c>
      <c r="G77" s="352">
        <v>4.42428467104826</v>
      </c>
      <c r="H77" s="352">
        <v>0.872269800172608</v>
      </c>
      <c r="I77" s="352">
        <v>-0.2643895638318993</v>
      </c>
      <c r="J77" s="352">
        <v>13.835225386709201</v>
      </c>
      <c r="K77" s="352">
        <v>14.099614950541099</v>
      </c>
      <c r="L77" s="352">
        <v>0</v>
      </c>
    </row>
    <row r="78" spans="1:12" ht="12.75">
      <c r="A78" s="33" t="s">
        <v>18</v>
      </c>
      <c r="B78" s="351">
        <v>17.01500365133111</v>
      </c>
      <c r="C78" s="352">
        <v>17.764024430724294</v>
      </c>
      <c r="D78" s="352">
        <v>9.74410807939985</v>
      </c>
      <c r="E78" s="352">
        <v>0.161687578835557</v>
      </c>
      <c r="F78" s="352">
        <v>3.7064661753966703</v>
      </c>
      <c r="G78" s="352">
        <v>4.30067051716126</v>
      </c>
      <c r="H78" s="352">
        <v>-0.148907920069043</v>
      </c>
      <c r="I78" s="352">
        <v>-0.7490207793932017</v>
      </c>
      <c r="J78" s="352">
        <v>13.1709818761203</v>
      </c>
      <c r="K78" s="352">
        <v>13.920002655513501</v>
      </c>
      <c r="L78" s="352">
        <v>0</v>
      </c>
    </row>
    <row r="79" spans="1:12" ht="12.75">
      <c r="A79" s="33" t="s">
        <v>19</v>
      </c>
      <c r="B79" s="351">
        <v>14.655852000000001</v>
      </c>
      <c r="C79" s="352">
        <v>15.219228000000003</v>
      </c>
      <c r="D79" s="352">
        <v>9.248788000000001</v>
      </c>
      <c r="E79" s="352">
        <v>0.15555700000000003</v>
      </c>
      <c r="F79" s="352">
        <v>2.5449520000000003</v>
      </c>
      <c r="G79" s="352">
        <v>3.4046849999999997</v>
      </c>
      <c r="H79" s="352">
        <v>-0.13475399999999998</v>
      </c>
      <c r="I79" s="352">
        <v>-0.6468250000000001</v>
      </c>
      <c r="J79" s="352">
        <v>10.047865</v>
      </c>
      <c r="K79" s="352">
        <v>10.694690000000001</v>
      </c>
      <c r="L79" s="352">
        <v>0.083449</v>
      </c>
    </row>
    <row r="80" spans="1:12" ht="12.75">
      <c r="A80" s="33" t="s">
        <v>20</v>
      </c>
      <c r="B80" s="351">
        <v>15.586554</v>
      </c>
      <c r="C80" s="521">
        <v>15.631208000000003</v>
      </c>
      <c r="D80" s="521">
        <v>9.298646000000002</v>
      </c>
      <c r="E80" s="521">
        <v>0.15807</v>
      </c>
      <c r="F80" s="521">
        <v>3.0595860000000004</v>
      </c>
      <c r="G80" s="521">
        <v>3.6785170000000003</v>
      </c>
      <c r="H80" s="521">
        <v>-0.563611</v>
      </c>
      <c r="I80" s="521">
        <v>0.135255</v>
      </c>
      <c r="J80" s="521">
        <v>10.778038</v>
      </c>
      <c r="K80" s="521">
        <v>10.642783</v>
      </c>
      <c r="L80" s="521">
        <v>-0.17990899999999999</v>
      </c>
    </row>
    <row r="81" spans="1:12" ht="12.75">
      <c r="A81" s="33" t="s">
        <v>21</v>
      </c>
      <c r="B81" s="351">
        <v>16.567523</v>
      </c>
      <c r="C81" s="521">
        <v>16.325268</v>
      </c>
      <c r="D81" s="521">
        <v>9.561838</v>
      </c>
      <c r="E81" s="521">
        <v>0.160887</v>
      </c>
      <c r="F81" s="521">
        <v>2.881759</v>
      </c>
      <c r="G81" s="521">
        <v>3.907183</v>
      </c>
      <c r="H81" s="521">
        <v>-0.186399</v>
      </c>
      <c r="I81" s="521">
        <v>0.22238999999999942</v>
      </c>
      <c r="J81" s="521">
        <v>11.191256</v>
      </c>
      <c r="K81" s="521">
        <v>10.968866</v>
      </c>
      <c r="L81" s="521">
        <v>0.019864999999999997</v>
      </c>
    </row>
    <row r="82" spans="1:12" ht="12.75">
      <c r="A82" s="33" t="s">
        <v>22</v>
      </c>
      <c r="B82" s="351">
        <v>16.521691</v>
      </c>
      <c r="C82" s="521">
        <v>16.593062999999997</v>
      </c>
      <c r="D82" s="521">
        <v>9.564815000000001</v>
      </c>
      <c r="E82" s="521">
        <v>0.163239</v>
      </c>
      <c r="F82" s="521">
        <v>3.925801</v>
      </c>
      <c r="G82" s="521">
        <v>3.952849</v>
      </c>
      <c r="H82" s="521">
        <v>-1.013641</v>
      </c>
      <c r="I82" s="521">
        <v>0.150625</v>
      </c>
      <c r="J82" s="521">
        <v>12.409227000000001</v>
      </c>
      <c r="K82" s="521">
        <v>12.258602000000002</v>
      </c>
      <c r="L82" s="521">
        <v>-0.22199700000000003</v>
      </c>
    </row>
    <row r="83" spans="1:12" ht="12.75">
      <c r="A83" s="187"/>
      <c r="B83" s="762" t="s">
        <v>533</v>
      </c>
      <c r="C83" s="763"/>
      <c r="D83" s="763"/>
      <c r="E83" s="763"/>
      <c r="F83" s="763"/>
      <c r="G83" s="763"/>
      <c r="H83" s="763"/>
      <c r="I83" s="763"/>
      <c r="J83" s="763"/>
      <c r="K83" s="763"/>
      <c r="L83" s="756"/>
    </row>
    <row r="84" spans="1:12" ht="12.75" hidden="1">
      <c r="A84" s="33">
        <v>1995</v>
      </c>
      <c r="B84" s="346">
        <v>100</v>
      </c>
      <c r="C84" s="353">
        <v>97.7251043068815</v>
      </c>
      <c r="D84" s="354">
        <v>50.995277610164734</v>
      </c>
      <c r="E84" s="354">
        <v>0.7142893980886961</v>
      </c>
      <c r="F84" s="354">
        <v>21.661964906128137</v>
      </c>
      <c r="G84" s="354">
        <v>24.797789914680735</v>
      </c>
      <c r="H84" s="354">
        <v>-0.4442175221807898</v>
      </c>
      <c r="I84" s="354">
        <v>2.2748956931185513</v>
      </c>
      <c r="J84" s="354">
        <v>57.79159940656391</v>
      </c>
      <c r="K84" s="354">
        <v>55.516703713445345</v>
      </c>
      <c r="L84" s="350"/>
    </row>
    <row r="85" spans="1:12" ht="12.75" hidden="1">
      <c r="A85" s="33">
        <v>1996</v>
      </c>
      <c r="B85" s="346">
        <v>100</v>
      </c>
      <c r="C85" s="353">
        <v>110.74943493454525</v>
      </c>
      <c r="D85" s="354">
        <v>52.13860882042116</v>
      </c>
      <c r="E85" s="354">
        <v>0.6080335722165238</v>
      </c>
      <c r="F85" s="354">
        <v>23.916192885961028</v>
      </c>
      <c r="G85" s="354">
        <v>31.75876140737942</v>
      </c>
      <c r="H85" s="354">
        <v>2.3278382485670894</v>
      </c>
      <c r="I85" s="354">
        <v>-10.749434934545002</v>
      </c>
      <c r="J85" s="354">
        <v>53.34804174927309</v>
      </c>
      <c r="K85" s="354">
        <v>64.09747668381809</v>
      </c>
      <c r="L85" s="350"/>
    </row>
    <row r="86" spans="1:12" ht="12.75" hidden="1">
      <c r="A86" s="33">
        <v>1997</v>
      </c>
      <c r="B86" s="346">
        <v>100</v>
      </c>
      <c r="C86" s="353">
        <v>109.61074131853377</v>
      </c>
      <c r="D86" s="354">
        <v>53.01327217491387</v>
      </c>
      <c r="E86" s="354">
        <v>0.4819287168560945</v>
      </c>
      <c r="F86" s="354">
        <v>21.811345016706802</v>
      </c>
      <c r="G86" s="354">
        <v>33.89212756985748</v>
      </c>
      <c r="H86" s="354">
        <v>0.4120678401995063</v>
      </c>
      <c r="I86" s="354">
        <v>-9.610741318533561</v>
      </c>
      <c r="J86" s="354">
        <v>56.368125070452436</v>
      </c>
      <c r="K86" s="354">
        <v>65.97886638898599</v>
      </c>
      <c r="L86" s="350"/>
    </row>
    <row r="87" spans="1:12" ht="12.75" hidden="1">
      <c r="A87" s="33">
        <v>1998</v>
      </c>
      <c r="B87" s="346">
        <v>100</v>
      </c>
      <c r="C87" s="353">
        <v>110.78362314812328</v>
      </c>
      <c r="D87" s="354">
        <v>54.30254709569651</v>
      </c>
      <c r="E87" s="354">
        <v>0.6524798931867177</v>
      </c>
      <c r="F87" s="354">
        <v>22.251582336718197</v>
      </c>
      <c r="G87" s="354">
        <v>35.76188862532469</v>
      </c>
      <c r="H87" s="354">
        <v>-2.184874802802831</v>
      </c>
      <c r="I87" s="354">
        <v>-10.783623148123471</v>
      </c>
      <c r="J87" s="354">
        <v>59.2050939375593</v>
      </c>
      <c r="K87" s="354">
        <v>69.98871708568277</v>
      </c>
      <c r="L87" s="350"/>
    </row>
    <row r="88" spans="1:12" ht="12.75" hidden="1">
      <c r="A88" s="33">
        <v>1999</v>
      </c>
      <c r="B88" s="346">
        <v>100</v>
      </c>
      <c r="C88" s="353">
        <v>104.40754322748691</v>
      </c>
      <c r="D88" s="354">
        <v>55.50750860058879</v>
      </c>
      <c r="E88" s="354">
        <v>0.9300808473071974</v>
      </c>
      <c r="F88" s="354">
        <v>20.151909265708852</v>
      </c>
      <c r="G88" s="354">
        <v>29.520553368559</v>
      </c>
      <c r="H88" s="354">
        <v>-1.7025088546769345</v>
      </c>
      <c r="I88" s="354">
        <v>-4.407543227486965</v>
      </c>
      <c r="J88" s="354">
        <v>61.210428723543764</v>
      </c>
      <c r="K88" s="354">
        <v>65.61797195103073</v>
      </c>
      <c r="L88" s="350"/>
    </row>
    <row r="89" spans="1:12" ht="12.75" hidden="1">
      <c r="A89" s="33">
        <v>2000</v>
      </c>
      <c r="B89" s="346">
        <v>100</v>
      </c>
      <c r="C89" s="353">
        <v>102.48668323958236</v>
      </c>
      <c r="D89" s="354">
        <v>55.41370664660585</v>
      </c>
      <c r="E89" s="354">
        <v>0.9130731747860105</v>
      </c>
      <c r="F89" s="354">
        <v>20.156764296270893</v>
      </c>
      <c r="G89" s="354">
        <v>25.815921293923456</v>
      </c>
      <c r="H89" s="354">
        <v>0.18721782799615133</v>
      </c>
      <c r="I89" s="354">
        <v>-2.4866832395823097</v>
      </c>
      <c r="J89" s="354">
        <v>70.5056799352996</v>
      </c>
      <c r="K89" s="354">
        <v>72.9923631748819</v>
      </c>
      <c r="L89" s="350"/>
    </row>
    <row r="90" spans="1:12" ht="12.75" hidden="1">
      <c r="A90" s="33">
        <v>2001</v>
      </c>
      <c r="B90" s="346">
        <v>100</v>
      </c>
      <c r="C90" s="353">
        <v>108.00393755214863</v>
      </c>
      <c r="D90" s="354">
        <v>56.934101888083745</v>
      </c>
      <c r="E90" s="354">
        <v>0.8229052585342231</v>
      </c>
      <c r="F90" s="354">
        <v>20.6524414097927</v>
      </c>
      <c r="G90" s="354">
        <v>28.534212876854458</v>
      </c>
      <c r="H90" s="354">
        <v>1.0602761188834866</v>
      </c>
      <c r="I90" s="354">
        <v>-8.003937552148543</v>
      </c>
      <c r="J90" s="354">
        <v>72.76833643324058</v>
      </c>
      <c r="K90" s="354">
        <v>80.77227398538912</v>
      </c>
      <c r="L90" s="350"/>
    </row>
    <row r="91" spans="1:12" ht="12.75" hidden="1">
      <c r="A91" s="33">
        <v>2002</v>
      </c>
      <c r="B91" s="346">
        <v>100</v>
      </c>
      <c r="C91" s="353">
        <v>107.2033305566662</v>
      </c>
      <c r="D91" s="354">
        <v>56.975586687520284</v>
      </c>
      <c r="E91" s="354">
        <v>0.8255094793252614</v>
      </c>
      <c r="F91" s="354">
        <v>20.298490221047388</v>
      </c>
      <c r="G91" s="354">
        <v>27.38891902209575</v>
      </c>
      <c r="H91" s="354">
        <v>1.714825146677519</v>
      </c>
      <c r="I91" s="354">
        <v>-7.2033305566661125</v>
      </c>
      <c r="J91" s="354">
        <v>71.16953042436084</v>
      </c>
      <c r="K91" s="354">
        <v>78.37286098102697</v>
      </c>
      <c r="L91" s="350"/>
    </row>
    <row r="92" spans="1:12" ht="12.75" hidden="1">
      <c r="A92" s="33">
        <v>2003</v>
      </c>
      <c r="B92" s="346">
        <v>100</v>
      </c>
      <c r="C92" s="353">
        <v>101.8309490507856</v>
      </c>
      <c r="D92" s="354">
        <v>55.90287831570683</v>
      </c>
      <c r="E92" s="354">
        <v>0.875681953884786</v>
      </c>
      <c r="F92" s="354">
        <v>20.429252652156467</v>
      </c>
      <c r="G92" s="354">
        <v>24.765620526914166</v>
      </c>
      <c r="H92" s="354">
        <v>-0.14248439787664124</v>
      </c>
      <c r="I92" s="354">
        <v>-1.8309490507856439</v>
      </c>
      <c r="J92" s="354">
        <v>75.90017912791693</v>
      </c>
      <c r="K92" s="354">
        <v>77.73112817870256</v>
      </c>
      <c r="L92" s="350"/>
    </row>
    <row r="93" spans="1:12" ht="12.75" hidden="1">
      <c r="A93" s="33">
        <v>2004</v>
      </c>
      <c r="B93" s="346">
        <v>100</v>
      </c>
      <c r="C93" s="353">
        <v>102.69872081074894</v>
      </c>
      <c r="D93" s="354">
        <v>56.24916791280533</v>
      </c>
      <c r="E93" s="354">
        <v>1.067057585214924</v>
      </c>
      <c r="F93" s="354">
        <v>19.02035478359111</v>
      </c>
      <c r="G93" s="354">
        <v>24.011480412759383</v>
      </c>
      <c r="H93" s="354">
        <v>2.3506601163781964</v>
      </c>
      <c r="I93" s="354">
        <v>-2.69872081074898</v>
      </c>
      <c r="J93" s="354">
        <v>74.59914544185389</v>
      </c>
      <c r="K93" s="354">
        <v>77.29786625260287</v>
      </c>
      <c r="L93" s="350"/>
    </row>
    <row r="94" spans="1:12" ht="12.75" hidden="1">
      <c r="A94" s="33">
        <v>2005</v>
      </c>
      <c r="B94" s="346">
        <v>100</v>
      </c>
      <c r="C94" s="353">
        <v>104.5895585975835</v>
      </c>
      <c r="D94" s="354">
        <v>56.31247015207366</v>
      </c>
      <c r="E94" s="354">
        <v>1.0472791152417897</v>
      </c>
      <c r="F94" s="354">
        <v>18.335669526454417</v>
      </c>
      <c r="G94" s="354">
        <v>26.56140438324161</v>
      </c>
      <c r="H94" s="354">
        <v>2.3327354205720106</v>
      </c>
      <c r="I94" s="354">
        <v>-4.589558597583558</v>
      </c>
      <c r="J94" s="354">
        <v>76.30487219193739</v>
      </c>
      <c r="K94" s="354">
        <v>80.89443078952094</v>
      </c>
      <c r="L94" s="350"/>
    </row>
    <row r="95" spans="1:12" ht="12.75" hidden="1">
      <c r="A95" s="33">
        <v>2006</v>
      </c>
      <c r="B95" s="346">
        <v>100</v>
      </c>
      <c r="C95" s="353">
        <v>103.95832604676336</v>
      </c>
      <c r="D95" s="354">
        <v>55.98226378548653</v>
      </c>
      <c r="E95" s="354">
        <v>1.071758943787076</v>
      </c>
      <c r="F95" s="354">
        <v>18.91078947019298</v>
      </c>
      <c r="G95" s="354">
        <v>26.503194231207555</v>
      </c>
      <c r="H95" s="354">
        <v>1.490319616089227</v>
      </c>
      <c r="I95" s="354">
        <v>-3.958326046763457</v>
      </c>
      <c r="J95" s="354">
        <v>84.42219812796446</v>
      </c>
      <c r="K95" s="354">
        <v>88.38052417472794</v>
      </c>
      <c r="L95" s="350"/>
    </row>
    <row r="96" spans="1:12" ht="12.75" hidden="1">
      <c r="A96" s="33">
        <v>2007</v>
      </c>
      <c r="B96" s="346">
        <v>100</v>
      </c>
      <c r="C96" s="353">
        <v>101.04764026109858</v>
      </c>
      <c r="D96" s="354">
        <v>55.01527100849071</v>
      </c>
      <c r="E96" s="354">
        <v>0.9691683650933312</v>
      </c>
      <c r="F96" s="354">
        <v>17.28706206075293</v>
      </c>
      <c r="G96" s="354">
        <v>26.153091927534085</v>
      </c>
      <c r="H96" s="354">
        <v>1.623046899227527</v>
      </c>
      <c r="I96" s="354">
        <v>-1.0476402610982805</v>
      </c>
      <c r="J96" s="354">
        <v>86.71861811800156</v>
      </c>
      <c r="K96" s="354">
        <v>87.76625837909984</v>
      </c>
      <c r="L96" s="350"/>
    </row>
    <row r="97" spans="1:12" ht="12.75" hidden="1">
      <c r="A97" s="33">
        <v>2008</v>
      </c>
      <c r="B97" s="346">
        <v>100</v>
      </c>
      <c r="C97" s="353">
        <v>102.2502581352732</v>
      </c>
      <c r="D97" s="354">
        <v>55.867781409421035</v>
      </c>
      <c r="E97" s="354">
        <v>0.9372372044653576</v>
      </c>
      <c r="F97" s="354">
        <v>17.392317716499075</v>
      </c>
      <c r="G97" s="354">
        <v>24.866660971477454</v>
      </c>
      <c r="H97" s="354">
        <v>3.1862608334102838</v>
      </c>
      <c r="I97" s="354">
        <v>-2.2502581352730777</v>
      </c>
      <c r="J97" s="354">
        <v>83.03161175664836</v>
      </c>
      <c r="K97" s="354">
        <v>85.28186989192143</v>
      </c>
      <c r="L97" s="354">
        <v>0</v>
      </c>
    </row>
    <row r="98" spans="1:12" ht="12.75">
      <c r="A98" s="33">
        <v>2009</v>
      </c>
      <c r="B98" s="346">
        <v>100</v>
      </c>
      <c r="C98" s="353">
        <v>100.69025077836315</v>
      </c>
      <c r="D98" s="354">
        <v>59.48700980647582</v>
      </c>
      <c r="E98" s="354">
        <v>1.007005663205836</v>
      </c>
      <c r="F98" s="354">
        <v>19.59857966683941</v>
      </c>
      <c r="G98" s="354">
        <v>23.595218312748038</v>
      </c>
      <c r="H98" s="354">
        <v>-2.997562670905939</v>
      </c>
      <c r="I98" s="354">
        <v>-0.21877697112437675</v>
      </c>
      <c r="J98" s="354">
        <v>70.14882297342149</v>
      </c>
      <c r="K98" s="354">
        <v>70.36759994454587</v>
      </c>
      <c r="L98" s="354">
        <v>-0.47147380723878524</v>
      </c>
    </row>
    <row r="99" spans="1:12" ht="12.75">
      <c r="A99" s="187"/>
      <c r="B99" s="754" t="s">
        <v>534</v>
      </c>
      <c r="C99" s="755"/>
      <c r="D99" s="755"/>
      <c r="E99" s="755"/>
      <c r="F99" s="755"/>
      <c r="G99" s="755"/>
      <c r="H99" s="755"/>
      <c r="I99" s="755"/>
      <c r="J99" s="755"/>
      <c r="K99" s="755"/>
      <c r="L99" s="756"/>
    </row>
    <row r="100" spans="1:12" ht="12.75">
      <c r="A100" s="187"/>
      <c r="B100" s="754" t="s">
        <v>513</v>
      </c>
      <c r="C100" s="755"/>
      <c r="D100" s="755"/>
      <c r="E100" s="755"/>
      <c r="F100" s="755"/>
      <c r="G100" s="755"/>
      <c r="H100" s="755"/>
      <c r="I100" s="755"/>
      <c r="J100" s="755"/>
      <c r="K100" s="755"/>
      <c r="L100" s="756"/>
    </row>
    <row r="101" spans="1:12" ht="12.75" hidden="1">
      <c r="A101" s="33">
        <v>1998</v>
      </c>
      <c r="B101" s="346">
        <v>4.357395507637406</v>
      </c>
      <c r="C101" s="353">
        <v>4.7159441908898145</v>
      </c>
      <c r="D101" s="354">
        <v>6.361473565921699</v>
      </c>
      <c r="E101" s="354">
        <v>29.617834394904406</v>
      </c>
      <c r="F101" s="354">
        <v>5.63547278092102</v>
      </c>
      <c r="G101" s="354">
        <v>9.387327967834551</v>
      </c>
      <c r="H101" s="355" t="s">
        <v>43</v>
      </c>
      <c r="I101" s="355" t="s">
        <v>43</v>
      </c>
      <c r="J101" s="354">
        <v>20.955603028325726</v>
      </c>
      <c r="K101" s="354">
        <v>19.133612873980127</v>
      </c>
      <c r="L101" s="350"/>
    </row>
    <row r="102" spans="1:12" ht="12.75" hidden="1">
      <c r="A102" s="33">
        <v>1999</v>
      </c>
      <c r="B102" s="346">
        <v>0.02874035145346454</v>
      </c>
      <c r="C102" s="353">
        <v>-6.2353933498739735</v>
      </c>
      <c r="D102" s="354">
        <v>-0.09426310797242365</v>
      </c>
      <c r="E102" s="354">
        <v>35.93775593775598</v>
      </c>
      <c r="F102" s="354">
        <v>-7.3428867226341055</v>
      </c>
      <c r="G102" s="354">
        <v>-15.661425945973079</v>
      </c>
      <c r="H102" s="355" t="s">
        <v>43</v>
      </c>
      <c r="I102" s="355" t="s">
        <v>43</v>
      </c>
      <c r="J102" s="354">
        <v>12.21350635338807</v>
      </c>
      <c r="K102" s="354">
        <v>0.42093347348593113</v>
      </c>
      <c r="L102" s="350"/>
    </row>
    <row r="103" spans="1:12" ht="12.75" hidden="1">
      <c r="A103" s="33">
        <v>2000</v>
      </c>
      <c r="B103" s="346">
        <v>1.3701752225656634</v>
      </c>
      <c r="C103" s="353">
        <v>1.194896360600481</v>
      </c>
      <c r="D103" s="354">
        <v>2.2237598111386774</v>
      </c>
      <c r="E103" s="354">
        <v>3.253404024581272</v>
      </c>
      <c r="F103" s="354">
        <v>4.635289041800732</v>
      </c>
      <c r="G103" s="354">
        <v>-9.598471647493852</v>
      </c>
      <c r="H103" s="355" t="s">
        <v>43</v>
      </c>
      <c r="I103" s="355" t="s">
        <v>43</v>
      </c>
      <c r="J103" s="354">
        <v>8.937332481610056</v>
      </c>
      <c r="K103" s="354">
        <v>8.150035680680062</v>
      </c>
      <c r="L103" s="350"/>
    </row>
    <row r="104" spans="1:12" ht="12.75" hidden="1">
      <c r="A104" s="33">
        <v>2001</v>
      </c>
      <c r="B104" s="346">
        <v>3.48468106372124</v>
      </c>
      <c r="C104" s="353">
        <v>8.227145316775776</v>
      </c>
      <c r="D104" s="354">
        <v>5.704687662245277</v>
      </c>
      <c r="E104" s="354">
        <v>-8.22733107713853</v>
      </c>
      <c r="F104" s="354">
        <v>5.426422156084172</v>
      </c>
      <c r="G104" s="354">
        <v>12.950053038464304</v>
      </c>
      <c r="H104" s="355" t="s">
        <v>43</v>
      </c>
      <c r="I104" s="355" t="s">
        <v>43</v>
      </c>
      <c r="J104" s="354">
        <v>6.921462154724026</v>
      </c>
      <c r="K104" s="354">
        <v>13.463149873433935</v>
      </c>
      <c r="L104" s="350"/>
    </row>
    <row r="105" spans="1:12" ht="12.75" hidden="1">
      <c r="A105" s="33">
        <v>2002</v>
      </c>
      <c r="B105" s="346">
        <v>4.5895619976482465</v>
      </c>
      <c r="C105" s="353">
        <v>3.9857014677034073</v>
      </c>
      <c r="D105" s="354">
        <v>5.694607913583965</v>
      </c>
      <c r="E105" s="354">
        <v>5.5824008138352355</v>
      </c>
      <c r="F105" s="354">
        <v>3.02509125917625</v>
      </c>
      <c r="G105" s="354">
        <v>0.18234838407894927</v>
      </c>
      <c r="H105" s="355" t="s">
        <v>43</v>
      </c>
      <c r="I105" s="355" t="s">
        <v>43</v>
      </c>
      <c r="J105" s="354">
        <v>5.241427660750347</v>
      </c>
      <c r="K105" s="354">
        <v>4.369418573084644</v>
      </c>
      <c r="L105" s="350"/>
    </row>
    <row r="106" spans="1:12" ht="12.75" hidden="1">
      <c r="A106" s="33">
        <v>2003</v>
      </c>
      <c r="B106" s="346">
        <v>4.778908299737623</v>
      </c>
      <c r="C106" s="353">
        <v>-0.6813342140636536</v>
      </c>
      <c r="D106" s="354">
        <v>1.6212950739823242</v>
      </c>
      <c r="E106" s="354">
        <v>10.393833554137018</v>
      </c>
      <c r="F106" s="354">
        <v>4.256686053585625</v>
      </c>
      <c r="G106" s="354">
        <v>-2.6784509266792043</v>
      </c>
      <c r="H106" s="355" t="s">
        <v>43</v>
      </c>
      <c r="I106" s="355" t="s">
        <v>43</v>
      </c>
      <c r="J106" s="354">
        <v>15.937310710606639</v>
      </c>
      <c r="K106" s="354">
        <v>7.442887362488321</v>
      </c>
      <c r="L106" s="350"/>
    </row>
    <row r="107" spans="1:12" ht="12.75" hidden="1">
      <c r="A107" s="33">
        <v>2004</v>
      </c>
      <c r="B107" s="346">
        <v>5.030550682751112</v>
      </c>
      <c r="C107" s="353">
        <v>5.800606477778004</v>
      </c>
      <c r="D107" s="354">
        <v>4.2382167784200675</v>
      </c>
      <c r="E107" s="354">
        <v>26.892864935631962</v>
      </c>
      <c r="F107" s="354">
        <v>-2.86773321631469</v>
      </c>
      <c r="G107" s="354">
        <v>4.782090492039217</v>
      </c>
      <c r="H107" s="355" t="s">
        <v>43</v>
      </c>
      <c r="I107" s="355" t="s">
        <v>43</v>
      </c>
      <c r="J107" s="354">
        <v>7.375605868233535</v>
      </c>
      <c r="K107" s="354">
        <v>8.329231591785486</v>
      </c>
      <c r="L107" s="350"/>
    </row>
    <row r="108" spans="1:12" ht="12.75">
      <c r="A108" s="33">
        <v>2005</v>
      </c>
      <c r="B108" s="346">
        <v>6.665372500641695</v>
      </c>
      <c r="C108" s="353">
        <v>8.552073992017</v>
      </c>
      <c r="D108" s="354">
        <v>6.546312438968528</v>
      </c>
      <c r="E108" s="354">
        <v>3.370303499268786</v>
      </c>
      <c r="F108" s="354">
        <v>3.894880519829897</v>
      </c>
      <c r="G108" s="354">
        <v>17.548923871558642</v>
      </c>
      <c r="H108" s="355" t="s">
        <v>43</v>
      </c>
      <c r="I108" s="355" t="s">
        <v>43</v>
      </c>
      <c r="J108" s="354">
        <v>9.961354720938303</v>
      </c>
      <c r="K108" s="354">
        <v>12.352874513994834</v>
      </c>
      <c r="L108" s="355" t="s">
        <v>43</v>
      </c>
    </row>
    <row r="109" spans="1:12" ht="12.75">
      <c r="A109" s="33">
        <v>2006</v>
      </c>
      <c r="B109" s="346">
        <v>8.50332747652726</v>
      </c>
      <c r="C109" s="353">
        <v>6.626991486952633</v>
      </c>
      <c r="D109" s="354">
        <v>5.872045944268464</v>
      </c>
      <c r="E109" s="354">
        <v>9.107543874241003</v>
      </c>
      <c r="F109" s="354">
        <v>9.680717206668874</v>
      </c>
      <c r="G109" s="354">
        <v>9.259405771875805</v>
      </c>
      <c r="H109" s="355" t="s">
        <v>43</v>
      </c>
      <c r="I109" s="355" t="s">
        <v>43</v>
      </c>
      <c r="J109" s="354">
        <v>20.954099348228937</v>
      </c>
      <c r="K109" s="354">
        <v>17.82185311224424</v>
      </c>
      <c r="L109" s="355" t="s">
        <v>43</v>
      </c>
    </row>
    <row r="110" spans="1:12" ht="12.75">
      <c r="A110" s="33">
        <v>2007</v>
      </c>
      <c r="B110" s="354">
        <v>10.579377213553983</v>
      </c>
      <c r="C110" s="353">
        <v>6.417924278930158</v>
      </c>
      <c r="D110" s="354">
        <v>7.066835480232811</v>
      </c>
      <c r="E110" s="354">
        <v>-1.2730599176700537</v>
      </c>
      <c r="F110" s="354">
        <v>0.05398588775153712</v>
      </c>
      <c r="G110" s="354">
        <v>9.051766154120372</v>
      </c>
      <c r="H110" s="355" t="s">
        <v>43</v>
      </c>
      <c r="I110" s="355" t="s">
        <v>43</v>
      </c>
      <c r="J110" s="354">
        <v>14.29551781646856</v>
      </c>
      <c r="K110" s="354">
        <v>9.2339498794272</v>
      </c>
      <c r="L110" s="355" t="s">
        <v>43</v>
      </c>
    </row>
    <row r="111" spans="1:12" ht="12.75">
      <c r="A111" s="33">
        <v>2008</v>
      </c>
      <c r="B111" s="354">
        <v>6.170474967548984</v>
      </c>
      <c r="C111" s="353">
        <v>6.03472211813056</v>
      </c>
      <c r="D111" s="354">
        <v>6.098727464251567</v>
      </c>
      <c r="E111" s="354">
        <v>1.5674465292251512</v>
      </c>
      <c r="F111" s="354">
        <v>5.264999346617401</v>
      </c>
      <c r="G111" s="354">
        <v>1.8107151430950097</v>
      </c>
      <c r="H111" s="355" t="s">
        <v>43</v>
      </c>
      <c r="I111" s="355" t="s">
        <v>43</v>
      </c>
      <c r="J111" s="354">
        <v>3.182056257301454</v>
      </c>
      <c r="K111" s="354">
        <v>3.0615010276294328</v>
      </c>
      <c r="L111" s="355" t="s">
        <v>43</v>
      </c>
    </row>
    <row r="112" spans="1:12" ht="12.75">
      <c r="A112" s="194">
        <v>2009</v>
      </c>
      <c r="B112" s="348">
        <v>-4.6599603324296766</v>
      </c>
      <c r="C112" s="356">
        <v>-5.765218358378959</v>
      </c>
      <c r="D112" s="357">
        <v>-0.6555869600279891</v>
      </c>
      <c r="E112" s="357">
        <v>-1.6796284476202317</v>
      </c>
      <c r="F112" s="357">
        <v>2.7617178173692736</v>
      </c>
      <c r="G112" s="357">
        <v>-10.465214836146203</v>
      </c>
      <c r="H112" s="358" t="s">
        <v>43</v>
      </c>
      <c r="I112" s="358" t="s">
        <v>43</v>
      </c>
      <c r="J112" s="357">
        <v>-16.512555136182243</v>
      </c>
      <c r="K112" s="357">
        <v>-17.5970048476414</v>
      </c>
      <c r="L112" s="358" t="s">
        <v>43</v>
      </c>
    </row>
    <row r="113" spans="1:12" ht="12.75">
      <c r="A113" s="33"/>
      <c r="B113" s="346"/>
      <c r="C113" s="353"/>
      <c r="D113" s="354"/>
      <c r="E113" s="354"/>
      <c r="F113" s="354"/>
      <c r="G113" s="354"/>
      <c r="H113" s="355"/>
      <c r="I113" s="355"/>
      <c r="J113" s="354"/>
      <c r="K113" s="354"/>
      <c r="L113" s="355"/>
    </row>
    <row r="114" spans="1:12" ht="12.75" hidden="1">
      <c r="A114" s="33" t="s">
        <v>60</v>
      </c>
      <c r="B114" s="346">
        <v>4.1814316087881025</v>
      </c>
      <c r="C114" s="353">
        <v>2.5533494781075063</v>
      </c>
      <c r="D114" s="354">
        <v>5.613423403791657</v>
      </c>
      <c r="E114" s="354">
        <v>12.606473594548518</v>
      </c>
      <c r="F114" s="354">
        <v>8.507404138472396</v>
      </c>
      <c r="G114" s="354">
        <v>6.454304577593618</v>
      </c>
      <c r="H114" s="355" t="s">
        <v>43</v>
      </c>
      <c r="I114" s="355" t="s">
        <v>43</v>
      </c>
      <c r="J114" s="354">
        <v>20.22223300499782</v>
      </c>
      <c r="K114" s="354">
        <v>14.563199541467114</v>
      </c>
      <c r="L114" s="355" t="s">
        <v>43</v>
      </c>
    </row>
    <row r="115" spans="1:12" ht="12.75" hidden="1">
      <c r="A115" s="33" t="s">
        <v>61</v>
      </c>
      <c r="B115" s="346">
        <v>3.802072579830366</v>
      </c>
      <c r="C115" s="353">
        <v>5.014813958217857</v>
      </c>
      <c r="D115" s="354">
        <v>5.8004715305363845</v>
      </c>
      <c r="E115" s="354">
        <v>26.933333333333096</v>
      </c>
      <c r="F115" s="354">
        <v>6.650174945956053</v>
      </c>
      <c r="G115" s="354">
        <v>8.977528401988906</v>
      </c>
      <c r="H115" s="355" t="s">
        <v>43</v>
      </c>
      <c r="I115" s="355" t="s">
        <v>43</v>
      </c>
      <c r="J115" s="354">
        <v>14.256468483347135</v>
      </c>
      <c r="K115" s="354">
        <v>14.625203596208806</v>
      </c>
      <c r="L115" s="355" t="s">
        <v>43</v>
      </c>
    </row>
    <row r="116" spans="1:12" ht="12.75" hidden="1">
      <c r="A116" s="33" t="s">
        <v>62</v>
      </c>
      <c r="B116" s="346">
        <v>-0.5814503573856342</v>
      </c>
      <c r="C116" s="353">
        <v>0.1723985500839973</v>
      </c>
      <c r="D116" s="354">
        <v>8.533204972861782</v>
      </c>
      <c r="E116" s="354">
        <v>34.24190800681427</v>
      </c>
      <c r="F116" s="354">
        <v>3.1685838284246017</v>
      </c>
      <c r="G116" s="354">
        <v>4.529516670193416</v>
      </c>
      <c r="H116" s="355" t="s">
        <v>43</v>
      </c>
      <c r="I116" s="355" t="s">
        <v>43</v>
      </c>
      <c r="J116" s="354">
        <v>23.34797400680435</v>
      </c>
      <c r="K116" s="354">
        <v>21.58615739873926</v>
      </c>
      <c r="L116" s="355" t="s">
        <v>43</v>
      </c>
    </row>
    <row r="117" spans="1:12" ht="12.75" hidden="1">
      <c r="A117" s="33" t="s">
        <v>63</v>
      </c>
      <c r="B117" s="346">
        <v>10.541342756183752</v>
      </c>
      <c r="C117" s="353">
        <v>11.49399454560384</v>
      </c>
      <c r="D117" s="354">
        <v>5.472653443176114</v>
      </c>
      <c r="E117" s="354">
        <v>43.81568310428469</v>
      </c>
      <c r="F117" s="354">
        <v>4.751841799147158</v>
      </c>
      <c r="G117" s="354">
        <v>15.948773491710043</v>
      </c>
      <c r="H117" s="355" t="s">
        <v>43</v>
      </c>
      <c r="I117" s="355" t="s">
        <v>43</v>
      </c>
      <c r="J117" s="354">
        <v>25.981844732324944</v>
      </c>
      <c r="K117" s="354">
        <v>25.650734943383995</v>
      </c>
      <c r="L117" s="355" t="s">
        <v>43</v>
      </c>
    </row>
    <row r="118" spans="1:12" ht="12.75" hidden="1">
      <c r="A118" s="33" t="s">
        <v>64</v>
      </c>
      <c r="B118" s="346">
        <v>1.9844253490871182</v>
      </c>
      <c r="C118" s="353">
        <v>-3.607543381850789</v>
      </c>
      <c r="D118" s="354">
        <v>1.5383980522430107</v>
      </c>
      <c r="E118" s="354">
        <v>45.00756429652057</v>
      </c>
      <c r="F118" s="354">
        <v>-10.12698269239479</v>
      </c>
      <c r="G118" s="354">
        <v>-9.733223322332108</v>
      </c>
      <c r="H118" s="355" t="s">
        <v>43</v>
      </c>
      <c r="I118" s="355" t="s">
        <v>43</v>
      </c>
      <c r="J118" s="354">
        <v>10.05141948451353</v>
      </c>
      <c r="K118" s="354">
        <v>-0.44124187003168913</v>
      </c>
      <c r="L118" s="355" t="s">
        <v>43</v>
      </c>
    </row>
    <row r="119" spans="1:12" ht="12.75" hidden="1">
      <c r="A119" s="33" t="s">
        <v>65</v>
      </c>
      <c r="B119" s="346">
        <v>1.819343698951272</v>
      </c>
      <c r="C119" s="353">
        <v>-3.2967158148948386</v>
      </c>
      <c r="D119" s="354">
        <v>1.864373149363658</v>
      </c>
      <c r="E119" s="354">
        <v>43.41736694677874</v>
      </c>
      <c r="F119" s="354">
        <v>-7.0316581339463085</v>
      </c>
      <c r="G119" s="354">
        <v>-9.11477582647251</v>
      </c>
      <c r="H119" s="355" t="s">
        <v>43</v>
      </c>
      <c r="I119" s="355" t="s">
        <v>43</v>
      </c>
      <c r="J119" s="354">
        <v>15.525860121960505</v>
      </c>
      <c r="K119" s="354">
        <v>5.0534578596824105</v>
      </c>
      <c r="L119" s="355" t="s">
        <v>43</v>
      </c>
    </row>
    <row r="120" spans="1:12" ht="12.75" hidden="1">
      <c r="A120" s="33" t="s">
        <v>66</v>
      </c>
      <c r="B120" s="346">
        <v>1.6805813903189204</v>
      </c>
      <c r="C120" s="353">
        <v>-7.044140714322964</v>
      </c>
      <c r="D120" s="354">
        <v>-3.5434636324709174</v>
      </c>
      <c r="E120" s="354">
        <v>38.26142131979708</v>
      </c>
      <c r="F120" s="354">
        <v>-7.765979170921071</v>
      </c>
      <c r="G120" s="354">
        <v>-19.264635715628486</v>
      </c>
      <c r="H120" s="355" t="s">
        <v>43</v>
      </c>
      <c r="I120" s="355" t="s">
        <v>43</v>
      </c>
      <c r="J120" s="354">
        <v>11.312907250797139</v>
      </c>
      <c r="K120" s="354">
        <v>-3.938942856776265</v>
      </c>
      <c r="L120" s="355" t="s">
        <v>43</v>
      </c>
    </row>
    <row r="121" spans="1:12" ht="12.75" hidden="1">
      <c r="A121" s="33" t="s">
        <v>67</v>
      </c>
      <c r="B121" s="346">
        <v>-5.264593562465933</v>
      </c>
      <c r="C121" s="353">
        <v>-10.930080204057106</v>
      </c>
      <c r="D121" s="354">
        <v>-0.12120155898470841</v>
      </c>
      <c r="E121" s="354">
        <v>21.135469364811684</v>
      </c>
      <c r="F121" s="354">
        <v>-4.954563121171461</v>
      </c>
      <c r="G121" s="354">
        <v>-22.801506892905763</v>
      </c>
      <c r="H121" s="355" t="s">
        <v>43</v>
      </c>
      <c r="I121" s="355" t="s">
        <v>43</v>
      </c>
      <c r="J121" s="354">
        <v>11.883329040304844</v>
      </c>
      <c r="K121" s="354">
        <v>0.7919496796575487</v>
      </c>
      <c r="L121" s="355" t="s">
        <v>43</v>
      </c>
    </row>
    <row r="122" spans="1:12" ht="12.75" hidden="1">
      <c r="A122" s="33" t="s">
        <v>68</v>
      </c>
      <c r="B122" s="346">
        <v>-2.891949059568134</v>
      </c>
      <c r="C122" s="353">
        <v>-4.310193977934745</v>
      </c>
      <c r="D122" s="354">
        <v>-2.3262807955848785</v>
      </c>
      <c r="E122" s="354">
        <v>9.702660406885784</v>
      </c>
      <c r="F122" s="354">
        <v>-3.7183226065970842</v>
      </c>
      <c r="G122" s="354">
        <v>-22.33935590018585</v>
      </c>
      <c r="H122" s="355" t="s">
        <v>43</v>
      </c>
      <c r="I122" s="355" t="s">
        <v>43</v>
      </c>
      <c r="J122" s="354">
        <v>12.311585432941001</v>
      </c>
      <c r="K122" s="354">
        <v>8.855573469572889</v>
      </c>
      <c r="L122" s="355" t="s">
        <v>43</v>
      </c>
    </row>
    <row r="123" spans="1:12" ht="12.75" hidden="1">
      <c r="A123" s="33" t="s">
        <v>69</v>
      </c>
      <c r="B123" s="346">
        <v>0.9576338463712659</v>
      </c>
      <c r="C123" s="353">
        <v>-5.304490892170705</v>
      </c>
      <c r="D123" s="354">
        <v>-1.8017815536526314</v>
      </c>
      <c r="E123" s="354">
        <v>3.8574218750001137</v>
      </c>
      <c r="F123" s="354">
        <v>-2.3465947403910405</v>
      </c>
      <c r="G123" s="354">
        <v>-17.636088285610043</v>
      </c>
      <c r="H123" s="355" t="s">
        <v>43</v>
      </c>
      <c r="I123" s="355" t="s">
        <v>43</v>
      </c>
      <c r="J123" s="354">
        <v>8.645643943096502</v>
      </c>
      <c r="K123" s="354">
        <v>-1.8984060777595175</v>
      </c>
      <c r="L123" s="355" t="s">
        <v>43</v>
      </c>
    </row>
    <row r="124" spans="1:12" ht="12.75" hidden="1">
      <c r="A124" s="33" t="s">
        <v>70</v>
      </c>
      <c r="B124" s="346">
        <v>1.846801812341738</v>
      </c>
      <c r="C124" s="353">
        <v>3.688630713989795</v>
      </c>
      <c r="D124" s="354">
        <v>4.435477477763186</v>
      </c>
      <c r="E124" s="354">
        <v>0.780174391922813</v>
      </c>
      <c r="F124" s="354">
        <v>3.568977350720772</v>
      </c>
      <c r="G124" s="354">
        <v>4.2944895144969735</v>
      </c>
      <c r="H124" s="355" t="s">
        <v>43</v>
      </c>
      <c r="I124" s="355" t="s">
        <v>43</v>
      </c>
      <c r="J124" s="354">
        <v>7.048790240640997</v>
      </c>
      <c r="K124" s="354">
        <v>9.547473533046187</v>
      </c>
      <c r="L124" s="355" t="s">
        <v>43</v>
      </c>
    </row>
    <row r="125" spans="1:12" ht="12.75" hidden="1">
      <c r="A125" s="33" t="s">
        <v>71</v>
      </c>
      <c r="B125" s="346">
        <v>5.682227181111472</v>
      </c>
      <c r="C125" s="353">
        <v>11.497534501743004</v>
      </c>
      <c r="D125" s="354">
        <v>8.712514772015396</v>
      </c>
      <c r="E125" s="354">
        <v>-0.5568445475638839</v>
      </c>
      <c r="F125" s="354">
        <v>18.092066830237655</v>
      </c>
      <c r="G125" s="354">
        <v>-1.1714490865090852</v>
      </c>
      <c r="H125" s="355" t="s">
        <v>43</v>
      </c>
      <c r="I125" s="355" t="s">
        <v>43</v>
      </c>
      <c r="J125" s="354">
        <v>8.166875685369291</v>
      </c>
      <c r="K125" s="354">
        <v>16.12363033741076</v>
      </c>
      <c r="L125" s="355" t="s">
        <v>43</v>
      </c>
    </row>
    <row r="126" spans="1:12" ht="12.75" hidden="1">
      <c r="A126" s="33" t="s">
        <v>72</v>
      </c>
      <c r="B126" s="346">
        <v>1.6435892337449474</v>
      </c>
      <c r="C126" s="353">
        <v>5.4552509745501965</v>
      </c>
      <c r="D126" s="354">
        <v>8.744497241339232</v>
      </c>
      <c r="E126" s="354">
        <v>-5.943889681407526</v>
      </c>
      <c r="F126" s="354">
        <v>3.1464605582686573</v>
      </c>
      <c r="G126" s="354">
        <v>13.213543097022026</v>
      </c>
      <c r="H126" s="355" t="s">
        <v>43</v>
      </c>
      <c r="I126" s="355" t="s">
        <v>43</v>
      </c>
      <c r="J126" s="354">
        <v>14.198667711598588</v>
      </c>
      <c r="K126" s="354">
        <v>19.49924662584553</v>
      </c>
      <c r="L126" s="355" t="s">
        <v>43</v>
      </c>
    </row>
    <row r="127" spans="1:12" ht="12.75" hidden="1">
      <c r="A127" s="33" t="s">
        <v>73</v>
      </c>
      <c r="B127" s="346">
        <v>1.9987896104110945</v>
      </c>
      <c r="C127" s="353">
        <v>9.800466076745096</v>
      </c>
      <c r="D127" s="354">
        <v>2.2872575796878465</v>
      </c>
      <c r="E127" s="354">
        <v>-9.590973201692648</v>
      </c>
      <c r="F127" s="354">
        <v>6.500023017078547</v>
      </c>
      <c r="G127" s="354">
        <v>26.206649982123636</v>
      </c>
      <c r="H127" s="355" t="s">
        <v>43</v>
      </c>
      <c r="I127" s="355" t="s">
        <v>43</v>
      </c>
      <c r="J127" s="354">
        <v>6.4989203454895375</v>
      </c>
      <c r="K127" s="354">
        <v>18.1979968294268</v>
      </c>
      <c r="L127" s="355" t="s">
        <v>43</v>
      </c>
    </row>
    <row r="128" spans="1:12" ht="12.75" hidden="1">
      <c r="A128" s="33" t="s">
        <v>74</v>
      </c>
      <c r="B128" s="346">
        <v>2.932797540476855</v>
      </c>
      <c r="C128" s="353">
        <v>8.156198102880637</v>
      </c>
      <c r="D128" s="354">
        <v>5.775142898350595</v>
      </c>
      <c r="E128" s="354">
        <v>-9.881602914389802</v>
      </c>
      <c r="F128" s="354">
        <v>7.969387973235584</v>
      </c>
      <c r="G128" s="354">
        <v>12.770231983104011</v>
      </c>
      <c r="H128" s="355" t="s">
        <v>43</v>
      </c>
      <c r="I128" s="355" t="s">
        <v>43</v>
      </c>
      <c r="J128" s="354">
        <v>7.7260814187037</v>
      </c>
      <c r="K128" s="354">
        <v>15.456468852319105</v>
      </c>
      <c r="L128" s="355" t="s">
        <v>43</v>
      </c>
    </row>
    <row r="129" spans="1:12" ht="12.75" hidden="1">
      <c r="A129" s="33" t="s">
        <v>75</v>
      </c>
      <c r="B129" s="346">
        <v>7.317945355935663</v>
      </c>
      <c r="C129" s="353">
        <v>9.238491894655937</v>
      </c>
      <c r="D129" s="354">
        <v>6.239968482796755</v>
      </c>
      <c r="E129" s="354">
        <v>-7.419505366308783</v>
      </c>
      <c r="F129" s="354">
        <v>4.135542913677554</v>
      </c>
      <c r="G129" s="354">
        <v>2.433905146316917</v>
      </c>
      <c r="H129" s="355" t="s">
        <v>43</v>
      </c>
      <c r="I129" s="355" t="s">
        <v>43</v>
      </c>
      <c r="J129" s="354">
        <v>0.33886533323612866</v>
      </c>
      <c r="K129" s="354">
        <v>3.2444300291908377</v>
      </c>
      <c r="L129" s="355" t="s">
        <v>43</v>
      </c>
    </row>
    <row r="130" spans="1:12" ht="12.75" hidden="1">
      <c r="A130" s="33" t="s">
        <v>76</v>
      </c>
      <c r="B130" s="346">
        <v>3.9178200345899654</v>
      </c>
      <c r="C130" s="353">
        <v>4.856684867427703</v>
      </c>
      <c r="D130" s="354">
        <v>2.155729864166716</v>
      </c>
      <c r="E130" s="354">
        <v>1.3650151668352066</v>
      </c>
      <c r="F130" s="354">
        <v>5.468077565692539</v>
      </c>
      <c r="G130" s="354">
        <v>-0.11955504730219957</v>
      </c>
      <c r="H130" s="355" t="s">
        <v>43</v>
      </c>
      <c r="I130" s="355" t="s">
        <v>43</v>
      </c>
      <c r="J130" s="354">
        <v>-4.31314015132007</v>
      </c>
      <c r="K130" s="354">
        <v>-2.594740767369302</v>
      </c>
      <c r="L130" s="355" t="s">
        <v>43</v>
      </c>
    </row>
    <row r="131" spans="1:12" ht="12.75" hidden="1">
      <c r="A131" s="33" t="s">
        <v>77</v>
      </c>
      <c r="B131" s="346">
        <v>2.556992476347247</v>
      </c>
      <c r="C131" s="353">
        <v>2.220946611932902</v>
      </c>
      <c r="D131" s="354">
        <v>6.966406110149734</v>
      </c>
      <c r="E131" s="354">
        <v>9.308372334893477</v>
      </c>
      <c r="F131" s="354">
        <v>7.084503998271273</v>
      </c>
      <c r="G131" s="354">
        <v>-3.9889383515449026</v>
      </c>
      <c r="H131" s="355" t="s">
        <v>43</v>
      </c>
      <c r="I131" s="355" t="s">
        <v>43</v>
      </c>
      <c r="J131" s="354">
        <v>4.966348455408152</v>
      </c>
      <c r="K131" s="354">
        <v>4.292908530318499</v>
      </c>
      <c r="L131" s="355" t="s">
        <v>43</v>
      </c>
    </row>
    <row r="132" spans="1:12" ht="12.75" hidden="1">
      <c r="A132" s="33" t="s">
        <v>78</v>
      </c>
      <c r="B132" s="346">
        <v>7.838744891789176</v>
      </c>
      <c r="C132" s="353">
        <v>6.370860672297994</v>
      </c>
      <c r="D132" s="354">
        <v>6.282249093975366</v>
      </c>
      <c r="E132" s="354">
        <v>8.79231935320881</v>
      </c>
      <c r="F132" s="354">
        <v>1.7819312174552522</v>
      </c>
      <c r="G132" s="354">
        <v>3.4823522246246057</v>
      </c>
      <c r="H132" s="355" t="s">
        <v>43</v>
      </c>
      <c r="I132" s="355" t="s">
        <v>43</v>
      </c>
      <c r="J132" s="354">
        <v>10.401828093291783</v>
      </c>
      <c r="K132" s="354">
        <v>8.20980254437336</v>
      </c>
      <c r="L132" s="355" t="s">
        <v>43</v>
      </c>
    </row>
    <row r="133" spans="1:12" ht="12.75" hidden="1">
      <c r="A133" s="33" t="s">
        <v>79</v>
      </c>
      <c r="B133" s="346">
        <v>4.010440632784864</v>
      </c>
      <c r="C133" s="353">
        <v>2.7049528866528476</v>
      </c>
      <c r="D133" s="354">
        <v>7.137020072654394</v>
      </c>
      <c r="E133" s="354">
        <v>2.973790322580541</v>
      </c>
      <c r="F133" s="354">
        <v>-0.48295409560864755</v>
      </c>
      <c r="G133" s="354">
        <v>1.6260803320461719</v>
      </c>
      <c r="H133" s="355" t="s">
        <v>43</v>
      </c>
      <c r="I133" s="355" t="s">
        <v>43</v>
      </c>
      <c r="J133" s="354">
        <v>9.772694287213525</v>
      </c>
      <c r="K133" s="354">
        <v>7.199853074086505</v>
      </c>
      <c r="L133" s="355" t="s">
        <v>43</v>
      </c>
    </row>
    <row r="134" spans="1:12" ht="12.75" hidden="1">
      <c r="A134" s="33" t="s">
        <v>80</v>
      </c>
      <c r="B134" s="346">
        <v>5.566180214176015</v>
      </c>
      <c r="C134" s="353">
        <v>-0.1867537915456694</v>
      </c>
      <c r="D134" s="354">
        <v>5.412309351871272</v>
      </c>
      <c r="E134" s="354">
        <v>6.034912718204438</v>
      </c>
      <c r="F134" s="354">
        <v>3.2907685660794357</v>
      </c>
      <c r="G134" s="354">
        <v>-2.466822794691822</v>
      </c>
      <c r="H134" s="355" t="s">
        <v>43</v>
      </c>
      <c r="I134" s="355" t="s">
        <v>43</v>
      </c>
      <c r="J134" s="354">
        <v>17.58019113190967</v>
      </c>
      <c r="K134" s="354">
        <v>8.449881844872408</v>
      </c>
      <c r="L134" s="355" t="s">
        <v>43</v>
      </c>
    </row>
    <row r="135" spans="1:12" ht="12.75" hidden="1">
      <c r="A135" s="33" t="s">
        <v>81</v>
      </c>
      <c r="B135" s="346">
        <v>5.341083959431231</v>
      </c>
      <c r="C135" s="353">
        <v>-0.1285660452641082</v>
      </c>
      <c r="D135" s="354">
        <v>1.496388028895808</v>
      </c>
      <c r="E135" s="354">
        <v>8.51569933396759</v>
      </c>
      <c r="F135" s="354">
        <v>-1.196819245983761</v>
      </c>
      <c r="G135" s="354">
        <v>-2.152501650906814</v>
      </c>
      <c r="H135" s="355" t="s">
        <v>43</v>
      </c>
      <c r="I135" s="355" t="s">
        <v>43</v>
      </c>
      <c r="J135" s="354">
        <v>16.297961614611523</v>
      </c>
      <c r="K135" s="354">
        <v>7.816056840466317</v>
      </c>
      <c r="L135" s="355" t="s">
        <v>43</v>
      </c>
    </row>
    <row r="136" spans="1:12" ht="12.75" hidden="1">
      <c r="A136" s="33" t="s">
        <v>82</v>
      </c>
      <c r="B136" s="346">
        <v>3.4007819879352468</v>
      </c>
      <c r="C136" s="353">
        <v>-0.4659744582323384</v>
      </c>
      <c r="D136" s="354">
        <v>0.07089852058408042</v>
      </c>
      <c r="E136" s="354">
        <v>9.382257315373764</v>
      </c>
      <c r="F136" s="354">
        <v>-0.6983484739433408</v>
      </c>
      <c r="G136" s="354">
        <v>0.10594311443317395</v>
      </c>
      <c r="H136" s="355" t="s">
        <v>43</v>
      </c>
      <c r="I136" s="355" t="s">
        <v>43</v>
      </c>
      <c r="J136" s="354">
        <v>13.676758315312583</v>
      </c>
      <c r="K136" s="354">
        <v>7.598643273712199</v>
      </c>
      <c r="L136" s="355" t="s">
        <v>43</v>
      </c>
    </row>
    <row r="137" spans="1:12" ht="12.75" hidden="1">
      <c r="A137" s="33" t="s">
        <v>83</v>
      </c>
      <c r="B137" s="346">
        <v>4.929024187458538</v>
      </c>
      <c r="C137" s="353">
        <v>-1.8355965166807664</v>
      </c>
      <c r="D137" s="354">
        <v>-0.03589421462180553</v>
      </c>
      <c r="E137" s="354">
        <v>17.670093000489516</v>
      </c>
      <c r="F137" s="354">
        <v>13.249427189409019</v>
      </c>
      <c r="G137" s="354">
        <v>-5.765651656930473</v>
      </c>
      <c r="H137" s="355" t="s">
        <v>43</v>
      </c>
      <c r="I137" s="355" t="s">
        <v>43</v>
      </c>
      <c r="J137" s="354">
        <v>16.430289500582234</v>
      </c>
      <c r="K137" s="354">
        <v>6.133342951434557</v>
      </c>
      <c r="L137" s="355" t="s">
        <v>43</v>
      </c>
    </row>
    <row r="138" spans="1:12" ht="12.75" hidden="1">
      <c r="A138" s="33" t="s">
        <v>84</v>
      </c>
      <c r="B138" s="346">
        <v>4.1828947528399</v>
      </c>
      <c r="C138" s="353">
        <v>1.4543940967521678</v>
      </c>
      <c r="D138" s="354">
        <v>3.8140381048486773</v>
      </c>
      <c r="E138" s="354">
        <v>19.708372530573854</v>
      </c>
      <c r="F138" s="354">
        <v>-6.501986847302803</v>
      </c>
      <c r="G138" s="354">
        <v>-0.8697508137235701</v>
      </c>
      <c r="H138" s="355" t="s">
        <v>43</v>
      </c>
      <c r="I138" s="355" t="s">
        <v>43</v>
      </c>
      <c r="J138" s="354">
        <v>7.480150863602631</v>
      </c>
      <c r="K138" s="354">
        <v>3.7606472945586944</v>
      </c>
      <c r="L138" s="355" t="s">
        <v>43</v>
      </c>
    </row>
    <row r="139" spans="1:12" ht="12.75" hidden="1">
      <c r="A139" s="33" t="s">
        <v>85</v>
      </c>
      <c r="B139" s="346">
        <v>2.8551360318017487</v>
      </c>
      <c r="C139" s="353">
        <v>2.1788184811156697</v>
      </c>
      <c r="D139" s="354">
        <v>2.0809574190356273</v>
      </c>
      <c r="E139" s="354">
        <v>29.943007452871655</v>
      </c>
      <c r="F139" s="354">
        <v>0.07557961393113999</v>
      </c>
      <c r="G139" s="354">
        <v>-0.999411266351828</v>
      </c>
      <c r="H139" s="355" t="s">
        <v>43</v>
      </c>
      <c r="I139" s="355" t="s">
        <v>43</v>
      </c>
      <c r="J139" s="354">
        <v>11.849705648956316</v>
      </c>
      <c r="K139" s="354">
        <v>10.751449841648537</v>
      </c>
      <c r="L139" s="355" t="s">
        <v>43</v>
      </c>
    </row>
    <row r="140" spans="1:12" ht="12.75" hidden="1">
      <c r="A140" s="33" t="s">
        <v>86</v>
      </c>
      <c r="B140" s="346">
        <v>7.478254540160847</v>
      </c>
      <c r="C140" s="353">
        <v>10.108242888609425</v>
      </c>
      <c r="D140" s="354">
        <v>4.906750155191688</v>
      </c>
      <c r="E140" s="354">
        <v>30.02123142250582</v>
      </c>
      <c r="F140" s="354">
        <v>-0.4250901112677212</v>
      </c>
      <c r="G140" s="354">
        <v>10.165654902767557</v>
      </c>
      <c r="H140" s="355" t="s">
        <v>43</v>
      </c>
      <c r="I140" s="355" t="s">
        <v>43</v>
      </c>
      <c r="J140" s="354">
        <v>2.822681094106045</v>
      </c>
      <c r="K140" s="354">
        <v>6.3267944211361</v>
      </c>
      <c r="L140" s="355" t="s">
        <v>43</v>
      </c>
    </row>
    <row r="141" spans="1:12" ht="12.75" hidden="1">
      <c r="A141" s="33" t="s">
        <v>87</v>
      </c>
      <c r="B141" s="346">
        <v>5.462588050565898</v>
      </c>
      <c r="C141" s="353">
        <v>8.882123402008133</v>
      </c>
      <c r="D141" s="354">
        <v>5.99905102655849</v>
      </c>
      <c r="E141" s="354">
        <v>27.287853577371607</v>
      </c>
      <c r="F141" s="354">
        <v>-4.446786090621842</v>
      </c>
      <c r="G141" s="354">
        <v>9.6391490995872</v>
      </c>
      <c r="H141" s="355" t="s">
        <v>43</v>
      </c>
      <c r="I141" s="355" t="s">
        <v>43</v>
      </c>
      <c r="J141" s="354">
        <v>7.440633475862569</v>
      </c>
      <c r="K141" s="354">
        <v>11.774026371236275</v>
      </c>
      <c r="L141" s="355" t="s">
        <v>43</v>
      </c>
    </row>
    <row r="142" spans="1:12" ht="12.75" hidden="1">
      <c r="A142" s="33" t="s">
        <v>88</v>
      </c>
      <c r="B142" s="346">
        <v>4.9435160115769605</v>
      </c>
      <c r="C142" s="353">
        <v>7.811802944363009</v>
      </c>
      <c r="D142" s="354">
        <v>6.810465211796071</v>
      </c>
      <c r="E142" s="354">
        <v>11.70923379174846</v>
      </c>
      <c r="F142" s="354">
        <v>4.635267801664739</v>
      </c>
      <c r="G142" s="354">
        <v>14.99982057630882</v>
      </c>
      <c r="H142" s="355" t="s">
        <v>43</v>
      </c>
      <c r="I142" s="355" t="s">
        <v>43</v>
      </c>
      <c r="J142" s="354">
        <v>5.152518325845364</v>
      </c>
      <c r="K142" s="354">
        <v>8.825904985681717</v>
      </c>
      <c r="L142" s="355" t="s">
        <v>43</v>
      </c>
    </row>
    <row r="143" spans="1:12" ht="12.75" hidden="1">
      <c r="A143" s="33" t="s">
        <v>89</v>
      </c>
      <c r="B143" s="346">
        <v>8.77733381765347</v>
      </c>
      <c r="C143" s="353">
        <v>11.596191441604532</v>
      </c>
      <c r="D143" s="354">
        <v>7.418549402033861</v>
      </c>
      <c r="E143" s="354">
        <v>2.564102564102228</v>
      </c>
      <c r="F143" s="354">
        <v>1.1736610058781736</v>
      </c>
      <c r="G143" s="354">
        <v>21.77967945463783</v>
      </c>
      <c r="H143" s="355" t="s">
        <v>43</v>
      </c>
      <c r="I143" s="355" t="s">
        <v>43</v>
      </c>
      <c r="J143" s="354">
        <v>4.158691921858562</v>
      </c>
      <c r="K143" s="354">
        <v>7.68951444852955</v>
      </c>
      <c r="L143" s="355" t="s">
        <v>43</v>
      </c>
    </row>
    <row r="144" spans="1:12" ht="12.75" hidden="1">
      <c r="A144" s="33" t="s">
        <v>90</v>
      </c>
      <c r="B144" s="346">
        <v>7.258616135826259</v>
      </c>
      <c r="C144" s="353">
        <v>6.3667753819339055</v>
      </c>
      <c r="D144" s="354">
        <v>7.368982994159822</v>
      </c>
      <c r="E144" s="354">
        <v>1.6655780535595994</v>
      </c>
      <c r="F144" s="354">
        <v>6.810804430367085</v>
      </c>
      <c r="G144" s="354">
        <v>15.015543903187648</v>
      </c>
      <c r="H144" s="355" t="s">
        <v>43</v>
      </c>
      <c r="I144" s="355" t="s">
        <v>43</v>
      </c>
      <c r="J144" s="354">
        <v>13.436997555227535</v>
      </c>
      <c r="K144" s="354">
        <v>11.938624031669121</v>
      </c>
      <c r="L144" s="355" t="s">
        <v>43</v>
      </c>
    </row>
    <row r="145" spans="1:12" ht="12.75" hidden="1">
      <c r="A145" s="33" t="s">
        <v>91</v>
      </c>
      <c r="B145" s="346">
        <v>5.583222760248319</v>
      </c>
      <c r="C145" s="353">
        <v>8.574860357017315</v>
      </c>
      <c r="D145" s="354">
        <v>4.755193147585743</v>
      </c>
      <c r="E145" s="354">
        <v>-1.078431372549943</v>
      </c>
      <c r="F145" s="354">
        <v>3.2377591530659657</v>
      </c>
      <c r="G145" s="354">
        <v>18.052515042720387</v>
      </c>
      <c r="H145" s="355" t="s">
        <v>43</v>
      </c>
      <c r="I145" s="355" t="s">
        <v>43</v>
      </c>
      <c r="J145" s="354">
        <v>16.606028577816573</v>
      </c>
      <c r="K145" s="354">
        <v>19.755249406176205</v>
      </c>
      <c r="L145" s="355" t="s">
        <v>43</v>
      </c>
    </row>
    <row r="146" spans="1:12" ht="12.75" hidden="1">
      <c r="A146" s="33" t="s">
        <v>92</v>
      </c>
      <c r="B146" s="346">
        <v>7.136396660883946</v>
      </c>
      <c r="C146" s="353">
        <v>9.67827744690912</v>
      </c>
      <c r="D146" s="354">
        <v>7.0529951997332745</v>
      </c>
      <c r="E146" s="354">
        <v>15.793176222300431</v>
      </c>
      <c r="F146" s="354">
        <v>18.087885985748642</v>
      </c>
      <c r="G146" s="354">
        <v>12.03544793584392</v>
      </c>
      <c r="H146" s="355" t="s">
        <v>43</v>
      </c>
      <c r="I146" s="355" t="s">
        <v>43</v>
      </c>
      <c r="J146" s="354">
        <v>20.678675032044723</v>
      </c>
      <c r="K146" s="354">
        <v>23.843195465893047</v>
      </c>
      <c r="L146" s="355" t="s">
        <v>43</v>
      </c>
    </row>
    <row r="147" spans="1:12" ht="12.75" hidden="1">
      <c r="A147" s="33" t="s">
        <v>93</v>
      </c>
      <c r="B147" s="346">
        <v>8.126853311249079</v>
      </c>
      <c r="C147" s="353">
        <v>6.220255570947032</v>
      </c>
      <c r="D147" s="354">
        <v>4.994674519140304</v>
      </c>
      <c r="E147" s="354">
        <v>7.203947368421424</v>
      </c>
      <c r="F147" s="354">
        <v>12.010006657655765</v>
      </c>
      <c r="G147" s="354">
        <v>7.729779302295327</v>
      </c>
      <c r="H147" s="355" t="s">
        <v>43</v>
      </c>
      <c r="I147" s="355" t="s">
        <v>43</v>
      </c>
      <c r="J147" s="354">
        <v>19.07933817530906</v>
      </c>
      <c r="K147" s="354">
        <v>16.025488738514056</v>
      </c>
      <c r="L147" s="355" t="s">
        <v>43</v>
      </c>
    </row>
    <row r="148" spans="1:12" ht="12.75" hidden="1">
      <c r="A148" s="33" t="s">
        <v>94</v>
      </c>
      <c r="B148" s="346">
        <v>7.978115509196158</v>
      </c>
      <c r="C148" s="353">
        <v>6.531892905135933</v>
      </c>
      <c r="D148" s="354">
        <v>4.558116130423599</v>
      </c>
      <c r="E148" s="354">
        <v>5.974943784130488</v>
      </c>
      <c r="F148" s="354">
        <v>2.3944154863425666</v>
      </c>
      <c r="G148" s="354">
        <v>8.99504657610531</v>
      </c>
      <c r="H148" s="355" t="s">
        <v>43</v>
      </c>
      <c r="I148" s="355" t="s">
        <v>43</v>
      </c>
      <c r="J148" s="354">
        <v>24.737592177664553</v>
      </c>
      <c r="K148" s="354">
        <v>22.14045905087829</v>
      </c>
      <c r="L148" s="355" t="s">
        <v>43</v>
      </c>
    </row>
    <row r="149" spans="1:12" ht="12.75" hidden="1">
      <c r="A149" s="33" t="s">
        <v>95</v>
      </c>
      <c r="B149" s="346">
        <v>10.618073803267777</v>
      </c>
      <c r="C149" s="353">
        <v>4.618728545517243</v>
      </c>
      <c r="D149" s="354">
        <v>6.883210625090356</v>
      </c>
      <c r="E149" s="354">
        <v>7.961678229269921</v>
      </c>
      <c r="F149" s="354">
        <v>8.629578989346399</v>
      </c>
      <c r="G149" s="354">
        <v>8.976369608985848</v>
      </c>
      <c r="H149" s="355" t="s">
        <v>43</v>
      </c>
      <c r="I149" s="355" t="s">
        <v>43</v>
      </c>
      <c r="J149" s="354">
        <v>19.421290243859673</v>
      </c>
      <c r="K149" s="354">
        <v>11.465030815026836</v>
      </c>
      <c r="L149" s="355" t="s">
        <v>43</v>
      </c>
    </row>
    <row r="150" spans="1:12" ht="12.75" hidden="1">
      <c r="A150" s="33" t="s">
        <v>96</v>
      </c>
      <c r="B150" s="346">
        <v>9.253902790079309</v>
      </c>
      <c r="C150" s="353">
        <v>3.560216125902784</v>
      </c>
      <c r="D150" s="354">
        <v>6.398544043870302</v>
      </c>
      <c r="E150" s="354">
        <v>-5.437424058323074</v>
      </c>
      <c r="F150" s="354">
        <v>2.6229508196717006</v>
      </c>
      <c r="G150" s="354">
        <v>9.934826203208559</v>
      </c>
      <c r="H150" s="355" t="s">
        <v>43</v>
      </c>
      <c r="I150" s="355" t="s">
        <v>43</v>
      </c>
      <c r="J150" s="354">
        <v>22.227688271225006</v>
      </c>
      <c r="K150" s="354">
        <v>14.686439877670736</v>
      </c>
      <c r="L150" s="355" t="s">
        <v>43</v>
      </c>
    </row>
    <row r="151" spans="1:12" ht="12.75" hidden="1">
      <c r="A151" s="33" t="s">
        <v>97</v>
      </c>
      <c r="B151" s="346">
        <v>8.526224440319766</v>
      </c>
      <c r="C151" s="353">
        <v>4.409864854546839</v>
      </c>
      <c r="D151" s="354">
        <v>7.867790096788411</v>
      </c>
      <c r="E151" s="354">
        <v>-0.3682111077019812</v>
      </c>
      <c r="F151" s="354">
        <v>-3.5104466858790886</v>
      </c>
      <c r="G151" s="354">
        <v>7.950160860576389</v>
      </c>
      <c r="H151" s="355" t="s">
        <v>43</v>
      </c>
      <c r="I151" s="355" t="s">
        <v>43</v>
      </c>
      <c r="J151" s="354">
        <v>15.255809931757526</v>
      </c>
      <c r="K151" s="354">
        <v>10.060402706728638</v>
      </c>
      <c r="L151" s="355" t="s">
        <v>43</v>
      </c>
    </row>
    <row r="152" spans="1:12" ht="12.75" hidden="1">
      <c r="A152" s="33" t="s">
        <v>98</v>
      </c>
      <c r="B152" s="346">
        <v>10.773189094364753</v>
      </c>
      <c r="C152" s="353">
        <v>5.706361830184164</v>
      </c>
      <c r="D152" s="354">
        <v>8.267924052663503</v>
      </c>
      <c r="E152" s="354">
        <v>-0.39405880569793794</v>
      </c>
      <c r="F152" s="354">
        <v>1.1854010396994141</v>
      </c>
      <c r="G152" s="354">
        <v>11.386059580446428</v>
      </c>
      <c r="H152" s="355" t="s">
        <v>43</v>
      </c>
      <c r="I152" s="355" t="s">
        <v>43</v>
      </c>
      <c r="J152" s="354">
        <v>8.718553777282551</v>
      </c>
      <c r="K152" s="354">
        <v>2.731272035193527</v>
      </c>
      <c r="L152" s="355" t="s">
        <v>43</v>
      </c>
    </row>
    <row r="153" spans="1:12" ht="12.75" hidden="1">
      <c r="A153" s="33" t="s">
        <v>14</v>
      </c>
      <c r="B153" s="346">
        <v>13.475997686524238</v>
      </c>
      <c r="C153" s="353">
        <v>11.433082780024122</v>
      </c>
      <c r="D153" s="354">
        <v>5.812150517301902</v>
      </c>
      <c r="E153" s="354">
        <v>1.132190942473116</v>
      </c>
      <c r="F153" s="354">
        <v>0.14946703203079892</v>
      </c>
      <c r="G153" s="354">
        <v>7.2714189865910015</v>
      </c>
      <c r="H153" s="355" t="s">
        <v>43</v>
      </c>
      <c r="I153" s="355" t="s">
        <v>43</v>
      </c>
      <c r="J153" s="354">
        <v>12.46898299246233</v>
      </c>
      <c r="K153" s="354">
        <v>10.181275677399611</v>
      </c>
      <c r="L153" s="355" t="s">
        <v>43</v>
      </c>
    </row>
    <row r="154" spans="1:12" ht="12.75">
      <c r="A154" s="33" t="s">
        <v>15</v>
      </c>
      <c r="B154" s="346">
        <v>9.679513570004332</v>
      </c>
      <c r="C154" s="353">
        <v>9.487595671251952</v>
      </c>
      <c r="D154" s="354">
        <v>7.584709046509801</v>
      </c>
      <c r="E154" s="354">
        <v>2.345004818502531</v>
      </c>
      <c r="F154" s="354">
        <v>0.985907211039418</v>
      </c>
      <c r="G154" s="354">
        <v>6.495908388437428</v>
      </c>
      <c r="H154" s="355" t="s">
        <v>43</v>
      </c>
      <c r="I154" s="355" t="s">
        <v>43</v>
      </c>
      <c r="J154" s="354">
        <v>10.84414495449279</v>
      </c>
      <c r="K154" s="354">
        <v>10.560335954547256</v>
      </c>
      <c r="L154" s="355" t="s">
        <v>43</v>
      </c>
    </row>
    <row r="155" spans="1:12" ht="12.75">
      <c r="A155" s="33" t="s">
        <v>16</v>
      </c>
      <c r="B155" s="346">
        <v>7.34101858518153</v>
      </c>
      <c r="C155" s="353">
        <v>7.194673905412685</v>
      </c>
      <c r="D155" s="354">
        <v>6.363993428004136</v>
      </c>
      <c r="E155" s="354">
        <v>0.5235602094240335</v>
      </c>
      <c r="F155" s="354">
        <v>10.279815571857839</v>
      </c>
      <c r="G155" s="354">
        <v>9.484647999836099</v>
      </c>
      <c r="H155" s="355" t="s">
        <v>43</v>
      </c>
      <c r="I155" s="355" t="s">
        <v>43</v>
      </c>
      <c r="J155" s="354">
        <v>8.179129456235017</v>
      </c>
      <c r="K155" s="354">
        <v>8.001164242162645</v>
      </c>
      <c r="L155" s="355" t="s">
        <v>43</v>
      </c>
    </row>
    <row r="156" spans="1:12" ht="12.75">
      <c r="A156" s="33" t="s">
        <v>17</v>
      </c>
      <c r="B156" s="346">
        <v>6.764289786524458</v>
      </c>
      <c r="C156" s="353">
        <v>7.339039944440472</v>
      </c>
      <c r="D156" s="354">
        <v>6.120451069729469</v>
      </c>
      <c r="E156" s="354">
        <v>0.9129640900783329</v>
      </c>
      <c r="F156" s="354">
        <v>6.1135604067410725</v>
      </c>
      <c r="G156" s="354">
        <v>0.562801586163971</v>
      </c>
      <c r="H156" s="355" t="s">
        <v>43</v>
      </c>
      <c r="I156" s="355" t="s">
        <v>43</v>
      </c>
      <c r="J156" s="354">
        <v>2.9255875084830194</v>
      </c>
      <c r="K156" s="354">
        <v>3.648440157441968</v>
      </c>
      <c r="L156" s="355" t="s">
        <v>43</v>
      </c>
    </row>
    <row r="157" spans="1:12" ht="12.75">
      <c r="A157" s="33" t="s">
        <v>18</v>
      </c>
      <c r="B157" s="346">
        <v>1.6343693440680482</v>
      </c>
      <c r="C157" s="353">
        <v>1.0679991153583046</v>
      </c>
      <c r="D157" s="354">
        <v>4.484485813339603</v>
      </c>
      <c r="E157" s="354">
        <v>2.5113464447804574</v>
      </c>
      <c r="F157" s="354">
        <v>3.9811481311774486</v>
      </c>
      <c r="G157" s="354">
        <v>-7.150173587505492</v>
      </c>
      <c r="H157" s="355" t="s">
        <v>43</v>
      </c>
      <c r="I157" s="355" t="s">
        <v>43</v>
      </c>
      <c r="J157" s="354">
        <v>-7.6030389314421285</v>
      </c>
      <c r="K157" s="354">
        <v>-7.810218789487664</v>
      </c>
      <c r="L157" s="355" t="s">
        <v>43</v>
      </c>
    </row>
    <row r="158" spans="1:12" ht="12.75">
      <c r="A158" s="33" t="s">
        <v>19</v>
      </c>
      <c r="B158" s="346">
        <v>-5.734077190004243</v>
      </c>
      <c r="C158" s="353">
        <v>-3.85619071244588</v>
      </c>
      <c r="D158" s="354">
        <v>-0.8673471533319912</v>
      </c>
      <c r="E158" s="354">
        <v>-1.7396919020712005</v>
      </c>
      <c r="F158" s="354">
        <v>1.293222475835364</v>
      </c>
      <c r="G158" s="354">
        <v>-3.8901405923636787</v>
      </c>
      <c r="H158" s="355" t="s">
        <v>43</v>
      </c>
      <c r="I158" s="355" t="s">
        <v>43</v>
      </c>
      <c r="J158" s="354">
        <v>-25.227836493274538</v>
      </c>
      <c r="K158" s="354">
        <v>-22.267037751144443</v>
      </c>
      <c r="L158" s="355" t="s">
        <v>43</v>
      </c>
    </row>
    <row r="159" spans="1:12" ht="12.75">
      <c r="A159" s="33" t="s">
        <v>20</v>
      </c>
      <c r="B159" s="346">
        <v>-5.533786329485494</v>
      </c>
      <c r="C159" s="353">
        <v>-6.6636244981717</v>
      </c>
      <c r="D159" s="354">
        <v>0.46806576446782344</v>
      </c>
      <c r="E159" s="354">
        <v>-1.9031354779409497</v>
      </c>
      <c r="F159" s="354">
        <v>6.891411012559729</v>
      </c>
      <c r="G159" s="354">
        <v>-17.7291328063759</v>
      </c>
      <c r="H159" s="355" t="s">
        <v>43</v>
      </c>
      <c r="I159" s="355" t="s">
        <v>43</v>
      </c>
      <c r="J159" s="354">
        <v>-20.317701894583237</v>
      </c>
      <c r="K159" s="354">
        <v>-22.24619588863385</v>
      </c>
      <c r="L159" s="355" t="s">
        <v>43</v>
      </c>
    </row>
    <row r="160" spans="1:12" ht="12.75">
      <c r="A160" s="33" t="s">
        <v>21</v>
      </c>
      <c r="B160" s="346">
        <v>-4.928451124845552</v>
      </c>
      <c r="C160" s="353">
        <v>-6.151527867640269</v>
      </c>
      <c r="D160" s="354">
        <v>-0.27153640937666523</v>
      </c>
      <c r="E160" s="354">
        <v>-1.5181423401684384</v>
      </c>
      <c r="F160" s="354">
        <v>-0.18059204905256365</v>
      </c>
      <c r="G160" s="354">
        <v>-11.443116757249825</v>
      </c>
      <c r="H160" s="355" t="s">
        <v>43</v>
      </c>
      <c r="I160" s="355" t="s">
        <v>43</v>
      </c>
      <c r="J160" s="354">
        <v>-14.957324104316186</v>
      </c>
      <c r="K160" s="354">
        <v>-15.588550532265216</v>
      </c>
      <c r="L160" s="355" t="s">
        <v>43</v>
      </c>
    </row>
    <row r="161" spans="1:12" ht="12.75">
      <c r="A161" s="33" t="s">
        <v>22</v>
      </c>
      <c r="B161" s="346">
        <v>-2.5869191504388738</v>
      </c>
      <c r="C161" s="353">
        <v>-6.179683418530274</v>
      </c>
      <c r="D161" s="354">
        <v>-1.889842549698045</v>
      </c>
      <c r="E161" s="354">
        <v>-1.565873671782768</v>
      </c>
      <c r="F161" s="354">
        <v>2.8538189006118984</v>
      </c>
      <c r="G161" s="354">
        <v>-7.2758830822699565</v>
      </c>
      <c r="H161" s="355" t="s">
        <v>43</v>
      </c>
      <c r="I161" s="355" t="s">
        <v>43</v>
      </c>
      <c r="J161" s="354">
        <v>-5.175140894725601</v>
      </c>
      <c r="K161" s="354">
        <v>-10.25818173154505</v>
      </c>
      <c r="L161" s="355" t="s">
        <v>43</v>
      </c>
    </row>
    <row r="162" spans="1:12" ht="12.75">
      <c r="A162" s="187"/>
      <c r="B162" s="754" t="s">
        <v>535</v>
      </c>
      <c r="C162" s="755"/>
      <c r="D162" s="755"/>
      <c r="E162" s="755"/>
      <c r="F162" s="755"/>
      <c r="G162" s="755"/>
      <c r="H162" s="755"/>
      <c r="I162" s="755"/>
      <c r="J162" s="755"/>
      <c r="K162" s="755"/>
      <c r="L162" s="755"/>
    </row>
    <row r="163" spans="1:12" ht="12.75" hidden="1">
      <c r="A163" s="33" t="s">
        <v>56</v>
      </c>
      <c r="B163" s="359" t="s">
        <v>43</v>
      </c>
      <c r="C163" s="360" t="s">
        <v>43</v>
      </c>
      <c r="D163" s="361" t="s">
        <v>43</v>
      </c>
      <c r="E163" s="361" t="s">
        <v>43</v>
      </c>
      <c r="F163" s="361" t="s">
        <v>43</v>
      </c>
      <c r="G163" s="361" t="s">
        <v>43</v>
      </c>
      <c r="H163" s="361" t="s">
        <v>43</v>
      </c>
      <c r="I163" s="361" t="s">
        <v>43</v>
      </c>
      <c r="J163" s="361" t="s">
        <v>43</v>
      </c>
      <c r="K163" s="361" t="s">
        <v>43</v>
      </c>
      <c r="L163" s="361"/>
    </row>
    <row r="164" spans="1:12" s="35" customFormat="1" ht="12.75" hidden="1">
      <c r="A164" s="33" t="s">
        <v>57</v>
      </c>
      <c r="B164" s="349">
        <v>1.0266962600971539</v>
      </c>
      <c r="C164" s="353">
        <v>-0.5380209098034214</v>
      </c>
      <c r="D164" s="353">
        <v>0.9812969729961196</v>
      </c>
      <c r="E164" s="353">
        <v>-4.930078165396495</v>
      </c>
      <c r="F164" s="353">
        <v>0.7027162554201567</v>
      </c>
      <c r="G164" s="353">
        <v>-1.545175090941413</v>
      </c>
      <c r="H164" s="355" t="s">
        <v>43</v>
      </c>
      <c r="I164" s="355" t="s">
        <v>43</v>
      </c>
      <c r="J164" s="353">
        <v>3.1217382190619247</v>
      </c>
      <c r="K164" s="353">
        <v>-0.6788328610598029</v>
      </c>
      <c r="L164" s="361"/>
    </row>
    <row r="165" spans="1:12" s="35" customFormat="1" ht="12.75" hidden="1">
      <c r="A165" s="33" t="s">
        <v>58</v>
      </c>
      <c r="B165" s="349">
        <v>1.8111981335214864</v>
      </c>
      <c r="C165" s="353">
        <v>2.7397105164634894</v>
      </c>
      <c r="D165" s="353">
        <v>0.7872084349373978</v>
      </c>
      <c r="E165" s="353">
        <v>2.7525271518427274</v>
      </c>
      <c r="F165" s="353">
        <v>1.9386303676144792</v>
      </c>
      <c r="G165" s="353">
        <v>3.437368405967888</v>
      </c>
      <c r="H165" s="355" t="s">
        <v>43</v>
      </c>
      <c r="I165" s="355" t="s">
        <v>43</v>
      </c>
      <c r="J165" s="353">
        <v>-1.3920213173412463</v>
      </c>
      <c r="K165" s="353">
        <v>-0.29838682722454735</v>
      </c>
      <c r="L165" s="361"/>
    </row>
    <row r="166" spans="1:12" s="35" customFormat="1" ht="12.75" hidden="1">
      <c r="A166" s="33" t="s">
        <v>59</v>
      </c>
      <c r="B166" s="349">
        <v>-0.024772725521373218</v>
      </c>
      <c r="C166" s="353">
        <v>-1.0583342852446833</v>
      </c>
      <c r="D166" s="353">
        <v>2.073741860007644</v>
      </c>
      <c r="E166" s="353">
        <v>5.773450272601238</v>
      </c>
      <c r="F166" s="353">
        <v>-1.0874281519087248</v>
      </c>
      <c r="G166" s="353">
        <v>0.15917391405800174</v>
      </c>
      <c r="H166" s="355" t="s">
        <v>43</v>
      </c>
      <c r="I166" s="355" t="s">
        <v>43</v>
      </c>
      <c r="J166" s="353">
        <v>1.4968707390018636</v>
      </c>
      <c r="K166" s="353">
        <v>-1.9251537435259252</v>
      </c>
      <c r="L166" s="361"/>
    </row>
    <row r="167" spans="1:12" s="35" customFormat="1" ht="12.75" hidden="1">
      <c r="A167" s="33" t="s">
        <v>60</v>
      </c>
      <c r="B167" s="349">
        <v>1.7474115115016389</v>
      </c>
      <c r="C167" s="353">
        <v>2.1776166878232317</v>
      </c>
      <c r="D167" s="353">
        <v>2.382236106670561</v>
      </c>
      <c r="E167" s="353">
        <v>8.703322716559356</v>
      </c>
      <c r="F167" s="353">
        <v>7.764338926680296</v>
      </c>
      <c r="G167" s="353">
        <v>5.877002871860654</v>
      </c>
      <c r="H167" s="355" t="s">
        <v>43</v>
      </c>
      <c r="I167" s="355" t="s">
        <v>43</v>
      </c>
      <c r="J167" s="353">
        <v>15.006512213034867</v>
      </c>
      <c r="K167" s="353">
        <v>16.66151563788685</v>
      </c>
      <c r="L167" s="350"/>
    </row>
    <row r="168" spans="1:12" ht="12.75" hidden="1">
      <c r="A168" s="33" t="s">
        <v>61</v>
      </c>
      <c r="B168" s="349">
        <v>-0.375512986462212</v>
      </c>
      <c r="C168" s="353">
        <v>1.148738294185918</v>
      </c>
      <c r="D168" s="353">
        <v>1.518299690356855</v>
      </c>
      <c r="E168" s="353">
        <v>8.078334897782597</v>
      </c>
      <c r="F168" s="353">
        <v>-1.6659052378592065</v>
      </c>
      <c r="G168" s="353">
        <v>1.6082806649949362</v>
      </c>
      <c r="H168" s="355" t="s">
        <v>43</v>
      </c>
      <c r="I168" s="355" t="s">
        <v>43</v>
      </c>
      <c r="J168" s="353">
        <v>1.190239035648986</v>
      </c>
      <c r="K168" s="353">
        <v>3.280537854107294</v>
      </c>
      <c r="L168" s="350"/>
    </row>
    <row r="169" spans="1:12" ht="12.75" hidden="1">
      <c r="A169" s="33" t="s">
        <v>62</v>
      </c>
      <c r="B169" s="349">
        <v>-1.0190671270743081</v>
      </c>
      <c r="C169" s="353">
        <v>-1.140715262871666</v>
      </c>
      <c r="D169" s="353">
        <v>1.2715251060036508</v>
      </c>
      <c r="E169" s="353">
        <v>7.907965206047308</v>
      </c>
      <c r="F169" s="353">
        <v>-1.1602854065477857</v>
      </c>
      <c r="G169" s="353">
        <v>-4.262715197055613</v>
      </c>
      <c r="H169" s="355" t="s">
        <v>43</v>
      </c>
      <c r="I169" s="355" t="s">
        <v>43</v>
      </c>
      <c r="J169" s="353">
        <v>4.1247012751018275</v>
      </c>
      <c r="K169" s="353">
        <v>2.4962301758108936</v>
      </c>
      <c r="L169" s="350"/>
    </row>
    <row r="170" spans="1:12" ht="12.75" hidden="1">
      <c r="A170" s="33" t="s">
        <v>63</v>
      </c>
      <c r="B170" s="349">
        <v>8.944126245706528</v>
      </c>
      <c r="C170" s="353">
        <v>7.202642398652003</v>
      </c>
      <c r="D170" s="353">
        <v>-0.47937958962195637</v>
      </c>
      <c r="E170" s="353">
        <v>13.50957229389391</v>
      </c>
      <c r="F170" s="353">
        <v>-1.8901338216706307</v>
      </c>
      <c r="G170" s="353">
        <v>11.63316152760585</v>
      </c>
      <c r="H170" s="355" t="s">
        <v>43</v>
      </c>
      <c r="I170" s="355" t="s">
        <v>43</v>
      </c>
      <c r="J170" s="353">
        <v>3.6674768528086616</v>
      </c>
      <c r="K170" s="353">
        <v>0.7830506013228842</v>
      </c>
      <c r="L170" s="350"/>
    </row>
    <row r="171" spans="1:12" ht="12.75" hidden="1">
      <c r="A171" s="33" t="s">
        <v>64</v>
      </c>
      <c r="B171" s="349">
        <v>-3.783079705139258</v>
      </c>
      <c r="C171" s="353">
        <v>-8.593478678234149</v>
      </c>
      <c r="D171" s="353">
        <v>0.7329393538225446</v>
      </c>
      <c r="E171" s="353">
        <v>9.945068459511461</v>
      </c>
      <c r="F171" s="353">
        <v>-3.4683901198950906</v>
      </c>
      <c r="G171" s="353">
        <v>-14.092503318682219</v>
      </c>
      <c r="H171" s="355" t="s">
        <v>43</v>
      </c>
      <c r="I171" s="355" t="s">
        <v>43</v>
      </c>
      <c r="J171" s="353">
        <v>1.2653767833375298</v>
      </c>
      <c r="K171" s="353">
        <v>-5.456392753349661</v>
      </c>
      <c r="L171" s="350"/>
    </row>
    <row r="172" spans="1:12" ht="12.75" hidden="1">
      <c r="A172" s="33" t="s">
        <v>65</v>
      </c>
      <c r="B172" s="349">
        <v>-1.916862340824892</v>
      </c>
      <c r="C172" s="353">
        <v>-0.27039776805339955</v>
      </c>
      <c r="D172" s="353">
        <v>1.067356746759259</v>
      </c>
      <c r="E172" s="353">
        <v>5.932785534897661</v>
      </c>
      <c r="F172" s="353">
        <v>0.028667337831734585</v>
      </c>
      <c r="G172" s="353">
        <v>-0.2793163491773072</v>
      </c>
      <c r="H172" s="355" t="s">
        <v>43</v>
      </c>
      <c r="I172" s="355" t="s">
        <v>43</v>
      </c>
      <c r="J172" s="353">
        <v>4.505665821067268</v>
      </c>
      <c r="K172" s="353">
        <v>6.522029836260174</v>
      </c>
      <c r="L172" s="350"/>
    </row>
    <row r="173" spans="1:12" ht="12.75" hidden="1">
      <c r="A173" s="33" t="s">
        <v>66</v>
      </c>
      <c r="B173" s="349">
        <v>-0.6616434699953118</v>
      </c>
      <c r="C173" s="353">
        <v>-3.8022295831061967</v>
      </c>
      <c r="D173" s="353">
        <v>-4.874349058606569</v>
      </c>
      <c r="E173" s="353">
        <v>4.699213937083741</v>
      </c>
      <c r="F173" s="353">
        <v>-2.2019394694425785</v>
      </c>
      <c r="G173" s="353">
        <v>-17.855003966278886</v>
      </c>
      <c r="H173" s="355" t="s">
        <v>43</v>
      </c>
      <c r="I173" s="355" t="s">
        <v>43</v>
      </c>
      <c r="J173" s="353">
        <v>2.4209627040200417</v>
      </c>
      <c r="K173" s="353">
        <v>-4.271699667131628</v>
      </c>
      <c r="L173" s="350"/>
    </row>
    <row r="174" spans="1:12" ht="12.75" hidden="1">
      <c r="A174" s="33" t="s">
        <v>67</v>
      </c>
      <c r="B174" s="349">
        <v>-0.3916557647460621</v>
      </c>
      <c r="C174" s="353">
        <v>-0.5642434105585323</v>
      </c>
      <c r="D174" s="353">
        <v>0.8580189612712275</v>
      </c>
      <c r="E174" s="353">
        <v>-0.7617108681886435</v>
      </c>
      <c r="F174" s="353">
        <v>-2.2633173108203835</v>
      </c>
      <c r="G174" s="353">
        <v>5.894771311841794</v>
      </c>
      <c r="H174" s="355" t="s">
        <v>43</v>
      </c>
      <c r="I174" s="355" t="s">
        <v>43</v>
      </c>
      <c r="J174" s="353">
        <v>3.0191162057333827</v>
      </c>
      <c r="K174" s="353">
        <v>3.457117459221635</v>
      </c>
      <c r="L174" s="350"/>
    </row>
    <row r="175" spans="1:12" ht="12.75" hidden="1">
      <c r="A175" s="33" t="s">
        <v>68</v>
      </c>
      <c r="B175" s="349">
        <v>0.9883351445925825</v>
      </c>
      <c r="C175" s="353">
        <v>1.8662655765913314</v>
      </c>
      <c r="D175" s="353">
        <v>0.915190795574361</v>
      </c>
      <c r="E175" s="353">
        <v>0.2400657869730196</v>
      </c>
      <c r="F175" s="353">
        <v>4.143938339502284</v>
      </c>
      <c r="G175" s="353">
        <v>-5.082995982391495</v>
      </c>
      <c r="H175" s="355" t="s">
        <v>43</v>
      </c>
      <c r="I175" s="355" t="s">
        <v>43</v>
      </c>
      <c r="J175" s="353">
        <v>-0.030418770765493264</v>
      </c>
      <c r="K175" s="353">
        <v>1.1566432053867715</v>
      </c>
      <c r="L175" s="350"/>
    </row>
    <row r="176" spans="1:12" ht="12.75" hidden="1">
      <c r="A176" s="33" t="s">
        <v>69</v>
      </c>
      <c r="B176" s="349">
        <v>1.4497298218146</v>
      </c>
      <c r="C176" s="353">
        <v>-0.9789829153884426</v>
      </c>
      <c r="D176" s="353">
        <v>2.6646537256728635</v>
      </c>
      <c r="E176" s="353">
        <v>-0.7264161231313722</v>
      </c>
      <c r="F176" s="353">
        <v>0.5100253609209346</v>
      </c>
      <c r="G176" s="353">
        <v>-2.9343506708555083</v>
      </c>
      <c r="H176" s="355" t="s">
        <v>43</v>
      </c>
      <c r="I176" s="355" t="s">
        <v>43</v>
      </c>
      <c r="J176" s="353">
        <v>3.393365046183021</v>
      </c>
      <c r="K176" s="353">
        <v>-0.8674174128067875</v>
      </c>
      <c r="L176" s="350"/>
    </row>
    <row r="177" spans="1:12" ht="12.75" hidden="1">
      <c r="A177" s="33" t="s">
        <v>70</v>
      </c>
      <c r="B177" s="349">
        <v>0.49338701527530304</v>
      </c>
      <c r="C177" s="353">
        <v>3.467520608183449</v>
      </c>
      <c r="D177" s="353">
        <v>0.7612843689111202</v>
      </c>
      <c r="E177" s="353">
        <v>1.6728166530469082</v>
      </c>
      <c r="F177" s="353">
        <v>2.58482897073921</v>
      </c>
      <c r="G177" s="353">
        <v>4.956171912294806</v>
      </c>
      <c r="H177" s="355" t="s">
        <v>43</v>
      </c>
      <c r="I177" s="355" t="s">
        <v>43</v>
      </c>
      <c r="J177" s="353">
        <v>0.963285221598781</v>
      </c>
      <c r="K177" s="353">
        <v>5.985037377948245</v>
      </c>
      <c r="L177" s="350"/>
    </row>
    <row r="178" spans="1:12" ht="12.75" hidden="1">
      <c r="A178" s="33" t="s">
        <v>71</v>
      </c>
      <c r="B178" s="349">
        <v>0.6582914960911381</v>
      </c>
      <c r="C178" s="353">
        <v>3.2387753946158853</v>
      </c>
      <c r="D178" s="353">
        <v>2.1482003724269276</v>
      </c>
      <c r="E178" s="353">
        <v>-1.6004124807866305</v>
      </c>
      <c r="F178" s="353">
        <v>6.536820593512729</v>
      </c>
      <c r="G178" s="353">
        <v>3.5854283131834848</v>
      </c>
      <c r="H178" s="355" t="s">
        <v>43</v>
      </c>
      <c r="I178" s="355" t="s">
        <v>43</v>
      </c>
      <c r="J178" s="353">
        <v>4.479417390834001</v>
      </c>
      <c r="K178" s="353">
        <v>9.789184608230201</v>
      </c>
      <c r="L178" s="350"/>
    </row>
    <row r="179" spans="1:12" ht="12.75" hidden="1">
      <c r="A179" s="33" t="s">
        <v>72</v>
      </c>
      <c r="B179" s="349">
        <v>0.8047577272994175</v>
      </c>
      <c r="C179" s="353">
        <v>0.9875692739549322</v>
      </c>
      <c r="D179" s="353">
        <v>2.08384905789012</v>
      </c>
      <c r="E179" s="353">
        <v>-6.371869394829602</v>
      </c>
      <c r="F179" s="353">
        <v>-3.9616398382968327</v>
      </c>
      <c r="G179" s="353">
        <v>5.296034208626679</v>
      </c>
      <c r="H179" s="355" t="s">
        <v>43</v>
      </c>
      <c r="I179" s="355" t="s">
        <v>43</v>
      </c>
      <c r="J179" s="353">
        <v>4.21582283343281</v>
      </c>
      <c r="K179" s="353">
        <v>3.2566157148687296</v>
      </c>
      <c r="L179" s="350"/>
    </row>
    <row r="180" spans="1:12" ht="12.75" hidden="1">
      <c r="A180" s="33" t="s">
        <v>73</v>
      </c>
      <c r="B180" s="349">
        <v>1.0987065590330616</v>
      </c>
      <c r="C180" s="353">
        <v>3.4472678482726025</v>
      </c>
      <c r="D180" s="353">
        <v>-0.6557901043580756</v>
      </c>
      <c r="E180" s="353">
        <v>-3.1552331375515905</v>
      </c>
      <c r="F180" s="353">
        <v>1.9651235012653672</v>
      </c>
      <c r="G180" s="353">
        <v>5.898799647806129</v>
      </c>
      <c r="H180" s="355" t="s">
        <v>43</v>
      </c>
      <c r="I180" s="355" t="s">
        <v>43</v>
      </c>
      <c r="J180" s="353">
        <v>-2.695881367273728</v>
      </c>
      <c r="K180" s="353">
        <v>-0.7808028585783973</v>
      </c>
      <c r="L180" s="350"/>
    </row>
    <row r="181" spans="1:12" ht="12.75" hidden="1">
      <c r="A181" s="33" t="s">
        <v>74</v>
      </c>
      <c r="B181" s="349">
        <v>-0.0773198125471879</v>
      </c>
      <c r="C181" s="353">
        <v>-0.6108002363190224</v>
      </c>
      <c r="D181" s="353">
        <v>2.079856799470022</v>
      </c>
      <c r="E181" s="353">
        <v>1.067220581594782</v>
      </c>
      <c r="F181" s="353">
        <v>3.2951304676231956</v>
      </c>
      <c r="G181" s="353">
        <v>-1.9630995998136456</v>
      </c>
      <c r="H181" s="355" t="s">
        <v>43</v>
      </c>
      <c r="I181" s="355" t="s">
        <v>43</v>
      </c>
      <c r="J181" s="353">
        <v>0.7263018313958156</v>
      </c>
      <c r="K181" s="353">
        <v>0.845329063207771</v>
      </c>
      <c r="L181" s="350"/>
    </row>
    <row r="182" spans="1:12" ht="12.75" hidden="1">
      <c r="A182" s="33" t="s">
        <v>75</v>
      </c>
      <c r="B182" s="349">
        <v>2.997924090118147</v>
      </c>
      <c r="C182" s="353">
        <v>3.4478821712331325</v>
      </c>
      <c r="D182" s="353">
        <v>1.3281482617202727</v>
      </c>
      <c r="E182" s="353">
        <v>1.7300693336245416</v>
      </c>
      <c r="F182" s="353">
        <v>0.5481212187855533</v>
      </c>
      <c r="G182" s="353">
        <v>-2.310336221392319</v>
      </c>
      <c r="H182" s="355" t="s">
        <v>43</v>
      </c>
      <c r="I182" s="355" t="s">
        <v>43</v>
      </c>
      <c r="J182" s="353">
        <v>-1.2273710992889448</v>
      </c>
      <c r="K182" s="353">
        <v>0.33256983748553637</v>
      </c>
      <c r="L182" s="350"/>
    </row>
    <row r="183" spans="1:12" ht="12.75" hidden="1">
      <c r="A183" s="33" t="s">
        <v>76</v>
      </c>
      <c r="B183" s="349">
        <v>-0.0479850765119636</v>
      </c>
      <c r="C183" s="353">
        <v>0.012874891758187346</v>
      </c>
      <c r="D183" s="353">
        <v>0.7575690040716694</v>
      </c>
      <c r="E183" s="353">
        <v>2.6805223618654423</v>
      </c>
      <c r="F183" s="353">
        <v>-0.14164320529312135</v>
      </c>
      <c r="G183" s="353">
        <v>0.8235717622063277</v>
      </c>
      <c r="H183" s="355" t="s">
        <v>43</v>
      </c>
      <c r="I183" s="355" t="s">
        <v>43</v>
      </c>
      <c r="J183" s="353">
        <v>0.7281867377911766</v>
      </c>
      <c r="K183" s="353">
        <v>-0.04306535482744778</v>
      </c>
      <c r="L183" s="350"/>
    </row>
    <row r="184" spans="1:12" ht="12.75" hidden="1">
      <c r="A184" s="33" t="s">
        <v>77</v>
      </c>
      <c r="B184" s="349">
        <v>0.9904649088726956</v>
      </c>
      <c r="C184" s="353">
        <v>0.006034378499421678</v>
      </c>
      <c r="D184" s="353">
        <v>2.7395778884794737</v>
      </c>
      <c r="E184" s="353">
        <v>3.0287474516037918</v>
      </c>
      <c r="F184" s="353">
        <v>2.462547242510851</v>
      </c>
      <c r="G184" s="353">
        <v>1.0140322678189762</v>
      </c>
      <c r="H184" s="355" t="s">
        <v>43</v>
      </c>
      <c r="I184" s="355" t="s">
        <v>43</v>
      </c>
      <c r="J184" s="353">
        <v>4.185398409632171</v>
      </c>
      <c r="K184" s="353">
        <v>2.6270827853743413</v>
      </c>
      <c r="L184" s="350"/>
    </row>
    <row r="185" spans="1:12" ht="12.75" hidden="1">
      <c r="A185" s="33" t="s">
        <v>78</v>
      </c>
      <c r="B185" s="349">
        <v>2.8388916546244474</v>
      </c>
      <c r="C185" s="353">
        <v>1.3957654193060165</v>
      </c>
      <c r="D185" s="353">
        <v>1.2371765648999826</v>
      </c>
      <c r="E185" s="353">
        <v>0.7366482542728647</v>
      </c>
      <c r="F185" s="353">
        <v>-0.67558636819291</v>
      </c>
      <c r="G185" s="353">
        <v>-0.6499292398656848</v>
      </c>
      <c r="H185" s="355" t="s">
        <v>43</v>
      </c>
      <c r="I185" s="355" t="s">
        <v>43</v>
      </c>
      <c r="J185" s="353">
        <v>5.766714444718431</v>
      </c>
      <c r="K185" s="353">
        <v>3.579765979780973</v>
      </c>
      <c r="L185" s="350"/>
    </row>
    <row r="186" spans="1:12" ht="12.75" hidden="1">
      <c r="A186" s="33" t="s">
        <v>79</v>
      </c>
      <c r="B186" s="349">
        <v>-0.2225906706884473</v>
      </c>
      <c r="C186" s="353">
        <v>0.5588964096031219</v>
      </c>
      <c r="D186" s="353">
        <v>1.1198562132481698</v>
      </c>
      <c r="E186" s="353">
        <v>-3.2972028502666006</v>
      </c>
      <c r="F186" s="353">
        <v>-3.4061707994599146</v>
      </c>
      <c r="G186" s="353">
        <v>1.0673010138694963</v>
      </c>
      <c r="H186" s="355" t="s">
        <v>43</v>
      </c>
      <c r="I186" s="355" t="s">
        <v>43</v>
      </c>
      <c r="J186" s="353">
        <v>-1.244092860080471</v>
      </c>
      <c r="K186" s="353">
        <v>0.4306462924554779</v>
      </c>
      <c r="L186" s="350"/>
    </row>
    <row r="187" spans="1:12" ht="12.75" hidden="1">
      <c r="A187" s="33" t="s">
        <v>80</v>
      </c>
      <c r="B187" s="349">
        <v>1.9402024055798677</v>
      </c>
      <c r="C187" s="353">
        <v>-1.3472299391030589</v>
      </c>
      <c r="D187" s="353">
        <v>-0.7982167695138287</v>
      </c>
      <c r="E187" s="353">
        <v>5.7140367139678006</v>
      </c>
      <c r="F187" s="353">
        <v>6.730378872003143</v>
      </c>
      <c r="G187" s="353">
        <v>-3.493259941864835</v>
      </c>
      <c r="H187" s="355" t="s">
        <v>43</v>
      </c>
      <c r="I187" s="355" t="s">
        <v>43</v>
      </c>
      <c r="J187" s="353">
        <v>7.546274427853959</v>
      </c>
      <c r="K187" s="353">
        <v>1.44629261137041</v>
      </c>
      <c r="L187" s="350"/>
    </row>
    <row r="188" spans="1:12" ht="12.75" hidden="1">
      <c r="A188" s="33" t="s">
        <v>81</v>
      </c>
      <c r="B188" s="349">
        <v>1.1745158113196368</v>
      </c>
      <c r="C188" s="353">
        <v>-0.00011891719401546652</v>
      </c>
      <c r="D188" s="353">
        <v>0.3540813850446938</v>
      </c>
      <c r="E188" s="353">
        <v>5.315874998480737</v>
      </c>
      <c r="F188" s="353">
        <v>-1.9978526580532048</v>
      </c>
      <c r="G188" s="353">
        <v>0.46932062727636037</v>
      </c>
      <c r="H188" s="355" t="s">
        <v>43</v>
      </c>
      <c r="I188" s="355" t="s">
        <v>43</v>
      </c>
      <c r="J188" s="353">
        <v>3.752401214884486</v>
      </c>
      <c r="K188" s="353">
        <v>2.620083289096087</v>
      </c>
      <c r="L188" s="350"/>
    </row>
    <row r="189" spans="1:12" ht="12.75" hidden="1">
      <c r="A189" s="33" t="s">
        <v>82</v>
      </c>
      <c r="B189" s="349">
        <v>-0.25244004844931567</v>
      </c>
      <c r="C189" s="353">
        <v>-0.8644172586633658</v>
      </c>
      <c r="D189" s="353">
        <v>-0.27189947749273813</v>
      </c>
      <c r="E189" s="353">
        <v>1.7165319123169382</v>
      </c>
      <c r="F189" s="353">
        <v>0.062335183028537244</v>
      </c>
      <c r="G189" s="353">
        <v>0.5968807900134294</v>
      </c>
      <c r="H189" s="355" t="s">
        <v>43</v>
      </c>
      <c r="I189" s="355" t="s">
        <v>43</v>
      </c>
      <c r="J189" s="353">
        <v>3.4945649609934293</v>
      </c>
      <c r="K189" s="353">
        <v>2.9186604280818216</v>
      </c>
      <c r="L189" s="350"/>
    </row>
    <row r="190" spans="1:12" ht="12.75" hidden="1">
      <c r="A190" s="33" t="s">
        <v>83</v>
      </c>
      <c r="B190" s="349">
        <v>2.1244743312728787</v>
      </c>
      <c r="C190" s="353">
        <v>0.24949484732627525</v>
      </c>
      <c r="D190" s="353">
        <v>0.6911460412856627</v>
      </c>
      <c r="E190" s="353">
        <v>3.8229113661685687</v>
      </c>
      <c r="F190" s="353">
        <v>5.9787368449055265</v>
      </c>
      <c r="G190" s="353">
        <v>-2.1051645792541223</v>
      </c>
      <c r="H190" s="355" t="s">
        <v>43</v>
      </c>
      <c r="I190" s="355" t="s">
        <v>43</v>
      </c>
      <c r="J190" s="353">
        <v>0.6751433084456266</v>
      </c>
      <c r="K190" s="353">
        <v>-1.386213518748292</v>
      </c>
      <c r="L190" s="350"/>
    </row>
    <row r="191" spans="1:12" ht="12.75" hidden="1">
      <c r="A191" s="33" t="s">
        <v>84</v>
      </c>
      <c r="B191" s="349">
        <v>0.9446077544232452</v>
      </c>
      <c r="C191" s="353">
        <v>2.984919650123757</v>
      </c>
      <c r="D191" s="353">
        <v>1.6413781659751407</v>
      </c>
      <c r="E191" s="353">
        <v>9.074037564794637</v>
      </c>
      <c r="F191" s="353">
        <v>-9.189374286820012</v>
      </c>
      <c r="G191" s="353">
        <v>2.314542401212222</v>
      </c>
      <c r="H191" s="355" t="s">
        <v>43</v>
      </c>
      <c r="I191" s="355" t="s">
        <v>43</v>
      </c>
      <c r="J191" s="353">
        <v>-0.2889887775113067</v>
      </c>
      <c r="K191" s="353">
        <v>0.3847641223895266</v>
      </c>
      <c r="L191" s="350"/>
    </row>
    <row r="192" spans="1:12" ht="12.75" hidden="1">
      <c r="A192" s="33" t="s">
        <v>85</v>
      </c>
      <c r="B192" s="349">
        <v>0.6302080869562019</v>
      </c>
      <c r="C192" s="353">
        <v>0.35333211277979615</v>
      </c>
      <c r="D192" s="353">
        <v>0.7751580901811792</v>
      </c>
      <c r="E192" s="353">
        <v>12.085991400982593</v>
      </c>
      <c r="F192" s="353">
        <v>4.00183161973861</v>
      </c>
      <c r="G192" s="353">
        <v>0.10243747270111214</v>
      </c>
      <c r="H192" s="355" t="s">
        <v>43</v>
      </c>
      <c r="I192" s="355" t="s">
        <v>43</v>
      </c>
      <c r="J192" s="353">
        <v>6.822815180923044</v>
      </c>
      <c r="K192" s="353">
        <v>8.107752150062652</v>
      </c>
      <c r="L192" s="350"/>
    </row>
    <row r="193" spans="1:12" ht="12.75" hidden="1">
      <c r="A193" s="33" t="s">
        <v>86</v>
      </c>
      <c r="B193" s="349">
        <v>2.839337355424746</v>
      </c>
      <c r="C193" s="353">
        <v>5.345612018259004</v>
      </c>
      <c r="D193" s="353">
        <v>1.8739027035955047</v>
      </c>
      <c r="E193" s="353">
        <v>2.371313652532848</v>
      </c>
      <c r="F193" s="353">
        <v>-0.7734910182490324</v>
      </c>
      <c r="G193" s="353">
        <v>5.971075383762937</v>
      </c>
      <c r="H193" s="355" t="s">
        <v>43</v>
      </c>
      <c r="I193" s="355" t="s">
        <v>43</v>
      </c>
      <c r="J193" s="353">
        <v>-3.360452157443177</v>
      </c>
      <c r="K193" s="353">
        <v>0.28186669773316453</v>
      </c>
      <c r="L193" s="350"/>
    </row>
    <row r="194" spans="1:12" ht="12.75" hidden="1">
      <c r="A194" s="33" t="s">
        <v>87</v>
      </c>
      <c r="B194" s="349">
        <v>1.374321483513711</v>
      </c>
      <c r="C194" s="353">
        <v>0.24120609915145508</v>
      </c>
      <c r="D194" s="353">
        <v>2.1434046223753285</v>
      </c>
      <c r="E194" s="353">
        <v>1.3757378811346825</v>
      </c>
      <c r="F194" s="353">
        <v>1.2371600098856703</v>
      </c>
      <c r="G194" s="353">
        <v>2.1350866086399947</v>
      </c>
      <c r="H194" s="355" t="s">
        <v>43</v>
      </c>
      <c r="I194" s="355" t="s">
        <v>43</v>
      </c>
      <c r="J194" s="353">
        <v>4.194713734883692</v>
      </c>
      <c r="K194" s="353">
        <v>2.1702162067405624</v>
      </c>
      <c r="L194" s="350"/>
    </row>
    <row r="195" spans="1:12" ht="12.75" hidden="1">
      <c r="A195" s="33" t="s">
        <v>88</v>
      </c>
      <c r="B195" s="349">
        <v>1.1731414368292121</v>
      </c>
      <c r="C195" s="353">
        <v>1.885743226066296</v>
      </c>
      <c r="D195" s="353">
        <v>1.386291330953071</v>
      </c>
      <c r="E195" s="353">
        <v>-4.680698403733487</v>
      </c>
      <c r="F195" s="353">
        <v>-1.793992229533842</v>
      </c>
      <c r="G195" s="353">
        <v>6.254152644845078</v>
      </c>
      <c r="H195" s="355" t="s">
        <v>43</v>
      </c>
      <c r="I195" s="355" t="s">
        <v>43</v>
      </c>
      <c r="J195" s="353">
        <v>-1.1168351848879325</v>
      </c>
      <c r="K195" s="353">
        <v>-0.24226588872269872</v>
      </c>
      <c r="L195" s="350"/>
    </row>
    <row r="196" spans="1:12" ht="12.75" hidden="1">
      <c r="A196" s="33" t="s">
        <v>89</v>
      </c>
      <c r="B196" s="349">
        <v>2.319835826921519</v>
      </c>
      <c r="C196" s="353">
        <v>3.5698850821679287</v>
      </c>
      <c r="D196" s="353">
        <v>1.6786386099588526</v>
      </c>
      <c r="E196" s="353">
        <v>3.437528461107348</v>
      </c>
      <c r="F196" s="353">
        <v>2.4922039327417025</v>
      </c>
      <c r="G196" s="353">
        <v>5.6267970417897715</v>
      </c>
      <c r="H196" s="355" t="s">
        <v>43</v>
      </c>
      <c r="I196" s="355" t="s">
        <v>43</v>
      </c>
      <c r="J196" s="353">
        <v>2.9742956861387597</v>
      </c>
      <c r="K196" s="353">
        <v>3.9252033195612483</v>
      </c>
      <c r="L196" s="350"/>
    </row>
    <row r="197" spans="1:12" ht="12.75" hidden="1">
      <c r="A197" s="33" t="s">
        <v>90</v>
      </c>
      <c r="B197" s="349">
        <v>1.4623439813721433</v>
      </c>
      <c r="C197" s="353">
        <v>0.6068885239078412</v>
      </c>
      <c r="D197" s="353">
        <v>1.7623362209593125</v>
      </c>
      <c r="E197" s="353">
        <v>2.2209621240741626</v>
      </c>
      <c r="F197" s="353">
        <v>5.477944107873938</v>
      </c>
      <c r="G197" s="353">
        <v>1.040845151208373</v>
      </c>
      <c r="H197" s="355" t="s">
        <v>43</v>
      </c>
      <c r="I197" s="355" t="s">
        <v>43</v>
      </c>
      <c r="J197" s="353">
        <v>7.386155637245054</v>
      </c>
      <c r="K197" s="353">
        <v>6.3512631628892535</v>
      </c>
      <c r="L197" s="350"/>
    </row>
    <row r="198" spans="1:12" ht="12.75" hidden="1">
      <c r="A198" s="33" t="s">
        <v>91</v>
      </c>
      <c r="B198" s="349">
        <v>1.0578712311272653</v>
      </c>
      <c r="C198" s="353">
        <v>2.5775273463803217</v>
      </c>
      <c r="D198" s="353">
        <v>0.5418305404704284</v>
      </c>
      <c r="E198" s="353">
        <v>-1.664938631964958</v>
      </c>
      <c r="F198" s="353">
        <v>-1.6983265880768101</v>
      </c>
      <c r="G198" s="353">
        <v>3.927303548408318</v>
      </c>
      <c r="H198" s="355" t="s">
        <v>43</v>
      </c>
      <c r="I198" s="355" t="s">
        <v>43</v>
      </c>
      <c r="J198" s="353">
        <v>6.888023198012888</v>
      </c>
      <c r="K198" s="353">
        <v>8.582302450102986</v>
      </c>
      <c r="L198" s="350"/>
    </row>
    <row r="199" spans="1:12" ht="12.75" hidden="1">
      <c r="A199" s="33" t="s">
        <v>92</v>
      </c>
      <c r="B199" s="349">
        <v>2.7907983989018845</v>
      </c>
      <c r="C199" s="353">
        <v>1.958276640370073</v>
      </c>
      <c r="D199" s="353">
        <v>1.9308920558824383</v>
      </c>
      <c r="E199" s="353">
        <v>10.302514484894317</v>
      </c>
      <c r="F199" s="353">
        <v>7.8384022281753545</v>
      </c>
      <c r="G199" s="353">
        <v>0.7158068040325389</v>
      </c>
      <c r="H199" s="355" t="s">
        <v>43</v>
      </c>
      <c r="I199" s="355" t="s">
        <v>43</v>
      </c>
      <c r="J199" s="353">
        <v>-1.0072295670247087</v>
      </c>
      <c r="K199" s="353">
        <v>-1.4587825945154265</v>
      </c>
      <c r="L199" s="350"/>
    </row>
    <row r="200" spans="1:12" ht="12.75" hidden="1">
      <c r="A200" s="33" t="s">
        <v>93</v>
      </c>
      <c r="B200" s="349">
        <v>2.331810045300344</v>
      </c>
      <c r="C200" s="353">
        <v>1.4291589056493592</v>
      </c>
      <c r="D200" s="353">
        <v>1.0171666092861074</v>
      </c>
      <c r="E200" s="353">
        <v>-2.539421864673656</v>
      </c>
      <c r="F200" s="353">
        <v>0.13395903971957068</v>
      </c>
      <c r="G200" s="353">
        <v>2.910335955005678</v>
      </c>
      <c r="H200" s="355" t="s">
        <v>43</v>
      </c>
      <c r="I200" s="355" t="s">
        <v>43</v>
      </c>
      <c r="J200" s="353">
        <v>7.110925756111783</v>
      </c>
      <c r="K200" s="353">
        <v>4.984672067881874</v>
      </c>
      <c r="L200" s="350"/>
    </row>
    <row r="201" spans="1:12" ht="12.75" hidden="1">
      <c r="A201" s="33" t="s">
        <v>94</v>
      </c>
      <c r="B201" s="349">
        <v>1.6166085971325685</v>
      </c>
      <c r="C201" s="353">
        <v>0.9799598310858926</v>
      </c>
      <c r="D201" s="353">
        <v>1.3945245796208638</v>
      </c>
      <c r="E201" s="353">
        <v>0.31467973769481716</v>
      </c>
      <c r="F201" s="353">
        <v>-2.1307986822615845</v>
      </c>
      <c r="G201" s="353">
        <v>0.3295397680019363</v>
      </c>
      <c r="H201" s="355" t="s">
        <v>43</v>
      </c>
      <c r="I201" s="355" t="s">
        <v>43</v>
      </c>
      <c r="J201" s="353">
        <v>10.172050303954933</v>
      </c>
      <c r="K201" s="353">
        <v>8.759562515452629</v>
      </c>
      <c r="L201" s="350"/>
    </row>
    <row r="202" spans="1:12" ht="12.75" hidden="1">
      <c r="A202" s="33" t="s">
        <v>95</v>
      </c>
      <c r="B202" s="349">
        <v>3.1406474705419924</v>
      </c>
      <c r="C202" s="353">
        <v>-0.5779357840506378</v>
      </c>
      <c r="D202" s="353">
        <v>2.6005899425437775</v>
      </c>
      <c r="E202" s="353">
        <v>0.05563060150670651</v>
      </c>
      <c r="F202" s="353">
        <v>2.8964345049567584</v>
      </c>
      <c r="G202" s="353">
        <v>4.426215913584343</v>
      </c>
      <c r="H202" s="355" t="s">
        <v>43</v>
      </c>
      <c r="I202" s="355" t="s">
        <v>43</v>
      </c>
      <c r="J202" s="353">
        <v>2.707250190169802</v>
      </c>
      <c r="K202" s="353">
        <v>-0.4346627576217088</v>
      </c>
      <c r="L202" s="350"/>
    </row>
    <row r="203" spans="1:12" ht="12.75" hidden="1">
      <c r="A203" s="33" t="s">
        <v>96</v>
      </c>
      <c r="B203" s="349">
        <v>1.9804032975963253</v>
      </c>
      <c r="C203" s="353">
        <v>2.0365540424208746</v>
      </c>
      <c r="D203" s="353">
        <v>1.1267557144275457</v>
      </c>
      <c r="E203" s="353">
        <v>-3.0872905971036033</v>
      </c>
      <c r="F203" s="353">
        <v>0.5767866944695896</v>
      </c>
      <c r="G203" s="353">
        <v>1.137292254599842</v>
      </c>
      <c r="H203" s="355" t="s">
        <v>43</v>
      </c>
      <c r="I203" s="355" t="s">
        <v>43</v>
      </c>
      <c r="J203" s="353">
        <v>1.268146275177287</v>
      </c>
      <c r="K203" s="353">
        <v>0.5751616736609151</v>
      </c>
      <c r="L203" s="350"/>
    </row>
    <row r="204" spans="1:12" ht="12.75" hidden="1">
      <c r="A204" s="33" t="s">
        <v>97</v>
      </c>
      <c r="B204" s="349">
        <v>2.155381187611823</v>
      </c>
      <c r="C204" s="353">
        <v>2.7744034562350066</v>
      </c>
      <c r="D204" s="353">
        <v>2.1799699100505165</v>
      </c>
      <c r="E204" s="353">
        <v>2.827619952228133</v>
      </c>
      <c r="F204" s="353">
        <v>-4.821588596251729</v>
      </c>
      <c r="G204" s="353">
        <v>0.718223554069823</v>
      </c>
      <c r="H204" s="355" t="s">
        <v>43</v>
      </c>
      <c r="I204" s="355" t="s">
        <v>43</v>
      </c>
      <c r="J204" s="353">
        <v>1.2821549391615719</v>
      </c>
      <c r="K204" s="353">
        <v>2.140937387469208</v>
      </c>
      <c r="L204" s="350"/>
    </row>
    <row r="205" spans="1:12" ht="12.75" hidden="1">
      <c r="A205" s="33" t="s">
        <v>98</v>
      </c>
      <c r="B205" s="349">
        <v>2.725937143114379</v>
      </c>
      <c r="C205" s="353">
        <v>1.2009586613661867</v>
      </c>
      <c r="D205" s="353">
        <v>1.6726825231414182</v>
      </c>
      <c r="E205" s="353">
        <v>-0.27281627849711754</v>
      </c>
      <c r="F205" s="353">
        <v>3.546968306216897</v>
      </c>
      <c r="G205" s="353">
        <v>6.045449181776789</v>
      </c>
      <c r="H205" s="355" t="s">
        <v>43</v>
      </c>
      <c r="I205" s="355" t="s">
        <v>43</v>
      </c>
      <c r="J205" s="353">
        <v>2.3408788424823683</v>
      </c>
      <c r="K205" s="353">
        <v>-0.23262488281388016</v>
      </c>
      <c r="L205" s="350"/>
    </row>
    <row r="206" spans="1:12" ht="12.75" hidden="1">
      <c r="A206" s="33" t="s">
        <v>14</v>
      </c>
      <c r="B206" s="349">
        <v>5.798197913653354</v>
      </c>
      <c r="C206" s="353">
        <v>4.770139568111944</v>
      </c>
      <c r="D206" s="353">
        <v>1.5627249888334802</v>
      </c>
      <c r="E206" s="353">
        <v>1.3673478265281886</v>
      </c>
      <c r="F206" s="353">
        <v>1.329727455450481</v>
      </c>
      <c r="G206" s="353">
        <v>-0.30914992291923227</v>
      </c>
      <c r="H206" s="355" t="s">
        <v>43</v>
      </c>
      <c r="I206" s="355" t="s">
        <v>43</v>
      </c>
      <c r="J206" s="353">
        <v>6.782312096311699</v>
      </c>
      <c r="K206" s="353">
        <v>7.4369378327105125</v>
      </c>
      <c r="L206" s="355" t="s">
        <v>43</v>
      </c>
    </row>
    <row r="207" spans="1:12" ht="12.75">
      <c r="A207" s="33" t="s">
        <v>15</v>
      </c>
      <c r="B207" s="349">
        <v>-1.9871933992779702</v>
      </c>
      <c r="C207" s="353">
        <v>0.6748087803435823</v>
      </c>
      <c r="D207" s="353">
        <v>1.7224155868677258</v>
      </c>
      <c r="E207" s="353">
        <v>0.1733475804309279</v>
      </c>
      <c r="F207" s="353">
        <v>1.8611396043356194</v>
      </c>
      <c r="G207" s="353">
        <v>0.984210564090489</v>
      </c>
      <c r="H207" s="355" t="s">
        <v>43</v>
      </c>
      <c r="I207" s="355" t="s">
        <v>43</v>
      </c>
      <c r="J207" s="353">
        <v>2.084965688994018</v>
      </c>
      <c r="K207" s="353">
        <v>2.606828756156318</v>
      </c>
      <c r="L207" s="355" t="s">
        <v>43</v>
      </c>
    </row>
    <row r="208" spans="1:12" ht="12.75">
      <c r="A208" s="33" t="s">
        <v>16</v>
      </c>
      <c r="B208" s="349">
        <v>1.6436663249475458</v>
      </c>
      <c r="C208" s="353">
        <v>0.979237050699794</v>
      </c>
      <c r="D208" s="353">
        <v>0.7792251869806108</v>
      </c>
      <c r="E208" s="353">
        <v>-1.6363516962228886</v>
      </c>
      <c r="F208" s="353">
        <v>1.3935117580987821</v>
      </c>
      <c r="G208" s="353">
        <v>1.5936893373270635</v>
      </c>
      <c r="H208" s="355" t="s">
        <v>43</v>
      </c>
      <c r="I208" s="355" t="s">
        <v>43</v>
      </c>
      <c r="J208" s="353">
        <v>-4.832008690474126</v>
      </c>
      <c r="K208" s="353">
        <v>-4.205724476496073</v>
      </c>
      <c r="L208" s="355" t="s">
        <v>43</v>
      </c>
    </row>
    <row r="209" spans="1:12" ht="12.75">
      <c r="A209" s="33" t="s">
        <v>17</v>
      </c>
      <c r="B209" s="349">
        <v>1.1795028331412567</v>
      </c>
      <c r="C209" s="353">
        <v>0.307567452372993</v>
      </c>
      <c r="D209" s="353">
        <v>1.5921943572911488</v>
      </c>
      <c r="E209" s="353">
        <v>0.6310582483290688</v>
      </c>
      <c r="F209" s="353">
        <v>1.832242893102972</v>
      </c>
      <c r="G209" s="353">
        <v>-3.850244518370289</v>
      </c>
      <c r="H209" s="355" t="s">
        <v>43</v>
      </c>
      <c r="I209" s="355" t="s">
        <v>43</v>
      </c>
      <c r="J209" s="353">
        <v>-1.1703446034526195</v>
      </c>
      <c r="K209" s="353">
        <v>-2.2544931012338623</v>
      </c>
      <c r="L209" s="355" t="s">
        <v>43</v>
      </c>
    </row>
    <row r="210" spans="1:12" ht="12.75">
      <c r="A210" s="182" t="s">
        <v>18</v>
      </c>
      <c r="B210" s="349">
        <v>0.5999167457195114</v>
      </c>
      <c r="C210" s="353">
        <v>-1.6485548687490308</v>
      </c>
      <c r="D210" s="353">
        <v>1.2827122527558288</v>
      </c>
      <c r="E210" s="353">
        <v>2.9504821874215565</v>
      </c>
      <c r="F210" s="353">
        <v>-0.5765738265633473</v>
      </c>
      <c r="G210" s="353">
        <v>-5.074377422163806</v>
      </c>
      <c r="H210" s="355" t="s">
        <v>43</v>
      </c>
      <c r="I210" s="355" t="s">
        <v>43</v>
      </c>
      <c r="J210" s="353">
        <v>-3.974328344161947</v>
      </c>
      <c r="K210" s="353">
        <v>-3.9276574475352675</v>
      </c>
      <c r="L210" s="355" t="s">
        <v>43</v>
      </c>
    </row>
    <row r="211" spans="1:12" ht="12.75">
      <c r="A211" s="182" t="s">
        <v>19</v>
      </c>
      <c r="B211" s="349">
        <v>-8.08110736709881</v>
      </c>
      <c r="C211" s="353">
        <v>-2.9162814610668875</v>
      </c>
      <c r="D211" s="353">
        <v>-4.278764752658731</v>
      </c>
      <c r="E211" s="353">
        <v>-4.8070140860200326</v>
      </c>
      <c r="F211" s="353">
        <v>-0.1745648515026943</v>
      </c>
      <c r="G211" s="353">
        <v>-1.3963412314375745</v>
      </c>
      <c r="H211" s="355" t="s">
        <v>43</v>
      </c>
      <c r="I211" s="355" t="s">
        <v>43</v>
      </c>
      <c r="J211" s="353">
        <v>-17.456254478081192</v>
      </c>
      <c r="K211" s="353">
        <v>-14.243450395729866</v>
      </c>
      <c r="L211" s="355" t="s">
        <v>43</v>
      </c>
    </row>
    <row r="212" spans="1:12" ht="12.75">
      <c r="A212" s="182" t="s">
        <v>20</v>
      </c>
      <c r="B212" s="349">
        <v>1.1964373339907013</v>
      </c>
      <c r="C212" s="353">
        <v>-2.690143239887007</v>
      </c>
      <c r="D212" s="353">
        <v>1.5655320561008352</v>
      </c>
      <c r="E212" s="353">
        <v>0.4520868695869069</v>
      </c>
      <c r="F212" s="353">
        <v>3.980913939566861</v>
      </c>
      <c r="G212" s="353">
        <v>-4.60472510360465</v>
      </c>
      <c r="H212" s="355" t="s">
        <v>43</v>
      </c>
      <c r="I212" s="355" t="s">
        <v>43</v>
      </c>
      <c r="J212" s="353">
        <v>3.7095876455264687</v>
      </c>
      <c r="K212" s="353">
        <v>-1.0079138312053573</v>
      </c>
      <c r="L212" s="355" t="s">
        <v>43</v>
      </c>
    </row>
    <row r="213" spans="1:12" ht="12.75">
      <c r="A213" s="182" t="s">
        <v>21</v>
      </c>
      <c r="B213" s="349">
        <v>1.623885075980354</v>
      </c>
      <c r="C213" s="353">
        <v>-0.4062600771384979</v>
      </c>
      <c r="D213" s="353">
        <v>0.9153648078585235</v>
      </c>
      <c r="E213" s="353">
        <v>0.29497288341427463</v>
      </c>
      <c r="F213" s="353">
        <v>-2.5539830802766943</v>
      </c>
      <c r="G213" s="353">
        <v>-1.0604069472580022</v>
      </c>
      <c r="H213" s="355" t="s">
        <v>43</v>
      </c>
      <c r="I213" s="355" t="s">
        <v>43</v>
      </c>
      <c r="J213" s="353">
        <v>3.1367837760670056</v>
      </c>
      <c r="K213" s="353">
        <v>3.0428856072821873</v>
      </c>
      <c r="L213" s="355" t="s">
        <v>43</v>
      </c>
    </row>
    <row r="214" spans="1:12" ht="12.75">
      <c r="A214" s="182" t="s">
        <v>22</v>
      </c>
      <c r="B214" s="349">
        <v>2.045640859795526</v>
      </c>
      <c r="C214" s="353">
        <v>-1.345534397403327</v>
      </c>
      <c r="D214" s="353">
        <v>0.6328274657619204</v>
      </c>
      <c r="E214" s="353">
        <v>2.6435732304768322</v>
      </c>
      <c r="F214" s="353">
        <v>1.7823018411383913</v>
      </c>
      <c r="G214" s="353">
        <v>-0.3052536316426142</v>
      </c>
      <c r="H214" s="355" t="s">
        <v>43</v>
      </c>
      <c r="I214" s="355" t="s">
        <v>43</v>
      </c>
      <c r="J214" s="353">
        <v>6.920891418492786</v>
      </c>
      <c r="K214" s="353">
        <v>2.204254785992134</v>
      </c>
      <c r="L214" s="355" t="s">
        <v>43</v>
      </c>
    </row>
    <row r="216" ht="12.75">
      <c r="A216" s="1" t="s">
        <v>313</v>
      </c>
    </row>
  </sheetData>
  <mergeCells count="7">
    <mergeCell ref="B100:L100"/>
    <mergeCell ref="B162:L162"/>
    <mergeCell ref="B7:L7"/>
    <mergeCell ref="C4:H4"/>
    <mergeCell ref="I4:K4"/>
    <mergeCell ref="B83:L83"/>
    <mergeCell ref="B99:L99"/>
  </mergeCells>
  <printOptions/>
  <pageMargins left="0.44" right="0.36" top="0.51" bottom="0.66" header="0.5" footer="0.5"/>
  <pageSetup fitToHeight="1" fitToWidth="1" horizontalDpi="600" verticalDpi="600" orientation="landscape" paperSize="9" scale="96" r:id="rId1"/>
</worksheet>
</file>

<file path=xl/worksheets/sheet17.xml><?xml version="1.0" encoding="utf-8"?>
<worksheet xmlns="http://schemas.openxmlformats.org/spreadsheetml/2006/main" xmlns:r="http://schemas.openxmlformats.org/officeDocument/2006/relationships">
  <sheetPr>
    <pageSetUpPr fitToPage="1"/>
  </sheetPr>
  <dimension ref="A1:J162"/>
  <sheetViews>
    <sheetView workbookViewId="0" topLeftCell="A1">
      <selection activeCell="E164" sqref="E164"/>
    </sheetView>
  </sheetViews>
  <sheetFormatPr defaultColWidth="9.00390625" defaultRowHeight="14.25"/>
  <cols>
    <col min="1" max="1" width="7.25390625" style="30" customWidth="1"/>
    <col min="2" max="2" width="8.75390625" style="30" customWidth="1"/>
    <col min="3" max="3" width="14.625" style="30" customWidth="1"/>
    <col min="4" max="4" width="9.625" style="30" customWidth="1"/>
    <col min="5" max="6" width="10.125" style="30" customWidth="1"/>
    <col min="7" max="7" width="13.00390625" style="30" customWidth="1"/>
    <col min="8" max="8" width="12.75390625" style="30" customWidth="1"/>
    <col min="9" max="9" width="17.875" style="30" customWidth="1"/>
    <col min="10" max="16384" width="8.00390625" style="30" customWidth="1"/>
  </cols>
  <sheetData>
    <row r="1" ht="15">
      <c r="A1" s="77" t="s">
        <v>608</v>
      </c>
    </row>
    <row r="2" ht="15.75">
      <c r="A2" s="78" t="s">
        <v>539</v>
      </c>
    </row>
    <row r="3" spans="1:9" ht="16.5" customHeight="1">
      <c r="A3" s="31"/>
      <c r="B3" s="757"/>
      <c r="C3" s="764"/>
      <c r="D3" s="764"/>
      <c r="E3" s="764"/>
      <c r="F3" s="764"/>
      <c r="G3" s="764"/>
      <c r="H3" s="765"/>
      <c r="I3" s="200"/>
    </row>
    <row r="4" spans="1:9" ht="16.5" customHeight="1">
      <c r="A4" s="31"/>
      <c r="B4" s="757" t="s">
        <v>540</v>
      </c>
      <c r="C4" s="764"/>
      <c r="D4" s="764"/>
      <c r="E4" s="764"/>
      <c r="F4" s="764"/>
      <c r="G4" s="764"/>
      <c r="H4" s="765"/>
      <c r="I4" s="381" t="s">
        <v>541</v>
      </c>
    </row>
    <row r="5" spans="1:9" ht="54.75" customHeight="1">
      <c r="A5" s="31"/>
      <c r="B5" s="202" t="s">
        <v>249</v>
      </c>
      <c r="C5" s="382" t="s">
        <v>384</v>
      </c>
      <c r="D5" s="382" t="s">
        <v>385</v>
      </c>
      <c r="E5" s="382" t="s">
        <v>386</v>
      </c>
      <c r="F5" s="382" t="s">
        <v>387</v>
      </c>
      <c r="G5" s="383" t="s">
        <v>388</v>
      </c>
      <c r="H5" s="382" t="s">
        <v>389</v>
      </c>
      <c r="I5" s="184"/>
    </row>
    <row r="6" spans="1:9" ht="14.25" customHeight="1">
      <c r="A6" s="31"/>
      <c r="B6" s="186">
        <v>1</v>
      </c>
      <c r="C6" s="186">
        <v>2</v>
      </c>
      <c r="D6" s="186">
        <v>3</v>
      </c>
      <c r="E6" s="186">
        <v>4</v>
      </c>
      <c r="F6" s="186">
        <v>5</v>
      </c>
      <c r="G6" s="186">
        <v>6</v>
      </c>
      <c r="H6" s="186">
        <v>7</v>
      </c>
      <c r="I6" s="201">
        <v>8</v>
      </c>
    </row>
    <row r="7" spans="1:9" ht="12.75">
      <c r="A7" s="32"/>
      <c r="B7" s="754" t="s">
        <v>532</v>
      </c>
      <c r="C7" s="755"/>
      <c r="D7" s="755"/>
      <c r="E7" s="755"/>
      <c r="F7" s="755"/>
      <c r="G7" s="755"/>
      <c r="H7" s="755"/>
      <c r="I7" s="755"/>
    </row>
    <row r="8" spans="1:9" ht="12.75" hidden="1">
      <c r="A8" s="31">
        <v>1995</v>
      </c>
      <c r="B8" s="188">
        <v>17.309998008364868</v>
      </c>
      <c r="C8" s="189">
        <v>1.0238332337515765</v>
      </c>
      <c r="D8" s="189">
        <v>5.657770696408417</v>
      </c>
      <c r="E8" s="189">
        <v>0.8839872535351523</v>
      </c>
      <c r="F8" s="189">
        <v>4.247792604394875</v>
      </c>
      <c r="G8" s="189">
        <v>3.0217752107813847</v>
      </c>
      <c r="H8" s="189">
        <v>2.4748390094934605</v>
      </c>
      <c r="I8" s="189">
        <v>1.998805018920534</v>
      </c>
    </row>
    <row r="9" spans="1:9" ht="12.75" hidden="1">
      <c r="A9" s="31">
        <v>1996</v>
      </c>
      <c r="B9" s="188">
        <v>19.35995485627033</v>
      </c>
      <c r="C9" s="189">
        <v>1.0689437695014272</v>
      </c>
      <c r="D9" s="189">
        <v>6.116643430923454</v>
      </c>
      <c r="E9" s="189">
        <v>1.4379605656243775</v>
      </c>
      <c r="F9" s="189">
        <v>4.66162119099781</v>
      </c>
      <c r="G9" s="189">
        <v>2.9309898426608245</v>
      </c>
      <c r="H9" s="189">
        <v>3.1437960565624374</v>
      </c>
      <c r="I9" s="189">
        <v>2.1548496315475</v>
      </c>
    </row>
    <row r="10" spans="1:9" ht="12.75" hidden="1">
      <c r="A10" s="31">
        <v>1997</v>
      </c>
      <c r="B10" s="188">
        <v>21.537509128327684</v>
      </c>
      <c r="C10" s="189">
        <v>1.142899820752838</v>
      </c>
      <c r="D10" s="189">
        <v>6.023036579698599</v>
      </c>
      <c r="E10" s="189">
        <v>1.5658899289650134</v>
      </c>
      <c r="F10" s="189">
        <v>5.656741684923322</v>
      </c>
      <c r="G10" s="189">
        <v>3.6570072362743145</v>
      </c>
      <c r="H10" s="189">
        <v>3.4919338777136026</v>
      </c>
      <c r="I10" s="189">
        <v>2.31467835092611</v>
      </c>
    </row>
    <row r="11" spans="1:9" ht="12.75" hidden="1">
      <c r="A11" s="31">
        <v>1998</v>
      </c>
      <c r="B11" s="188">
        <v>23.43118900617407</v>
      </c>
      <c r="C11" s="189">
        <v>1.2602735178915223</v>
      </c>
      <c r="D11" s="189">
        <v>6.429828055500231</v>
      </c>
      <c r="E11" s="189">
        <v>1.6858527517758746</v>
      </c>
      <c r="F11" s="189">
        <v>6.374228241386178</v>
      </c>
      <c r="G11" s="189">
        <v>3.8461793799375954</v>
      </c>
      <c r="H11" s="189">
        <v>3.8348270596826657</v>
      </c>
      <c r="I11" s="189">
        <v>2.7228639713204537</v>
      </c>
    </row>
    <row r="12" spans="1:9" ht="12.75" hidden="1">
      <c r="A12" s="31">
        <v>1999</v>
      </c>
      <c r="B12" s="188">
        <v>25.25257252871274</v>
      </c>
      <c r="C12" s="189">
        <v>1.199528646351988</v>
      </c>
      <c r="D12" s="189">
        <v>7.506738365531434</v>
      </c>
      <c r="E12" s="189">
        <v>1.4154882825466375</v>
      </c>
      <c r="F12" s="189">
        <v>6.846079798180973</v>
      </c>
      <c r="G12" s="189">
        <v>4.152160924118702</v>
      </c>
      <c r="H12" s="189">
        <v>4.132576511983005</v>
      </c>
      <c r="I12" s="189">
        <v>2.8348934475204146</v>
      </c>
    </row>
    <row r="13" spans="1:9" ht="12.75" hidden="1">
      <c r="A13" s="31">
        <v>2000</v>
      </c>
      <c r="B13" s="188">
        <v>27.775011617871602</v>
      </c>
      <c r="C13" s="189">
        <v>1.2444068246697206</v>
      </c>
      <c r="D13" s="189">
        <v>8.10100909513377</v>
      </c>
      <c r="E13" s="189">
        <v>1.95947022505477</v>
      </c>
      <c r="F13" s="189">
        <v>6.980614751377548</v>
      </c>
      <c r="G13" s="189">
        <v>4.75609108411339</v>
      </c>
      <c r="H13" s="189">
        <v>4.733419637522406</v>
      </c>
      <c r="I13" s="189">
        <v>3.3767841731394808</v>
      </c>
    </row>
    <row r="14" spans="1:9" ht="12.75" hidden="1">
      <c r="A14" s="31">
        <v>2001</v>
      </c>
      <c r="B14" s="188">
        <v>30.622452366726414</v>
      </c>
      <c r="C14" s="189">
        <v>1.4349731129257122</v>
      </c>
      <c r="D14" s="189">
        <v>8.738830246298878</v>
      </c>
      <c r="E14" s="189">
        <v>1.9458939122352783</v>
      </c>
      <c r="F14" s="189">
        <v>7.9293633406359945</v>
      </c>
      <c r="G14" s="189">
        <v>5.277766713138153</v>
      </c>
      <c r="H14" s="189">
        <v>5.295625041492398</v>
      </c>
      <c r="I14" s="189">
        <v>3.2327889530637988</v>
      </c>
    </row>
    <row r="15" spans="1:9" ht="12.75" hidden="1">
      <c r="A15" s="31">
        <v>2002</v>
      </c>
      <c r="B15" s="188">
        <v>33.23109606320122</v>
      </c>
      <c r="C15" s="189">
        <v>1.6837283409679347</v>
      </c>
      <c r="D15" s="189">
        <v>8.903306114319857</v>
      </c>
      <c r="E15" s="189">
        <v>2.4031401447254863</v>
      </c>
      <c r="F15" s="189">
        <v>8.065823541127266</v>
      </c>
      <c r="G15" s="189">
        <v>6.423089689968798</v>
      </c>
      <c r="H15" s="189">
        <v>5.75200823209188</v>
      </c>
      <c r="I15" s="189">
        <v>3.5491933877713597</v>
      </c>
    </row>
    <row r="16" spans="1:9" ht="12.75" hidden="1">
      <c r="A16" s="31">
        <v>2003</v>
      </c>
      <c r="B16" s="188">
        <v>36.338378809002194</v>
      </c>
      <c r="C16" s="189">
        <v>1.6445263227776672</v>
      </c>
      <c r="D16" s="189">
        <v>10.510821217552945</v>
      </c>
      <c r="E16" s="189">
        <v>2.199960167297351</v>
      </c>
      <c r="F16" s="189">
        <v>9.135431189006175</v>
      </c>
      <c r="G16" s="189">
        <v>6.532795591847574</v>
      </c>
      <c r="H16" s="189">
        <v>6.31484432052048</v>
      </c>
      <c r="I16" s="189">
        <v>4.2441744672376025</v>
      </c>
    </row>
    <row r="17" spans="1:9" ht="12.75" hidden="1">
      <c r="A17" s="31">
        <v>2004</v>
      </c>
      <c r="B17" s="188">
        <v>40.30116842594437</v>
      </c>
      <c r="C17" s="189">
        <v>1.643364535617075</v>
      </c>
      <c r="D17" s="189">
        <v>12.237203744274048</v>
      </c>
      <c r="E17" s="189">
        <v>2.502788289185421</v>
      </c>
      <c r="F17" s="189">
        <v>10.33077740158003</v>
      </c>
      <c r="G17" s="189">
        <v>7.204839673371838</v>
      </c>
      <c r="H17" s="189">
        <v>6.382194781915953</v>
      </c>
      <c r="I17" s="189">
        <v>4.8270596826661345</v>
      </c>
    </row>
    <row r="18" spans="1:9" ht="12.75">
      <c r="A18" s="31">
        <v>2005</v>
      </c>
      <c r="B18" s="196">
        <v>43.77046405098586</v>
      </c>
      <c r="C18" s="197">
        <v>1.5995153687844383</v>
      </c>
      <c r="D18" s="197">
        <v>13.023335324968466</v>
      </c>
      <c r="E18" s="197">
        <v>2.953395737900816</v>
      </c>
      <c r="F18" s="197">
        <v>11.288322379340103</v>
      </c>
      <c r="G18" s="197">
        <v>7.763825267211047</v>
      </c>
      <c r="H18" s="197">
        <v>7.142069972780986</v>
      </c>
      <c r="I18" s="197">
        <v>5.509526654716855</v>
      </c>
    </row>
    <row r="19" spans="1:9" ht="12.75">
      <c r="A19" s="31">
        <v>2006</v>
      </c>
      <c r="B19" s="196">
        <v>49.661455221403436</v>
      </c>
      <c r="C19" s="197">
        <v>1.7790612759742417</v>
      </c>
      <c r="D19" s="197">
        <v>15.556496049923654</v>
      </c>
      <c r="E19" s="197">
        <v>3.8089358029608973</v>
      </c>
      <c r="F19" s="197">
        <v>11.892285733253669</v>
      </c>
      <c r="G19" s="197">
        <v>8.746365265883291</v>
      </c>
      <c r="H19" s="197">
        <v>7.878311093407687</v>
      </c>
      <c r="I19" s="197">
        <v>5.384086835291774</v>
      </c>
    </row>
    <row r="20" spans="1:10" ht="12.75">
      <c r="A20" s="262">
        <v>2007</v>
      </c>
      <c r="B20" s="196">
        <v>55.48473079731793</v>
      </c>
      <c r="C20" s="197">
        <v>1.9519352054703578</v>
      </c>
      <c r="D20" s="197">
        <v>17.158500962623645</v>
      </c>
      <c r="E20" s="197">
        <v>4.343092345482308</v>
      </c>
      <c r="F20" s="197">
        <v>13.757186483436232</v>
      </c>
      <c r="G20" s="197">
        <v>9.464250149372635</v>
      </c>
      <c r="H20" s="197">
        <v>8.809765650932748</v>
      </c>
      <c r="I20" s="197">
        <v>6.06233817964549</v>
      </c>
      <c r="J20" s="36"/>
    </row>
    <row r="21" spans="1:10" ht="12.75">
      <c r="A21" s="262">
        <v>2008</v>
      </c>
      <c r="B21" s="196">
        <v>61.0211113324039</v>
      </c>
      <c r="C21" s="197">
        <v>1.8935802960897563</v>
      </c>
      <c r="D21" s="197">
        <v>18.153588262630283</v>
      </c>
      <c r="E21" s="197">
        <v>5.038338976299542</v>
      </c>
      <c r="F21" s="197">
        <v>15.800604129323506</v>
      </c>
      <c r="G21" s="197">
        <v>11.27268804355042</v>
      </c>
      <c r="H21" s="197">
        <v>8.86231162451039</v>
      </c>
      <c r="I21" s="197">
        <v>6.199926973378478</v>
      </c>
      <c r="J21" s="36"/>
    </row>
    <row r="22" spans="1:10" ht="12.75">
      <c r="A22" s="263">
        <v>2009</v>
      </c>
      <c r="B22" s="264">
        <v>57.547682</v>
      </c>
      <c r="C22" s="265">
        <v>1.4944520000000003</v>
      </c>
      <c r="D22" s="265">
        <v>14.696139</v>
      </c>
      <c r="E22" s="265">
        <v>5.076479999999999</v>
      </c>
      <c r="F22" s="265">
        <v>13.977876</v>
      </c>
      <c r="G22" s="265">
        <v>12.598327000000001</v>
      </c>
      <c r="H22" s="265">
        <v>9.704407999999999</v>
      </c>
      <c r="I22" s="265">
        <v>5.783938</v>
      </c>
      <c r="J22" s="36"/>
    </row>
    <row r="23" spans="1:9" ht="12.75" hidden="1">
      <c r="A23" s="31" t="s">
        <v>48</v>
      </c>
      <c r="B23" s="196">
        <v>4.0440151364270065</v>
      </c>
      <c r="C23" s="197">
        <v>0.21081457876916948</v>
      </c>
      <c r="D23" s="197">
        <v>1.430923454823076</v>
      </c>
      <c r="E23" s="197">
        <v>0.1581026355971586</v>
      </c>
      <c r="F23" s="197">
        <v>0.8398393414326495</v>
      </c>
      <c r="G23" s="197">
        <v>0.8332669454955852</v>
      </c>
      <c r="H23" s="197">
        <v>0.5710681803093673</v>
      </c>
      <c r="I23" s="197">
        <v>0.42235942375356833</v>
      </c>
    </row>
    <row r="24" spans="1:9" ht="12.75" hidden="1">
      <c r="A24" s="31" t="s">
        <v>49</v>
      </c>
      <c r="B24" s="196">
        <v>4.500066387837749</v>
      </c>
      <c r="C24" s="197">
        <v>0.20905530106884418</v>
      </c>
      <c r="D24" s="197">
        <v>1.416318130518489</v>
      </c>
      <c r="E24" s="197">
        <v>0.23361880103565025</v>
      </c>
      <c r="F24" s="197">
        <v>1.2218681537542322</v>
      </c>
      <c r="G24" s="197">
        <v>0.8054836353979951</v>
      </c>
      <c r="H24" s="197">
        <v>0.6137223660625373</v>
      </c>
      <c r="I24" s="197">
        <v>0.6898692159596362</v>
      </c>
    </row>
    <row r="25" spans="1:9" ht="12.75" hidden="1">
      <c r="A25" s="31" t="s">
        <v>50</v>
      </c>
      <c r="B25" s="196">
        <v>4.569176126933545</v>
      </c>
      <c r="C25" s="197">
        <v>0.3585275177587466</v>
      </c>
      <c r="D25" s="197">
        <v>1.4607647878908583</v>
      </c>
      <c r="E25" s="197">
        <v>0.2679081192325566</v>
      </c>
      <c r="F25" s="197">
        <v>1.236174732788953</v>
      </c>
      <c r="G25" s="197">
        <v>0.6969063267609373</v>
      </c>
      <c r="H25" s="197">
        <v>0.5488946425014938</v>
      </c>
      <c r="I25" s="197">
        <v>0.38889995352851353</v>
      </c>
    </row>
    <row r="26" spans="1:9" ht="12.75" hidden="1">
      <c r="A26" s="31" t="s">
        <v>51</v>
      </c>
      <c r="B26" s="196">
        <v>4.196740357166568</v>
      </c>
      <c r="C26" s="197">
        <v>0.24543583615481643</v>
      </c>
      <c r="D26" s="197">
        <v>1.3497643231759942</v>
      </c>
      <c r="E26" s="197">
        <v>0.2243576976697869</v>
      </c>
      <c r="F26" s="197">
        <v>0.94991037641904</v>
      </c>
      <c r="G26" s="197">
        <v>0.6861183031268671</v>
      </c>
      <c r="H26" s="197">
        <v>0.7411538206200623</v>
      </c>
      <c r="I26" s="197">
        <v>0.49767642567881565</v>
      </c>
    </row>
    <row r="27" spans="1:9" ht="12.75" hidden="1">
      <c r="A27" s="31" t="s">
        <v>52</v>
      </c>
      <c r="B27" s="196">
        <v>4.489510721635797</v>
      </c>
      <c r="C27" s="197">
        <v>0.21101374228241382</v>
      </c>
      <c r="D27" s="197">
        <v>1.5281816371240786</v>
      </c>
      <c r="E27" s="197">
        <v>0.2692358759875191</v>
      </c>
      <c r="F27" s="197">
        <v>1.0150700391688243</v>
      </c>
      <c r="G27" s="197">
        <v>0.8125871340370445</v>
      </c>
      <c r="H27" s="197">
        <v>0.6534222930359157</v>
      </c>
      <c r="I27" s="197">
        <v>0.5223727013211179</v>
      </c>
    </row>
    <row r="28" spans="1:9" ht="12.75" hidden="1">
      <c r="A28" s="31" t="s">
        <v>53</v>
      </c>
      <c r="B28" s="196">
        <v>4.857066985328286</v>
      </c>
      <c r="C28" s="197">
        <v>0.22299674699595035</v>
      </c>
      <c r="D28" s="197">
        <v>1.4988714067582818</v>
      </c>
      <c r="E28" s="197">
        <v>0.3932815508198898</v>
      </c>
      <c r="F28" s="197">
        <v>1.3865099913695813</v>
      </c>
      <c r="G28" s="197">
        <v>0.6088096660691761</v>
      </c>
      <c r="H28" s="197">
        <v>0.7465976233154087</v>
      </c>
      <c r="I28" s="197">
        <v>0.5158666932218017</v>
      </c>
    </row>
    <row r="29" spans="1:9" ht="12.75" hidden="1">
      <c r="A29" s="31" t="s">
        <v>54</v>
      </c>
      <c r="B29" s="196">
        <v>5.059450308703448</v>
      </c>
      <c r="C29" s="197">
        <v>0.3524198366859191</v>
      </c>
      <c r="D29" s="197">
        <v>1.4556197304653786</v>
      </c>
      <c r="E29" s="197">
        <v>0.4070570271526256</v>
      </c>
      <c r="F29" s="197">
        <v>1.2475934408816307</v>
      </c>
      <c r="G29" s="197">
        <v>0.7865631016397796</v>
      </c>
      <c r="H29" s="197">
        <v>0.8101971718781119</v>
      </c>
      <c r="I29" s="197">
        <v>0.5702383323375158</v>
      </c>
    </row>
    <row r="30" spans="1:9" ht="12.75" hidden="1">
      <c r="A30" s="31" t="s">
        <v>55</v>
      </c>
      <c r="B30" s="196">
        <v>4.953926840602801</v>
      </c>
      <c r="C30" s="197">
        <v>0.28251344353714397</v>
      </c>
      <c r="D30" s="197">
        <v>1.633970656575715</v>
      </c>
      <c r="E30" s="197">
        <v>0.3683861116643431</v>
      </c>
      <c r="F30" s="197">
        <v>1.0124477195777732</v>
      </c>
      <c r="G30" s="197">
        <v>0.7230299409148243</v>
      </c>
      <c r="H30" s="197">
        <v>0.9335789683330012</v>
      </c>
      <c r="I30" s="197">
        <v>0.546371904667065</v>
      </c>
    </row>
    <row r="31" spans="1:9" ht="12.75" hidden="1">
      <c r="A31" s="31" t="s">
        <v>56</v>
      </c>
      <c r="B31" s="196">
        <v>5.040396999269732</v>
      </c>
      <c r="C31" s="197">
        <v>0.24609971453229765</v>
      </c>
      <c r="D31" s="197">
        <v>1.5333930823873065</v>
      </c>
      <c r="E31" s="197">
        <v>0.3346942840071699</v>
      </c>
      <c r="F31" s="197">
        <v>1.2071632476930227</v>
      </c>
      <c r="G31" s="197">
        <v>0.9897098851490406</v>
      </c>
      <c r="H31" s="197">
        <v>0.7293367855008962</v>
      </c>
      <c r="I31" s="197">
        <v>0.5388700790015268</v>
      </c>
    </row>
    <row r="32" spans="1:9" ht="12.75" hidden="1">
      <c r="A32" s="31" t="s">
        <v>57</v>
      </c>
      <c r="B32" s="196">
        <v>5.404301931886077</v>
      </c>
      <c r="C32" s="197">
        <v>0.2517758746597623</v>
      </c>
      <c r="D32" s="197">
        <v>1.5488946425014936</v>
      </c>
      <c r="E32" s="197">
        <v>0.40184558188939784</v>
      </c>
      <c r="F32" s="197">
        <v>1.5460399654783241</v>
      </c>
      <c r="G32" s="197">
        <v>0.8218482374029078</v>
      </c>
      <c r="H32" s="197">
        <v>0.8338976299541924</v>
      </c>
      <c r="I32" s="197">
        <v>0.6023036579698599</v>
      </c>
    </row>
    <row r="33" spans="1:9" ht="12.75" hidden="1">
      <c r="A33" s="31" t="s">
        <v>58</v>
      </c>
      <c r="B33" s="196">
        <v>5.607149970125472</v>
      </c>
      <c r="C33" s="197">
        <v>0.4186417048396734</v>
      </c>
      <c r="D33" s="197">
        <v>1.4170152028148448</v>
      </c>
      <c r="E33" s="197">
        <v>0.45857398924517023</v>
      </c>
      <c r="F33" s="197">
        <v>1.4794529642169554</v>
      </c>
      <c r="G33" s="197">
        <v>0.9282015534754033</v>
      </c>
      <c r="H33" s="197">
        <v>0.9052645555334261</v>
      </c>
      <c r="I33" s="197">
        <v>0.6385514173803359</v>
      </c>
    </row>
    <row r="34" spans="1:9" ht="12.75" hidden="1">
      <c r="A34" s="31" t="s">
        <v>59</v>
      </c>
      <c r="B34" s="196">
        <v>5.485660227046404</v>
      </c>
      <c r="C34" s="197">
        <v>0.22638252672110468</v>
      </c>
      <c r="D34" s="197">
        <v>1.523733651994954</v>
      </c>
      <c r="E34" s="197">
        <v>0.37077607382327554</v>
      </c>
      <c r="F34" s="197">
        <v>1.4240855075350196</v>
      </c>
      <c r="G34" s="197">
        <v>0.9172475602469627</v>
      </c>
      <c r="H34" s="197">
        <v>1.023434906725088</v>
      </c>
      <c r="I34" s="197">
        <v>0.5349531965743876</v>
      </c>
    </row>
    <row r="35" spans="1:9" ht="12.75" hidden="1">
      <c r="A35" s="31" t="s">
        <v>60</v>
      </c>
      <c r="B35" s="196">
        <v>5.416782845382726</v>
      </c>
      <c r="C35" s="197">
        <v>0.2839739759676027</v>
      </c>
      <c r="D35" s="197">
        <v>1.6730067051716124</v>
      </c>
      <c r="E35" s="197">
        <v>0.36563101639779594</v>
      </c>
      <c r="F35" s="197">
        <v>1.337349797517095</v>
      </c>
      <c r="G35" s="197">
        <v>0.9812454358361546</v>
      </c>
      <c r="H35" s="197">
        <v>0.775575914492465</v>
      </c>
      <c r="I35" s="197">
        <v>0.6476133572329549</v>
      </c>
    </row>
    <row r="36" spans="1:9" ht="12.75" hidden="1">
      <c r="A36" s="31" t="s">
        <v>61</v>
      </c>
      <c r="B36" s="196">
        <v>5.886377215694085</v>
      </c>
      <c r="C36" s="197">
        <v>0.30408949080528447</v>
      </c>
      <c r="D36" s="197">
        <v>1.655712673438226</v>
      </c>
      <c r="E36" s="197">
        <v>0.4241850892916418</v>
      </c>
      <c r="F36" s="197">
        <v>1.656177388302463</v>
      </c>
      <c r="G36" s="197">
        <v>0.9332470291442607</v>
      </c>
      <c r="H36" s="197">
        <v>0.9129655447122087</v>
      </c>
      <c r="I36" s="197">
        <v>0.719610967270796</v>
      </c>
    </row>
    <row r="37" spans="1:9" ht="12.75" hidden="1">
      <c r="A37" s="31" t="s">
        <v>62</v>
      </c>
      <c r="B37" s="196">
        <v>6.100610768107282</v>
      </c>
      <c r="C37" s="197">
        <v>0.4060280156675297</v>
      </c>
      <c r="D37" s="197">
        <v>1.5282812188807011</v>
      </c>
      <c r="E37" s="197">
        <v>0.4842992763725685</v>
      </c>
      <c r="F37" s="197">
        <v>1.718017659164841</v>
      </c>
      <c r="G37" s="197">
        <v>0.979751709486822</v>
      </c>
      <c r="H37" s="197">
        <v>0.9842328885348204</v>
      </c>
      <c r="I37" s="197">
        <v>0.6457213038571333</v>
      </c>
    </row>
    <row r="38" spans="1:9" ht="12.75" hidden="1">
      <c r="A38" s="31" t="s">
        <v>63</v>
      </c>
      <c r="B38" s="196">
        <v>6.027418176989976</v>
      </c>
      <c r="C38" s="197">
        <v>0.2661820354511053</v>
      </c>
      <c r="D38" s="197">
        <v>1.5728274580096921</v>
      </c>
      <c r="E38" s="197">
        <v>0.41173736971386843</v>
      </c>
      <c r="F38" s="197">
        <v>1.662683396401779</v>
      </c>
      <c r="G38" s="197">
        <v>0.9519352054703578</v>
      </c>
      <c r="H38" s="197">
        <v>1.1620527119431718</v>
      </c>
      <c r="I38" s="197">
        <v>0.7099183429595698</v>
      </c>
    </row>
    <row r="39" spans="1:9" ht="12.75" hidden="1">
      <c r="A39" s="31" t="s">
        <v>64</v>
      </c>
      <c r="B39" s="196">
        <v>6.057193122220012</v>
      </c>
      <c r="C39" s="197">
        <v>0.28191595299741085</v>
      </c>
      <c r="D39" s="197">
        <v>1.8378809002190797</v>
      </c>
      <c r="E39" s="197">
        <v>0.31793135497576847</v>
      </c>
      <c r="F39" s="197">
        <v>1.7388634402177523</v>
      </c>
      <c r="G39" s="197">
        <v>1.0423886344021775</v>
      </c>
      <c r="H39" s="197">
        <v>0.8382128394078204</v>
      </c>
      <c r="I39" s="197">
        <v>0.5512846046604263</v>
      </c>
    </row>
    <row r="40" spans="1:9" ht="12.75" hidden="1">
      <c r="A40" s="31" t="s">
        <v>65</v>
      </c>
      <c r="B40" s="196">
        <v>6.5482639580428845</v>
      </c>
      <c r="C40" s="197">
        <v>0.26940184558188934</v>
      </c>
      <c r="D40" s="197">
        <v>2.0082984797185155</v>
      </c>
      <c r="E40" s="197">
        <v>0.3834893447520414</v>
      </c>
      <c r="F40" s="197">
        <v>1.8540463387107482</v>
      </c>
      <c r="G40" s="197">
        <v>1.0448117904799843</v>
      </c>
      <c r="H40" s="197">
        <v>0.9882161587997079</v>
      </c>
      <c r="I40" s="197">
        <v>0.7134700922790944</v>
      </c>
    </row>
    <row r="41" spans="1:9" ht="12.75" hidden="1">
      <c r="A41" s="31" t="s">
        <v>66</v>
      </c>
      <c r="B41" s="196">
        <v>6.446657372369382</v>
      </c>
      <c r="C41" s="197">
        <v>0.3837217021841598</v>
      </c>
      <c r="D41" s="197">
        <v>1.7353116908982273</v>
      </c>
      <c r="E41" s="197">
        <v>0.37890858394742083</v>
      </c>
      <c r="F41" s="197">
        <v>1.7711611232822146</v>
      </c>
      <c r="G41" s="197">
        <v>1.1034986390493262</v>
      </c>
      <c r="H41" s="197">
        <v>1.0740556330080329</v>
      </c>
      <c r="I41" s="197">
        <v>0.7591781185686782</v>
      </c>
    </row>
    <row r="42" spans="1:9" ht="12.75" hidden="1">
      <c r="A42" s="31" t="s">
        <v>67</v>
      </c>
      <c r="B42" s="196">
        <v>6.200458076080463</v>
      </c>
      <c r="C42" s="197">
        <v>0.26448914558852815</v>
      </c>
      <c r="D42" s="197">
        <v>1.9252472946956116</v>
      </c>
      <c r="E42" s="197">
        <v>0.33515899887140677</v>
      </c>
      <c r="F42" s="197">
        <v>1.4820088959702582</v>
      </c>
      <c r="G42" s="197">
        <v>0.9614618601872137</v>
      </c>
      <c r="H42" s="197">
        <v>1.2320918807674435</v>
      </c>
      <c r="I42" s="197">
        <v>0.8109606320122154</v>
      </c>
    </row>
    <row r="43" spans="1:9" ht="12.75" hidden="1">
      <c r="A43" s="31" t="s">
        <v>68</v>
      </c>
      <c r="B43" s="196">
        <v>6.281783177321915</v>
      </c>
      <c r="C43" s="197">
        <v>0.23521210914160526</v>
      </c>
      <c r="D43" s="197">
        <v>1.9731793135497577</v>
      </c>
      <c r="E43" s="197">
        <v>0.34906725087963886</v>
      </c>
      <c r="F43" s="197">
        <v>1.5425877979154219</v>
      </c>
      <c r="G43" s="197">
        <v>1.1806081125937729</v>
      </c>
      <c r="H43" s="197">
        <v>1.0011285932417182</v>
      </c>
      <c r="I43" s="197">
        <v>0.7351125273849831</v>
      </c>
    </row>
    <row r="44" spans="1:9" ht="12.75" hidden="1">
      <c r="A44" s="31" t="s">
        <v>69</v>
      </c>
      <c r="B44" s="196">
        <v>7.029376618203544</v>
      </c>
      <c r="C44" s="197">
        <v>0.29419770298081394</v>
      </c>
      <c r="D44" s="197">
        <v>2.018721370244971</v>
      </c>
      <c r="E44" s="197">
        <v>0.3718714731461196</v>
      </c>
      <c r="F44" s="197">
        <v>1.9422425811591315</v>
      </c>
      <c r="G44" s="197">
        <v>1.2055035517493196</v>
      </c>
      <c r="H44" s="197">
        <v>1.196839938923189</v>
      </c>
      <c r="I44" s="197">
        <v>0.8867423488016994</v>
      </c>
    </row>
    <row r="45" spans="1:9" ht="12.75" hidden="1">
      <c r="A45" s="31" t="s">
        <v>70</v>
      </c>
      <c r="B45" s="196">
        <v>7.216158799707892</v>
      </c>
      <c r="C45" s="197">
        <v>0.4186085109207993</v>
      </c>
      <c r="D45" s="197">
        <v>2.008066122286397</v>
      </c>
      <c r="E45" s="197">
        <v>0.6431321781849565</v>
      </c>
      <c r="F45" s="197">
        <v>1.919670716324769</v>
      </c>
      <c r="G45" s="197">
        <v>1.1793135497576843</v>
      </c>
      <c r="H45" s="197">
        <v>1.047367722233287</v>
      </c>
      <c r="I45" s="197">
        <v>0.8383124211644426</v>
      </c>
    </row>
    <row r="46" spans="1:9" ht="12.75" hidden="1">
      <c r="A46" s="31" t="s">
        <v>71</v>
      </c>
      <c r="B46" s="196">
        <v>7.247693022638251</v>
      </c>
      <c r="C46" s="197">
        <v>0.29638850162650204</v>
      </c>
      <c r="D46" s="197">
        <v>2.101042289052645</v>
      </c>
      <c r="E46" s="197">
        <v>0.595399322844055</v>
      </c>
      <c r="F46" s="197">
        <v>1.576113655978225</v>
      </c>
      <c r="G46" s="197">
        <v>1.1906658700126136</v>
      </c>
      <c r="H46" s="197">
        <v>1.4880833831242117</v>
      </c>
      <c r="I46" s="197">
        <v>0.9166168757883555</v>
      </c>
    </row>
    <row r="47" spans="1:9" ht="12.75" hidden="1">
      <c r="A47" s="31" t="s">
        <v>72</v>
      </c>
      <c r="B47" s="196">
        <v>6.926608245369447</v>
      </c>
      <c r="C47" s="197">
        <v>0.2857664475868021</v>
      </c>
      <c r="D47" s="197">
        <v>2.0894576113655976</v>
      </c>
      <c r="E47" s="197">
        <v>0.33595565292438423</v>
      </c>
      <c r="F47" s="197">
        <v>1.7814512381331737</v>
      </c>
      <c r="G47" s="197">
        <v>1.306512646883091</v>
      </c>
      <c r="H47" s="197">
        <v>1.127464648476399</v>
      </c>
      <c r="I47" s="197">
        <v>0.7216689902409879</v>
      </c>
    </row>
    <row r="48" spans="1:9" ht="12.75" hidden="1">
      <c r="A48" s="31" t="s">
        <v>73</v>
      </c>
      <c r="B48" s="196">
        <v>7.851556794795193</v>
      </c>
      <c r="C48" s="197">
        <v>0.3430259576445595</v>
      </c>
      <c r="D48" s="197">
        <v>2.1888402044745403</v>
      </c>
      <c r="E48" s="197">
        <v>0.3759543251676293</v>
      </c>
      <c r="F48" s="197">
        <v>2.2344486490075015</v>
      </c>
      <c r="G48" s="197">
        <v>1.346444931288588</v>
      </c>
      <c r="H48" s="197">
        <v>1.3628427272123744</v>
      </c>
      <c r="I48" s="197">
        <v>0.7670118834229569</v>
      </c>
    </row>
    <row r="49" spans="1:9" ht="12.75" hidden="1">
      <c r="A49" s="31" t="s">
        <v>74</v>
      </c>
      <c r="B49" s="196">
        <v>7.967901480448781</v>
      </c>
      <c r="C49" s="197">
        <v>0.49515368784438685</v>
      </c>
      <c r="D49" s="197">
        <v>2.19415123149439</v>
      </c>
      <c r="E49" s="197">
        <v>0.6418376153488681</v>
      </c>
      <c r="F49" s="197">
        <v>2.1534222930359155</v>
      </c>
      <c r="G49" s="197">
        <v>1.3089689968797713</v>
      </c>
      <c r="H49" s="197">
        <v>1.1743676558454492</v>
      </c>
      <c r="I49" s="197">
        <v>0.7145322976830645</v>
      </c>
    </row>
    <row r="50" spans="1:9" ht="12.75" hidden="1">
      <c r="A50" s="31" t="s">
        <v>75</v>
      </c>
      <c r="B50" s="196">
        <v>7.876385846112991</v>
      </c>
      <c r="C50" s="197">
        <v>0.3110270198499635</v>
      </c>
      <c r="D50" s="197">
        <v>2.2663811989643494</v>
      </c>
      <c r="E50" s="197">
        <v>0.5921463187943968</v>
      </c>
      <c r="F50" s="197">
        <v>1.7600411604594037</v>
      </c>
      <c r="G50" s="197">
        <v>1.3158401380867024</v>
      </c>
      <c r="H50" s="197">
        <v>1.6309500099581755</v>
      </c>
      <c r="I50" s="197">
        <v>1.0295757817167894</v>
      </c>
    </row>
    <row r="51" spans="1:9" ht="12.75" hidden="1">
      <c r="A51" s="31" t="s">
        <v>76</v>
      </c>
      <c r="B51" s="196">
        <v>7.5343888999535285</v>
      </c>
      <c r="C51" s="197">
        <v>0.33847839075881303</v>
      </c>
      <c r="D51" s="197">
        <v>2.278729336785501</v>
      </c>
      <c r="E51" s="197">
        <v>0.4021443271592644</v>
      </c>
      <c r="F51" s="197">
        <v>1.770829184093474</v>
      </c>
      <c r="G51" s="197">
        <v>1.5723295492265819</v>
      </c>
      <c r="H51" s="197">
        <v>1.1718781119298942</v>
      </c>
      <c r="I51" s="197">
        <v>0.7544313881696872</v>
      </c>
    </row>
    <row r="52" spans="1:9" ht="12.75" hidden="1">
      <c r="A52" s="31" t="s">
        <v>77</v>
      </c>
      <c r="B52" s="196">
        <v>8.30276173405032</v>
      </c>
      <c r="C52" s="197">
        <v>0.4065591183695147</v>
      </c>
      <c r="D52" s="197">
        <v>2.225087963885016</v>
      </c>
      <c r="E52" s="197">
        <v>0.4753701121954458</v>
      </c>
      <c r="F52" s="197">
        <v>2.235643630086968</v>
      </c>
      <c r="G52" s="197">
        <v>1.525094602668791</v>
      </c>
      <c r="H52" s="197">
        <v>1.435006306844586</v>
      </c>
      <c r="I52" s="197">
        <v>0.8138485029542587</v>
      </c>
    </row>
    <row r="53" spans="1:9" ht="12.75" hidden="1">
      <c r="A53" s="31" t="s">
        <v>78</v>
      </c>
      <c r="B53" s="196">
        <v>8.712640244307245</v>
      </c>
      <c r="C53" s="197">
        <v>0.5716988647679746</v>
      </c>
      <c r="D53" s="197">
        <v>2.170450773418309</v>
      </c>
      <c r="E53" s="197">
        <v>0.8408019650799974</v>
      </c>
      <c r="F53" s="197">
        <v>2.224523667264157</v>
      </c>
      <c r="G53" s="197">
        <v>1.5956316802761732</v>
      </c>
      <c r="H53" s="197">
        <v>1.3095332935006305</v>
      </c>
      <c r="I53" s="197">
        <v>0.8722366062537343</v>
      </c>
    </row>
    <row r="54" spans="1:9" ht="12.75" hidden="1">
      <c r="A54" s="31" t="s">
        <v>79</v>
      </c>
      <c r="B54" s="196">
        <v>8.681305184890128</v>
      </c>
      <c r="C54" s="197">
        <v>0.3669919670716324</v>
      </c>
      <c r="D54" s="197">
        <v>2.2290380402310297</v>
      </c>
      <c r="E54" s="197">
        <v>0.6848237402907786</v>
      </c>
      <c r="F54" s="197">
        <v>1.834827059682666</v>
      </c>
      <c r="G54" s="197">
        <v>1.7300338577972514</v>
      </c>
      <c r="H54" s="197">
        <v>1.8355905198167692</v>
      </c>
      <c r="I54" s="197">
        <v>1.1086768903936797</v>
      </c>
    </row>
    <row r="55" spans="1:9" ht="12.75" hidden="1">
      <c r="A55" s="31" t="s">
        <v>80</v>
      </c>
      <c r="B55" s="196">
        <v>8.324536944831706</v>
      </c>
      <c r="C55" s="197">
        <v>0.33466109008829587</v>
      </c>
      <c r="D55" s="197">
        <v>2.6432649538604522</v>
      </c>
      <c r="E55" s="197">
        <v>0.4418774480515169</v>
      </c>
      <c r="F55" s="197">
        <v>1.987220341233486</v>
      </c>
      <c r="G55" s="197">
        <v>1.6138219478191596</v>
      </c>
      <c r="H55" s="197">
        <v>1.3036911637787958</v>
      </c>
      <c r="I55" s="197">
        <v>0.8082719245834163</v>
      </c>
    </row>
    <row r="56" spans="1:9" ht="12.75" hidden="1">
      <c r="A56" s="31" t="s">
        <v>81</v>
      </c>
      <c r="B56" s="196">
        <v>9.063831905994821</v>
      </c>
      <c r="C56" s="197">
        <v>0.4001194981079466</v>
      </c>
      <c r="D56" s="197">
        <v>2.657073624112062</v>
      </c>
      <c r="E56" s="197">
        <v>0.5218415986191329</v>
      </c>
      <c r="F56" s="197">
        <v>2.451005775741884</v>
      </c>
      <c r="G56" s="197">
        <v>1.5669189404501094</v>
      </c>
      <c r="H56" s="197">
        <v>1.4668724689636858</v>
      </c>
      <c r="I56" s="197">
        <v>1.0129456283608842</v>
      </c>
    </row>
    <row r="57" spans="1:9" ht="12.75" hidden="1">
      <c r="A57" s="31" t="s">
        <v>82</v>
      </c>
      <c r="B57" s="196">
        <v>9.425446458208858</v>
      </c>
      <c r="C57" s="197">
        <v>0.5536745668193587</v>
      </c>
      <c r="D57" s="197">
        <v>2.589225253933479</v>
      </c>
      <c r="E57" s="197">
        <v>0.6317134700922791</v>
      </c>
      <c r="F57" s="197">
        <v>2.5161986324105423</v>
      </c>
      <c r="G57" s="197">
        <v>1.679247161919936</v>
      </c>
      <c r="H57" s="197">
        <v>1.4553873730332603</v>
      </c>
      <c r="I57" s="197">
        <v>1.0551682931686914</v>
      </c>
    </row>
    <row r="58" spans="1:9" ht="12.75" hidden="1">
      <c r="A58" s="31" t="s">
        <v>83</v>
      </c>
      <c r="B58" s="196">
        <v>9.524563499966808</v>
      </c>
      <c r="C58" s="197">
        <v>0.356071167762066</v>
      </c>
      <c r="D58" s="197">
        <v>2.62125738564695</v>
      </c>
      <c r="E58" s="197">
        <v>0.604527650534422</v>
      </c>
      <c r="F58" s="197">
        <v>2.1810064396202615</v>
      </c>
      <c r="G58" s="197">
        <v>1.6728075416583683</v>
      </c>
      <c r="H58" s="197">
        <v>2.088893314744739</v>
      </c>
      <c r="I58" s="197">
        <v>1.36778862112461</v>
      </c>
    </row>
    <row r="59" spans="1:9" ht="12.75" hidden="1">
      <c r="A59" s="31" t="s">
        <v>84</v>
      </c>
      <c r="B59" s="196">
        <v>9.18591913961362</v>
      </c>
      <c r="C59" s="197">
        <v>0.34113390426873796</v>
      </c>
      <c r="D59" s="197">
        <v>3.0556993958706764</v>
      </c>
      <c r="E59" s="197">
        <v>0.4993361216225188</v>
      </c>
      <c r="F59" s="197">
        <v>2.2322246564429395</v>
      </c>
      <c r="G59" s="197">
        <v>1.746929562504149</v>
      </c>
      <c r="H59" s="197">
        <v>1.3105954989046007</v>
      </c>
      <c r="I59" s="197">
        <v>1.1720772754431386</v>
      </c>
    </row>
    <row r="60" spans="1:9" ht="12.75" hidden="1">
      <c r="A60" s="31" t="s">
        <v>85</v>
      </c>
      <c r="B60" s="196">
        <v>9.90984531633805</v>
      </c>
      <c r="C60" s="197">
        <v>0.39965478324370973</v>
      </c>
      <c r="D60" s="197">
        <v>3.0174931952466304</v>
      </c>
      <c r="E60" s="197">
        <v>0.5952665471685586</v>
      </c>
      <c r="F60" s="197">
        <v>2.7273783442873265</v>
      </c>
      <c r="G60" s="197">
        <v>1.6756290247626635</v>
      </c>
      <c r="H60" s="197">
        <v>1.4944234216291574</v>
      </c>
      <c r="I60" s="197">
        <v>1.0206134236207927</v>
      </c>
    </row>
    <row r="61" spans="1:9" ht="12.75" hidden="1">
      <c r="A61" s="31" t="s">
        <v>86</v>
      </c>
      <c r="B61" s="196">
        <v>10.4805483635398</v>
      </c>
      <c r="C61" s="197">
        <v>0.5387704972449048</v>
      </c>
      <c r="D61" s="197">
        <v>3.0324636526588327</v>
      </c>
      <c r="E61" s="197">
        <v>0.6804753369182766</v>
      </c>
      <c r="F61" s="197">
        <v>2.9132974839009496</v>
      </c>
      <c r="G61" s="197">
        <v>1.8154418110602137</v>
      </c>
      <c r="H61" s="197">
        <v>1.5000995817566223</v>
      </c>
      <c r="I61" s="197">
        <v>1.2316603598220806</v>
      </c>
    </row>
    <row r="62" spans="1:9" ht="12.75" hidden="1">
      <c r="A62" s="31" t="s">
        <v>87</v>
      </c>
      <c r="B62" s="196">
        <v>10.724855606452897</v>
      </c>
      <c r="C62" s="197">
        <v>0.3638053508597225</v>
      </c>
      <c r="D62" s="197">
        <v>3.1315475004979083</v>
      </c>
      <c r="E62" s="197">
        <v>0.7277102834760671</v>
      </c>
      <c r="F62" s="197">
        <v>2.4578769169488153</v>
      </c>
      <c r="G62" s="197">
        <v>1.9668392750448118</v>
      </c>
      <c r="H62" s="197">
        <v>2.077076279625573</v>
      </c>
      <c r="I62" s="197">
        <v>1.4027086237801234</v>
      </c>
    </row>
    <row r="63" spans="1:9" ht="12.75" hidden="1">
      <c r="A63" s="31" t="s">
        <v>88</v>
      </c>
      <c r="B63" s="196">
        <v>9.95761136559782</v>
      </c>
      <c r="C63" s="197">
        <v>0.32115116510655245</v>
      </c>
      <c r="D63" s="197">
        <v>3.2581823010024564</v>
      </c>
      <c r="E63" s="197">
        <v>0.6422691362942309</v>
      </c>
      <c r="F63" s="197">
        <v>2.3478390758812986</v>
      </c>
      <c r="G63" s="197">
        <v>1.9292637588793733</v>
      </c>
      <c r="H63" s="197">
        <v>1.4589059284339108</v>
      </c>
      <c r="I63" s="197">
        <v>1.1976033990572925</v>
      </c>
    </row>
    <row r="64" spans="1:9" ht="12.75" hidden="1">
      <c r="A64" s="31" t="s">
        <v>89</v>
      </c>
      <c r="B64" s="196">
        <v>10.840768771161125</v>
      </c>
      <c r="C64" s="197">
        <v>0.3773152758414658</v>
      </c>
      <c r="D64" s="197">
        <v>3.1381862842727215</v>
      </c>
      <c r="E64" s="197">
        <v>0.6991967071632477</v>
      </c>
      <c r="F64" s="197">
        <v>2.995784372302994</v>
      </c>
      <c r="G64" s="197">
        <v>1.8918542123083049</v>
      </c>
      <c r="H64" s="197">
        <v>1.738431919272389</v>
      </c>
      <c r="I64" s="197">
        <v>1.2957246232490207</v>
      </c>
    </row>
    <row r="65" spans="1:9" ht="12.75" hidden="1">
      <c r="A65" s="31" t="s">
        <v>90</v>
      </c>
      <c r="B65" s="196">
        <v>11.451105357498507</v>
      </c>
      <c r="C65" s="197">
        <v>0.5170284803823939</v>
      </c>
      <c r="D65" s="197">
        <v>3.2116776206598945</v>
      </c>
      <c r="E65" s="197">
        <v>0.7989776272986788</v>
      </c>
      <c r="F65" s="197">
        <v>3.2012879240523135</v>
      </c>
      <c r="G65" s="197">
        <v>1.964814445993494</v>
      </c>
      <c r="H65" s="197">
        <v>1.7573192591117304</v>
      </c>
      <c r="I65" s="197">
        <v>1.3510920799309565</v>
      </c>
    </row>
    <row r="66" spans="1:9" ht="12.75" hidden="1">
      <c r="A66" s="31" t="s">
        <v>91</v>
      </c>
      <c r="B66" s="196">
        <v>11.520978556728409</v>
      </c>
      <c r="C66" s="197">
        <v>0.3840204474540264</v>
      </c>
      <c r="D66" s="197">
        <v>3.415289119033393</v>
      </c>
      <c r="E66" s="197">
        <v>0.8129522671446591</v>
      </c>
      <c r="F66" s="197">
        <v>2.7434110071034983</v>
      </c>
      <c r="G66" s="197">
        <v>1.9778928500298745</v>
      </c>
      <c r="H66" s="197">
        <v>2.1874128659629557</v>
      </c>
      <c r="I66" s="197">
        <v>1.6651065524795856</v>
      </c>
    </row>
    <row r="67" spans="1:9" ht="12.75" hidden="1">
      <c r="A67" s="31" t="s">
        <v>92</v>
      </c>
      <c r="B67" s="196">
        <v>11.072561906658699</v>
      </c>
      <c r="C67" s="197">
        <v>0.36178052180840475</v>
      </c>
      <c r="D67" s="197">
        <v>3.799741087432782</v>
      </c>
      <c r="E67" s="197">
        <v>0.7823474739427736</v>
      </c>
      <c r="F67" s="197">
        <v>2.4297284737436105</v>
      </c>
      <c r="G67" s="197">
        <v>2.096428334329151</v>
      </c>
      <c r="H67" s="197">
        <v>1.6025360154019783</v>
      </c>
      <c r="I67" s="197">
        <v>1.0518489012812853</v>
      </c>
    </row>
    <row r="68" spans="1:9" ht="12.75" hidden="1">
      <c r="A68" s="31" t="s">
        <v>93</v>
      </c>
      <c r="B68" s="196">
        <v>12.149040695744537</v>
      </c>
      <c r="C68" s="197">
        <v>0.40665870012613686</v>
      </c>
      <c r="D68" s="197">
        <v>3.673438226116976</v>
      </c>
      <c r="E68" s="197">
        <v>0.8804355042156277</v>
      </c>
      <c r="F68" s="197">
        <v>3.224822412534024</v>
      </c>
      <c r="G68" s="197">
        <v>2.1298546106353315</v>
      </c>
      <c r="H68" s="197">
        <v>1.8338312421164442</v>
      </c>
      <c r="I68" s="197">
        <v>1.417977826462192</v>
      </c>
    </row>
    <row r="69" spans="1:9" ht="12.75" hidden="1">
      <c r="A69" s="31" t="s">
        <v>94</v>
      </c>
      <c r="B69" s="196">
        <v>12.896202615680807</v>
      </c>
      <c r="C69" s="197">
        <v>0.5656243776140211</v>
      </c>
      <c r="D69" s="197">
        <v>4.026621522936999</v>
      </c>
      <c r="E69" s="197">
        <v>0.9953860452765053</v>
      </c>
      <c r="F69" s="197">
        <v>3.2356104361680935</v>
      </c>
      <c r="G69" s="197">
        <v>2.1269999336121623</v>
      </c>
      <c r="H69" s="197">
        <v>1.9459603000730268</v>
      </c>
      <c r="I69" s="197">
        <v>1.4773617473278893</v>
      </c>
    </row>
    <row r="70" spans="1:9" ht="12.75" hidden="1">
      <c r="A70" s="31" t="s">
        <v>95</v>
      </c>
      <c r="B70" s="196">
        <v>13.543650003319392</v>
      </c>
      <c r="C70" s="197">
        <v>0.4449976764256788</v>
      </c>
      <c r="D70" s="197">
        <v>4.056695213436898</v>
      </c>
      <c r="E70" s="197">
        <v>1.1507667795259908</v>
      </c>
      <c r="F70" s="197">
        <v>3.00212441080794</v>
      </c>
      <c r="G70" s="197">
        <v>2.3930823873066456</v>
      </c>
      <c r="H70" s="197">
        <v>2.4959835358162388</v>
      </c>
      <c r="I70" s="197">
        <v>1.4368983602204075</v>
      </c>
    </row>
    <row r="71" spans="1:9" ht="12.75" hidden="1">
      <c r="A71" s="31" t="s">
        <v>96</v>
      </c>
      <c r="B71" s="196">
        <v>12.628659629555862</v>
      </c>
      <c r="C71" s="197">
        <v>0.40134767310628694</v>
      </c>
      <c r="D71" s="197">
        <v>4.066719776936865</v>
      </c>
      <c r="E71" s="197">
        <v>0.9099780920135431</v>
      </c>
      <c r="F71" s="197">
        <v>3.1335391356303526</v>
      </c>
      <c r="G71" s="197">
        <v>2.2660824536944832</v>
      </c>
      <c r="H71" s="197">
        <v>1.8509924981743344</v>
      </c>
      <c r="I71" s="197">
        <v>1.2418840868352918</v>
      </c>
    </row>
    <row r="72" spans="1:9" ht="12.75" hidden="1">
      <c r="A72" s="31" t="s">
        <v>97</v>
      </c>
      <c r="B72" s="196">
        <v>13.601473809998009</v>
      </c>
      <c r="C72" s="197">
        <v>0.39341432649538605</v>
      </c>
      <c r="D72" s="197">
        <v>4.138485029542587</v>
      </c>
      <c r="E72" s="197">
        <v>1.0158666932218017</v>
      </c>
      <c r="F72" s="197">
        <v>3.6414724822412534</v>
      </c>
      <c r="G72" s="197">
        <v>2.2476598287193785</v>
      </c>
      <c r="H72" s="197">
        <v>2.1645754497776006</v>
      </c>
      <c r="I72" s="197">
        <v>1.4262099183429595</v>
      </c>
    </row>
    <row r="73" spans="1:9" ht="12.75" hidden="1">
      <c r="A73" s="31" t="s">
        <v>98</v>
      </c>
      <c r="B73" s="196">
        <v>14.55563300803293</v>
      </c>
      <c r="C73" s="197">
        <v>0.6170085640310694</v>
      </c>
      <c r="D73" s="197">
        <v>4.441213569674036</v>
      </c>
      <c r="E73" s="197">
        <v>1.1637787957246233</v>
      </c>
      <c r="F73" s="197">
        <v>3.6437628626435634</v>
      </c>
      <c r="G73" s="197">
        <v>2.505609772289717</v>
      </c>
      <c r="H73" s="197">
        <v>2.1842594436699194</v>
      </c>
      <c r="I73" s="197">
        <v>1.5443802695346212</v>
      </c>
    </row>
    <row r="74" spans="1:9" ht="12.75" hidden="1">
      <c r="A74" s="31" t="s">
        <v>14</v>
      </c>
      <c r="B74" s="196">
        <v>14.69896434973113</v>
      </c>
      <c r="C74" s="197">
        <v>0.5401646418376154</v>
      </c>
      <c r="D74" s="197">
        <v>4.512082586470158</v>
      </c>
      <c r="E74" s="197">
        <v>1.2534687645223395</v>
      </c>
      <c r="F74" s="197">
        <v>3.3384120029210647</v>
      </c>
      <c r="G74" s="197">
        <v>2.444898094669057</v>
      </c>
      <c r="H74" s="197">
        <v>2.6099382593108937</v>
      </c>
      <c r="I74" s="197">
        <v>1.8498639049326164</v>
      </c>
    </row>
    <row r="75" spans="1:9" ht="12.75">
      <c r="A75" s="31" t="s">
        <v>15</v>
      </c>
      <c r="B75" s="196">
        <v>14.424483834561507</v>
      </c>
      <c r="C75" s="197">
        <v>0.4422757750780057</v>
      </c>
      <c r="D75" s="197">
        <v>4.914592046737037</v>
      </c>
      <c r="E75" s="197">
        <v>1.0013941445927106</v>
      </c>
      <c r="F75" s="197">
        <v>3.548496315475005</v>
      </c>
      <c r="G75" s="197">
        <v>2.5895239992033456</v>
      </c>
      <c r="H75" s="197">
        <v>1.9282015534754031</v>
      </c>
      <c r="I75" s="197">
        <v>1.3442873265617739</v>
      </c>
    </row>
    <row r="76" spans="1:9" ht="12.75">
      <c r="A76" s="31" t="s">
        <v>16</v>
      </c>
      <c r="B76" s="196">
        <v>15.338743942109804</v>
      </c>
      <c r="C76" s="197">
        <v>0.3228772488880037</v>
      </c>
      <c r="D76" s="197">
        <v>4.874460598818295</v>
      </c>
      <c r="E76" s="197">
        <v>1.091183695147049</v>
      </c>
      <c r="F76" s="197">
        <v>4.136526588329017</v>
      </c>
      <c r="G76" s="197">
        <v>2.5721303857133373</v>
      </c>
      <c r="H76" s="197">
        <v>2.341565425214101</v>
      </c>
      <c r="I76" s="197">
        <v>1.5095266547168558</v>
      </c>
    </row>
    <row r="77" spans="1:10" ht="12.75">
      <c r="A77" s="31" t="s">
        <v>17</v>
      </c>
      <c r="B77" s="351">
        <v>15.899123680541727</v>
      </c>
      <c r="C77" s="197">
        <v>0.6884750713669255</v>
      </c>
      <c r="D77" s="197">
        <v>4.411405430525127</v>
      </c>
      <c r="E77" s="197">
        <v>1.2853349266414393</v>
      </c>
      <c r="F77" s="197">
        <v>4.297483900949346</v>
      </c>
      <c r="G77" s="197">
        <v>3.1119298944433376</v>
      </c>
      <c r="H77" s="197">
        <v>2.1044944566155483</v>
      </c>
      <c r="I77" s="197">
        <v>1.6898692159596362</v>
      </c>
      <c r="J77" s="36"/>
    </row>
    <row r="78" spans="1:10" ht="12.75">
      <c r="A78" s="261" t="s">
        <v>18</v>
      </c>
      <c r="B78" s="196">
        <v>15.358759875190865</v>
      </c>
      <c r="C78" s="197">
        <v>0.43995220075682134</v>
      </c>
      <c r="D78" s="197">
        <v>3.953130186549824</v>
      </c>
      <c r="E78" s="197">
        <v>1.6604262099183429</v>
      </c>
      <c r="F78" s="197">
        <v>3.818097324570139</v>
      </c>
      <c r="G78" s="197">
        <v>2.9991037641904006</v>
      </c>
      <c r="H78" s="197">
        <v>2.4880501892053375</v>
      </c>
      <c r="I78" s="197">
        <v>1.6562437761402111</v>
      </c>
      <c r="J78" s="36"/>
    </row>
    <row r="79" spans="1:10" ht="12.75">
      <c r="A79" s="261" t="s">
        <v>19</v>
      </c>
      <c r="B79" s="196">
        <v>13.276777</v>
      </c>
      <c r="C79" s="197">
        <v>0.33842199999999995</v>
      </c>
      <c r="D79" s="197">
        <v>3.576948</v>
      </c>
      <c r="E79" s="197">
        <v>0.9039540000000001</v>
      </c>
      <c r="F79" s="197">
        <v>3.1195500000000003</v>
      </c>
      <c r="G79" s="197">
        <v>3.195388</v>
      </c>
      <c r="H79" s="197">
        <v>2.142515</v>
      </c>
      <c r="I79" s="197">
        <v>1.379075</v>
      </c>
      <c r="J79" s="36"/>
    </row>
    <row r="80" spans="1:10" ht="12.75">
      <c r="A80" s="261" t="s">
        <v>20</v>
      </c>
      <c r="B80" s="521">
        <v>14.261758</v>
      </c>
      <c r="C80" s="521">
        <v>0.285337</v>
      </c>
      <c r="D80" s="521">
        <v>3.6653730000000007</v>
      </c>
      <c r="E80" s="521">
        <v>1.18631</v>
      </c>
      <c r="F80" s="521">
        <v>3.804645</v>
      </c>
      <c r="G80" s="521">
        <v>3.100394</v>
      </c>
      <c r="H80" s="521">
        <v>2.219699</v>
      </c>
      <c r="I80" s="521">
        <v>1.3247959999999999</v>
      </c>
      <c r="J80" s="36"/>
    </row>
    <row r="81" spans="1:10" ht="12.75">
      <c r="A81" s="261" t="s">
        <v>21</v>
      </c>
      <c r="B81" s="521">
        <v>15.138952</v>
      </c>
      <c r="C81" s="521">
        <v>0.509293</v>
      </c>
      <c r="D81" s="521">
        <v>3.8717170000000007</v>
      </c>
      <c r="E81" s="521">
        <v>1.4111449999999999</v>
      </c>
      <c r="F81" s="521">
        <v>3.7546239999999997</v>
      </c>
      <c r="G81" s="521">
        <v>3.136701</v>
      </c>
      <c r="H81" s="521">
        <v>2.4554720000000003</v>
      </c>
      <c r="I81" s="521">
        <v>1.4285709999999998</v>
      </c>
      <c r="J81" s="36"/>
    </row>
    <row r="82" spans="1:10" ht="12.75">
      <c r="A82" s="261" t="s">
        <v>22</v>
      </c>
      <c r="B82" s="521">
        <v>14.870194999999999</v>
      </c>
      <c r="C82" s="521">
        <v>0.3614</v>
      </c>
      <c r="D82" s="521">
        <v>3.582101</v>
      </c>
      <c r="E82" s="521">
        <v>1.5750710000000008</v>
      </c>
      <c r="F82" s="521">
        <v>3.299057</v>
      </c>
      <c r="G82" s="521">
        <v>3.1658440000000003</v>
      </c>
      <c r="H82" s="521">
        <v>2.886722</v>
      </c>
      <c r="I82" s="521">
        <v>1.651496</v>
      </c>
      <c r="J82" s="36"/>
    </row>
    <row r="83" spans="1:9" ht="12.75">
      <c r="A83" s="32"/>
      <c r="B83" s="762" t="s">
        <v>533</v>
      </c>
      <c r="C83" s="763"/>
      <c r="D83" s="763"/>
      <c r="E83" s="763"/>
      <c r="F83" s="763"/>
      <c r="G83" s="763"/>
      <c r="H83" s="763"/>
      <c r="I83" s="763"/>
    </row>
    <row r="84" spans="1:9" ht="12.75" hidden="1">
      <c r="A84" s="31">
        <v>1995</v>
      </c>
      <c r="B84" s="192">
        <v>89.64891290894839</v>
      </c>
      <c r="C84" s="192">
        <v>5.301889516894261</v>
      </c>
      <c r="D84" s="192">
        <v>29.299716709985287</v>
      </c>
      <c r="E84" s="192">
        <v>4.577849746276661</v>
      </c>
      <c r="F84" s="192">
        <v>21.99777906129241</v>
      </c>
      <c r="G84" s="192">
        <v>15.648679125926535</v>
      </c>
      <c r="H84" s="192">
        <v>12.822998748573234</v>
      </c>
      <c r="I84" s="192">
        <v>10.35108709105161</v>
      </c>
    </row>
    <row r="85" spans="1:9" ht="12.75" hidden="1">
      <c r="A85" s="31">
        <v>1996</v>
      </c>
      <c r="B85" s="192">
        <v>89.98324291295573</v>
      </c>
      <c r="C85" s="192">
        <v>4.968954641682252</v>
      </c>
      <c r="D85" s="192">
        <v>28.433196931261996</v>
      </c>
      <c r="E85" s="192">
        <v>6.684318699427852</v>
      </c>
      <c r="F85" s="192">
        <v>21.66956752519735</v>
      </c>
      <c r="G85" s="192">
        <v>13.624622734090025</v>
      </c>
      <c r="H85" s="192">
        <v>14.602582381296253</v>
      </c>
      <c r="I85" s="192">
        <v>10.016757087044272</v>
      </c>
    </row>
    <row r="86" spans="1:9" ht="12.75" hidden="1">
      <c r="A86" s="31">
        <v>1997</v>
      </c>
      <c r="B86" s="192">
        <v>90.29633392011021</v>
      </c>
      <c r="C86" s="192">
        <v>4.791299931117497</v>
      </c>
      <c r="D86" s="192">
        <v>25.250099149057565</v>
      </c>
      <c r="E86" s="192">
        <v>6.564572128330191</v>
      </c>
      <c r="F86" s="192">
        <v>23.714367220277893</v>
      </c>
      <c r="G86" s="192">
        <v>15.330879539113434</v>
      </c>
      <c r="H86" s="192">
        <v>14.645115952213636</v>
      </c>
      <c r="I86" s="192">
        <v>9.70366607988979</v>
      </c>
    </row>
    <row r="87" spans="1:9" ht="12.75" hidden="1">
      <c r="A87" s="31">
        <v>1998</v>
      </c>
      <c r="B87" s="192">
        <v>89.59318670834688</v>
      </c>
      <c r="C87" s="192">
        <v>4.816777971744073</v>
      </c>
      <c r="D87" s="192">
        <v>24.574993910360508</v>
      </c>
      <c r="E87" s="192">
        <v>6.443346053913608</v>
      </c>
      <c r="F87" s="192">
        <v>24.36236399805131</v>
      </c>
      <c r="G87" s="192">
        <v>14.700136001948682</v>
      </c>
      <c r="H87" s="192">
        <v>14.695568772328679</v>
      </c>
      <c r="I87" s="192">
        <v>10.406813291653132</v>
      </c>
    </row>
    <row r="88" spans="1:9" ht="12.75" hidden="1">
      <c r="A88" s="31">
        <v>1999</v>
      </c>
      <c r="B88" s="192">
        <v>89.91109420517557</v>
      </c>
      <c r="C88" s="192">
        <v>4.268919356324881</v>
      </c>
      <c r="D88" s="192">
        <v>26.715210852980576</v>
      </c>
      <c r="E88" s="192">
        <v>5.037483136723079</v>
      </c>
      <c r="F88" s="192">
        <v>24.36403887000097</v>
      </c>
      <c r="G88" s="192">
        <v>14.776955844794063</v>
      </c>
      <c r="H88" s="192">
        <v>14.748486144352013</v>
      </c>
      <c r="I88" s="192">
        <v>10.088905794824422</v>
      </c>
    </row>
    <row r="89" spans="1:9" ht="12.75" hidden="1">
      <c r="A89" s="31">
        <v>2000</v>
      </c>
      <c r="B89" s="192">
        <v>89.17619613211114</v>
      </c>
      <c r="C89" s="192">
        <v>3.993693775266177</v>
      </c>
      <c r="D89" s="192">
        <v>25.997304941118827</v>
      </c>
      <c r="E89" s="192">
        <v>6.288328690659436</v>
      </c>
      <c r="F89" s="192">
        <v>22.40169160217522</v>
      </c>
      <c r="G89" s="192">
        <v>15.262981289047724</v>
      </c>
      <c r="H89" s="192">
        <v>15.232195833843761</v>
      </c>
      <c r="I89" s="192">
        <v>10.82380386788885</v>
      </c>
    </row>
    <row r="90" spans="1:9" ht="12.75" hidden="1">
      <c r="A90" s="31">
        <v>2001</v>
      </c>
      <c r="B90" s="192">
        <v>90.46069508932644</v>
      </c>
      <c r="C90" s="192">
        <v>4.240933692123714</v>
      </c>
      <c r="D90" s="192">
        <v>25.76453056896006</v>
      </c>
      <c r="E90" s="192">
        <v>5.7509140619864985</v>
      </c>
      <c r="F90" s="192">
        <v>23.434518629991043</v>
      </c>
      <c r="G90" s="192">
        <v>15.574811816538167</v>
      </c>
      <c r="H90" s="192">
        <v>15.694986319726963</v>
      </c>
      <c r="I90" s="192">
        <v>9.539304910673556</v>
      </c>
    </row>
    <row r="91" spans="1:9" ht="12.75" hidden="1">
      <c r="A91" s="31">
        <v>2002</v>
      </c>
      <c r="B91" s="192">
        <v>90.37189970879126</v>
      </c>
      <c r="C91" s="192">
        <v>4.573059134307636</v>
      </c>
      <c r="D91" s="192">
        <v>24.182496821947943</v>
      </c>
      <c r="E91" s="192">
        <v>6.527132901178359</v>
      </c>
      <c r="F91" s="192">
        <v>21.90737217919706</v>
      </c>
      <c r="G91" s="192">
        <v>17.445747721269058</v>
      </c>
      <c r="H91" s="192">
        <v>15.736090950891207</v>
      </c>
      <c r="I91" s="192">
        <v>9.628100291208742</v>
      </c>
    </row>
    <row r="92" spans="1:9" ht="12.75" hidden="1">
      <c r="A92" s="31">
        <v>2003</v>
      </c>
      <c r="B92" s="192">
        <v>89.5592187867849</v>
      </c>
      <c r="C92" s="192">
        <v>4.04985416830155</v>
      </c>
      <c r="D92" s="192">
        <v>25.88406379973318</v>
      </c>
      <c r="E92" s="192">
        <v>5.417680295063955</v>
      </c>
      <c r="F92" s="192">
        <v>22.497073556723954</v>
      </c>
      <c r="G92" s="192">
        <v>16.087754061053126</v>
      </c>
      <c r="H92" s="192">
        <v>15.622792905909124</v>
      </c>
      <c r="I92" s="192">
        <v>10.440781213215097</v>
      </c>
    </row>
    <row r="93" spans="1:9" ht="12.75" hidden="1">
      <c r="A93" s="31">
        <v>2004</v>
      </c>
      <c r="B93" s="192">
        <v>89.33329515536231</v>
      </c>
      <c r="C93" s="192">
        <v>3.634909936697987</v>
      </c>
      <c r="D93" s="192">
        <v>27.066713067585287</v>
      </c>
      <c r="E93" s="192">
        <v>5.5357323782967045</v>
      </c>
      <c r="F93" s="192">
        <v>22.84988274957747</v>
      </c>
      <c r="G93" s="192">
        <v>15.906117432502082</v>
      </c>
      <c r="H93" s="192">
        <v>14.339939590702782</v>
      </c>
      <c r="I93" s="192">
        <v>10.666704844637684</v>
      </c>
    </row>
    <row r="94" spans="1:9" ht="12.75" hidden="1">
      <c r="A94" s="31">
        <v>2005</v>
      </c>
      <c r="B94" s="192">
        <v>88.84571348569098</v>
      </c>
      <c r="C94" s="192">
        <v>3.243450265906785</v>
      </c>
      <c r="D94" s="192">
        <v>26.408471323731835</v>
      </c>
      <c r="E94" s="192">
        <v>5.988876406687617</v>
      </c>
      <c r="F94" s="192">
        <v>22.890061123896206</v>
      </c>
      <c r="G94" s="192">
        <v>15.743256750653407</v>
      </c>
      <c r="H94" s="192">
        <v>14.571597614815124</v>
      </c>
      <c r="I94" s="192">
        <v>11.154286514309021</v>
      </c>
    </row>
    <row r="95" spans="1:9" ht="12.75" hidden="1">
      <c r="A95" s="31">
        <v>2006</v>
      </c>
      <c r="B95" s="192">
        <v>90.23477188715425</v>
      </c>
      <c r="C95" s="192">
        <v>3.2054998258404557</v>
      </c>
      <c r="D95" s="192">
        <v>28.228068251257383</v>
      </c>
      <c r="E95" s="192">
        <v>6.925041490950333</v>
      </c>
      <c r="F95" s="192">
        <v>21.479837868913908</v>
      </c>
      <c r="G95" s="192">
        <v>16.07679411449212</v>
      </c>
      <c r="H95" s="192">
        <v>14.319530335700053</v>
      </c>
      <c r="I95" s="192">
        <v>9.765228112845742</v>
      </c>
    </row>
    <row r="96" spans="1:9" ht="12.75" hidden="1">
      <c r="A96" s="31">
        <v>2007</v>
      </c>
      <c r="B96" s="192">
        <v>89.99682099503394</v>
      </c>
      <c r="C96" s="192">
        <v>3.1930379251514345</v>
      </c>
      <c r="D96" s="192">
        <v>28.199771046874943</v>
      </c>
      <c r="E96" s="192">
        <v>7.1233999053315</v>
      </c>
      <c r="F96" s="192">
        <v>22.031098116830865</v>
      </c>
      <c r="G96" s="192">
        <v>15.221172928694756</v>
      </c>
      <c r="H96" s="192">
        <v>14.22834107215046</v>
      </c>
      <c r="I96" s="192">
        <v>10.00317900496605</v>
      </c>
    </row>
    <row r="97" spans="1:9" ht="12.75" hidden="1">
      <c r="A97" s="31">
        <v>2008</v>
      </c>
      <c r="B97" s="192">
        <v>90.77680570006137</v>
      </c>
      <c r="C97" s="195">
        <v>2.8169459202281764</v>
      </c>
      <c r="D97" s="195">
        <v>27.00581353720135</v>
      </c>
      <c r="E97" s="195">
        <v>7.4951817218005425</v>
      </c>
      <c r="F97" s="195">
        <v>23.505444913611715</v>
      </c>
      <c r="G97" s="195">
        <v>16.76958334423814</v>
      </c>
      <c r="H97" s="195">
        <v>13.183836262981451</v>
      </c>
      <c r="I97" s="192">
        <v>9.22319429993862</v>
      </c>
    </row>
    <row r="98" spans="1:9" ht="12.75">
      <c r="A98" s="31">
        <v>2009</v>
      </c>
      <c r="B98" s="192">
        <v>90.86721925003656</v>
      </c>
      <c r="C98" s="195">
        <v>2.3597248893996396</v>
      </c>
      <c r="D98" s="195">
        <v>23.20505775787829</v>
      </c>
      <c r="E98" s="195">
        <v>8.015711582934403</v>
      </c>
      <c r="F98" s="195">
        <v>22.070927602988835</v>
      </c>
      <c r="G98" s="195">
        <v>19.892633411240705</v>
      </c>
      <c r="H98" s="195">
        <v>15.323164005594675</v>
      </c>
      <c r="I98" s="192">
        <v>9.132780749963446</v>
      </c>
    </row>
    <row r="99" spans="1:9" ht="12.75">
      <c r="A99" s="32"/>
      <c r="B99" s="754" t="s">
        <v>534</v>
      </c>
      <c r="C99" s="755"/>
      <c r="D99" s="755"/>
      <c r="E99" s="755"/>
      <c r="F99" s="755"/>
      <c r="G99" s="755"/>
      <c r="H99" s="755"/>
      <c r="I99" s="755"/>
    </row>
    <row r="100" spans="1:9" ht="12.75">
      <c r="A100" s="32"/>
      <c r="B100" s="754" t="s">
        <v>513</v>
      </c>
      <c r="C100" s="755"/>
      <c r="D100" s="755"/>
      <c r="E100" s="755"/>
      <c r="F100" s="755"/>
      <c r="G100" s="755"/>
      <c r="H100" s="755"/>
      <c r="I100" s="755"/>
    </row>
    <row r="101" spans="1:9" ht="12.75" hidden="1">
      <c r="A101" s="31">
        <v>1998</v>
      </c>
      <c r="B101" s="191">
        <v>2.918927501928991</v>
      </c>
      <c r="C101" s="193">
        <v>-1.5331947670864423</v>
      </c>
      <c r="D101" s="192">
        <v>7.710400158300416</v>
      </c>
      <c r="E101" s="192">
        <v>7.8682538964075945</v>
      </c>
      <c r="F101" s="192">
        <v>4.899964524703918</v>
      </c>
      <c r="G101" s="192">
        <v>-1.944863791532356</v>
      </c>
      <c r="H101" s="34">
        <v>-4.225791848139977</v>
      </c>
      <c r="I101" s="34">
        <v>17.741420394526756</v>
      </c>
    </row>
    <row r="102" spans="1:9" ht="12.75" hidden="1">
      <c r="A102" s="31">
        <v>1999</v>
      </c>
      <c r="B102" s="191">
        <v>0.31242165352051643</v>
      </c>
      <c r="C102" s="193">
        <v>-8.68928181186051</v>
      </c>
      <c r="D102" s="192">
        <v>5.217801567386317</v>
      </c>
      <c r="E102" s="192">
        <v>-34.36931770498224</v>
      </c>
      <c r="F102" s="192">
        <v>0.05883442972296393</v>
      </c>
      <c r="G102" s="192">
        <v>1.8093679348655485</v>
      </c>
      <c r="H102" s="34">
        <v>9.213228582605296</v>
      </c>
      <c r="I102" s="34">
        <v>-2.4119009368023683</v>
      </c>
    </row>
    <row r="103" spans="1:9" ht="12.75" hidden="1">
      <c r="A103" s="31">
        <v>2000</v>
      </c>
      <c r="B103" s="191">
        <v>0.5419109872152319</v>
      </c>
      <c r="C103" s="193">
        <v>1.958171285593835</v>
      </c>
      <c r="D103" s="192">
        <v>-3.1562991063633774</v>
      </c>
      <c r="E103" s="192">
        <v>25.804526661267644</v>
      </c>
      <c r="F103" s="192">
        <v>-2.6339548213550046</v>
      </c>
      <c r="G103" s="192">
        <v>-2.3984523477040653</v>
      </c>
      <c r="H103" s="34">
        <v>6.410017237648205</v>
      </c>
      <c r="I103" s="34">
        <v>8.747568041391403</v>
      </c>
    </row>
    <row r="104" spans="1:9" ht="12.75" hidden="1">
      <c r="A104" s="31">
        <v>2001</v>
      </c>
      <c r="B104" s="191">
        <v>4.954167911562578</v>
      </c>
      <c r="C104" s="193">
        <v>14.078796446957782</v>
      </c>
      <c r="D104" s="192">
        <v>6.517926654374094</v>
      </c>
      <c r="E104" s="192">
        <v>-7.973911570387941</v>
      </c>
      <c r="F104" s="192">
        <v>7.4665474707320385</v>
      </c>
      <c r="G104" s="192">
        <v>-0.04047961362905994</v>
      </c>
      <c r="H104" s="34">
        <v>6.545627949705121</v>
      </c>
      <c r="I104" s="34">
        <v>-8.60226680690856</v>
      </c>
    </row>
    <row r="105" spans="1:9" ht="12.75" hidden="1">
      <c r="A105" s="31">
        <v>2002</v>
      </c>
      <c r="B105" s="191">
        <v>4.200960141379454</v>
      </c>
      <c r="C105" s="193">
        <v>19.386442818060658</v>
      </c>
      <c r="D105" s="192">
        <v>5.794035167354622</v>
      </c>
      <c r="E105" s="192">
        <v>17.31310862802127</v>
      </c>
      <c r="F105" s="192">
        <v>-1.9853982300884923</v>
      </c>
      <c r="G105" s="192">
        <v>8.04753393286039</v>
      </c>
      <c r="H105" s="34">
        <v>-1.9311143727827442</v>
      </c>
      <c r="I105" s="34">
        <v>8.270773731420334</v>
      </c>
    </row>
    <row r="106" spans="1:9" ht="12.75" hidden="1">
      <c r="A106" s="31">
        <v>2003</v>
      </c>
      <c r="B106" s="191">
        <v>3.7883415637905102</v>
      </c>
      <c r="C106" s="193">
        <v>5.292020839045804</v>
      </c>
      <c r="D106" s="192">
        <v>15.870176242368728</v>
      </c>
      <c r="E106" s="192">
        <v>-13.391287973889021</v>
      </c>
      <c r="F106" s="192">
        <v>6.069169755273947</v>
      </c>
      <c r="G106" s="192">
        <v>-7.692407108239081</v>
      </c>
      <c r="H106" s="34">
        <v>1.4476607225551845</v>
      </c>
      <c r="I106" s="34">
        <v>14.053125124170535</v>
      </c>
    </row>
    <row r="107" spans="1:9" ht="12.75" hidden="1">
      <c r="A107" s="31">
        <v>2004</v>
      </c>
      <c r="B107" s="191">
        <v>4.415412670937187</v>
      </c>
      <c r="C107" s="193">
        <v>-2.5316220238095326</v>
      </c>
      <c r="D107" s="192">
        <v>17.437120487031834</v>
      </c>
      <c r="E107" s="192">
        <v>7.727289198101232</v>
      </c>
      <c r="F107" s="192">
        <v>2.077401396851357</v>
      </c>
      <c r="G107" s="192">
        <v>-1.5422202931828792</v>
      </c>
      <c r="H107" s="34">
        <v>-7.060917198126418</v>
      </c>
      <c r="I107" s="34">
        <v>10.297435004137114</v>
      </c>
    </row>
    <row r="108" spans="1:9" ht="12.75">
      <c r="A108" s="31">
        <v>2005</v>
      </c>
      <c r="B108" s="191">
        <v>5.876878088131505</v>
      </c>
      <c r="C108" s="34">
        <v>-3.2901391247924607</v>
      </c>
      <c r="D108" s="192">
        <v>6.004312844205842</v>
      </c>
      <c r="E108" s="192">
        <v>9.300526413158664</v>
      </c>
      <c r="F108" s="192">
        <v>7.512987933521799</v>
      </c>
      <c r="G108" s="192">
        <v>2.7744004323002116</v>
      </c>
      <c r="H108" s="34">
        <v>7.509093626986882</v>
      </c>
      <c r="I108" s="34">
        <v>13.247998231178613</v>
      </c>
    </row>
    <row r="109" spans="1:9" ht="12.75">
      <c r="A109" s="31">
        <v>2006</v>
      </c>
      <c r="B109" s="191">
        <v>10.133230982274924</v>
      </c>
      <c r="C109" s="34">
        <v>12.325604341391227</v>
      </c>
      <c r="D109" s="192">
        <v>17.264640119384623</v>
      </c>
      <c r="E109" s="192">
        <v>20.215728815645704</v>
      </c>
      <c r="F109" s="192">
        <v>0.5689199827811535</v>
      </c>
      <c r="G109" s="192">
        <v>14.436334705455039</v>
      </c>
      <c r="H109" s="34">
        <v>2.907993008104228</v>
      </c>
      <c r="I109" s="34">
        <v>-4.4451417215772295</v>
      </c>
    </row>
    <row r="110" spans="1:9" ht="12.75">
      <c r="A110" s="262">
        <v>2007</v>
      </c>
      <c r="B110" s="346">
        <v>10.732995612161417</v>
      </c>
      <c r="C110" s="34">
        <v>7.3628362115915</v>
      </c>
      <c r="D110" s="192">
        <v>12.076355897590261</v>
      </c>
      <c r="E110" s="192">
        <v>6.988621091300075</v>
      </c>
      <c r="F110" s="192">
        <v>14.71402569758294</v>
      </c>
      <c r="G110" s="192">
        <v>6.419123159142032</v>
      </c>
      <c r="H110" s="34">
        <v>9.430332509779717</v>
      </c>
      <c r="I110" s="34">
        <v>9.163018096906</v>
      </c>
    </row>
    <row r="111" spans="1:9" ht="12.75">
      <c r="A111" s="262">
        <v>2008</v>
      </c>
      <c r="B111" s="346">
        <v>6.900863105743753</v>
      </c>
      <c r="C111" s="34">
        <v>-2.64759785312215</v>
      </c>
      <c r="D111" s="192">
        <v>6.963411640146688</v>
      </c>
      <c r="E111" s="192">
        <v>5.563066027013775</v>
      </c>
      <c r="F111" s="192">
        <v>13.23008864431678</v>
      </c>
      <c r="G111" s="192">
        <v>11.09640402204171</v>
      </c>
      <c r="H111" s="34">
        <v>-4.840046801230017</v>
      </c>
      <c r="I111" s="34">
        <v>-0.5140477415991</v>
      </c>
    </row>
    <row r="112" spans="1:9" ht="12.75">
      <c r="A112" s="80">
        <v>2009</v>
      </c>
      <c r="B112" s="348">
        <v>-4.563217154458201</v>
      </c>
      <c r="C112" s="206">
        <v>10.242404040743608</v>
      </c>
      <c r="D112" s="195">
        <v>-8.291659591911412</v>
      </c>
      <c r="E112" s="195">
        <v>-1.8122244885932304</v>
      </c>
      <c r="F112" s="195">
        <v>-13.053570683236444</v>
      </c>
      <c r="G112" s="195">
        <v>3.808111430076238</v>
      </c>
      <c r="H112" s="206">
        <v>2.912875979462342</v>
      </c>
      <c r="I112" s="206">
        <v>-5.6143764452925495</v>
      </c>
    </row>
    <row r="113" spans="1:9" ht="12.75" hidden="1">
      <c r="A113" s="31" t="s">
        <v>60</v>
      </c>
      <c r="B113" s="346">
        <v>2.3694301474357644</v>
      </c>
      <c r="C113" s="34">
        <v>109.71714307037838</v>
      </c>
      <c r="D113" s="192">
        <v>110.2979803906925</v>
      </c>
      <c r="E113" s="192">
        <v>4.073789392774785</v>
      </c>
      <c r="F113" s="192">
        <v>7.240940451470294</v>
      </c>
      <c r="G113" s="192">
        <v>-6.904053956051925</v>
      </c>
      <c r="H113" s="34">
        <v>-7.953200083571275</v>
      </c>
      <c r="I113" s="34">
        <v>21.14352869040927</v>
      </c>
    </row>
    <row r="114" spans="1:9" ht="12.75" hidden="1">
      <c r="A114" s="31" t="s">
        <v>61</v>
      </c>
      <c r="B114" s="346">
        <v>2.1641284314676454</v>
      </c>
      <c r="C114" s="34">
        <v>97.01040745527517</v>
      </c>
      <c r="D114" s="192">
        <v>105.79938365346855</v>
      </c>
      <c r="E114" s="192">
        <v>9.253513414856712</v>
      </c>
      <c r="F114" s="192">
        <v>3.7142507730742977</v>
      </c>
      <c r="G114" s="192">
        <v>0.8306123618032899</v>
      </c>
      <c r="H114" s="34">
        <v>-10.848982907852388</v>
      </c>
      <c r="I114" s="34">
        <v>18.605082544982395</v>
      </c>
    </row>
    <row r="115" spans="1:9" ht="12.75" hidden="1">
      <c r="A115" s="31" t="s">
        <v>62</v>
      </c>
      <c r="B115" s="346">
        <v>-0.40212818609253986</v>
      </c>
      <c r="C115" s="34">
        <v>-15.449020931802835</v>
      </c>
      <c r="D115" s="192">
        <v>6.140152798163399</v>
      </c>
      <c r="E115" s="192">
        <v>8.420272202510176</v>
      </c>
      <c r="F115" s="192">
        <v>4.153653966271079</v>
      </c>
      <c r="G115" s="192">
        <v>-7.667179611781549</v>
      </c>
      <c r="H115" s="34">
        <v>-7.503837887626645</v>
      </c>
      <c r="I115" s="34">
        <v>-2.0260943135770617</v>
      </c>
    </row>
    <row r="116" spans="1:9" ht="12.75" hidden="1">
      <c r="A116" s="31" t="s">
        <v>63</v>
      </c>
      <c r="B116" s="346">
        <v>7.852088447041666</v>
      </c>
      <c r="C116" s="34">
        <v>29.747033104309793</v>
      </c>
      <c r="D116" s="192">
        <v>6.694250713692057</v>
      </c>
      <c r="E116" s="192">
        <v>9.136232580490145</v>
      </c>
      <c r="F116" s="192">
        <v>4.973944076079249</v>
      </c>
      <c r="G116" s="192">
        <v>7.547729159255297</v>
      </c>
      <c r="H116" s="34">
        <v>7.999540586326702</v>
      </c>
      <c r="I116" s="34">
        <v>37.86892604645945</v>
      </c>
    </row>
    <row r="117" spans="1:9" ht="12.75" hidden="1">
      <c r="A117" s="31" t="s">
        <v>64</v>
      </c>
      <c r="B117" s="346">
        <v>4.5590665531574075</v>
      </c>
      <c r="C117" s="34">
        <v>-11.106788562536465</v>
      </c>
      <c r="D117" s="192">
        <v>1.7457075381374807</v>
      </c>
      <c r="E117" s="192">
        <v>-15.892305626426733</v>
      </c>
      <c r="F117" s="192">
        <v>20.970226941494886</v>
      </c>
      <c r="G117" s="192">
        <v>3.4483654020929038</v>
      </c>
      <c r="H117" s="34">
        <v>-0.10592418854506036</v>
      </c>
      <c r="I117" s="34">
        <v>-19.43565734531191</v>
      </c>
    </row>
    <row r="118" spans="1:9" ht="12.75" hidden="1">
      <c r="A118" s="31" t="s">
        <v>65</v>
      </c>
      <c r="B118" s="346">
        <v>2.9462310460401966</v>
      </c>
      <c r="C118" s="34">
        <v>-12.21190606226105</v>
      </c>
      <c r="D118" s="192">
        <v>11.734519329456035</v>
      </c>
      <c r="E118" s="192">
        <v>-27.764784497160036</v>
      </c>
      <c r="F118" s="192">
        <v>1.8377832055925154</v>
      </c>
      <c r="G118" s="192">
        <v>1.425974321099872</v>
      </c>
      <c r="H118" s="34">
        <v>10.798780274087832</v>
      </c>
      <c r="I118" s="34">
        <v>-7.151235533312487</v>
      </c>
    </row>
    <row r="119" spans="1:9" ht="12.75" hidden="1">
      <c r="A119" s="31" t="s">
        <v>66</v>
      </c>
      <c r="B119" s="346">
        <v>0.42190867086824824</v>
      </c>
      <c r="C119" s="34">
        <v>-7.426928605654055</v>
      </c>
      <c r="D119" s="192">
        <v>1.7072954525308148</v>
      </c>
      <c r="E119" s="192">
        <v>-43.58911737410247</v>
      </c>
      <c r="F119" s="192">
        <v>-2.6933592027515516</v>
      </c>
      <c r="G119" s="192">
        <v>14.683781175989012</v>
      </c>
      <c r="H119" s="34">
        <v>15.259244506406418</v>
      </c>
      <c r="I119" s="34">
        <v>13.06244886828469</v>
      </c>
    </row>
    <row r="120" spans="1:9" ht="12.75" hidden="1">
      <c r="A120" s="31" t="s">
        <v>67</v>
      </c>
      <c r="B120" s="346">
        <v>-6.4757723933361575</v>
      </c>
      <c r="C120" s="34">
        <v>-3.718859068479958</v>
      </c>
      <c r="D120" s="192">
        <v>5.48170225737077</v>
      </c>
      <c r="E120" s="192">
        <v>-45.65468655402059</v>
      </c>
      <c r="F120" s="192">
        <v>-18.36778056789646</v>
      </c>
      <c r="G120" s="192">
        <v>-11.695793593913663</v>
      </c>
      <c r="H120" s="34">
        <v>9.717384946693969</v>
      </c>
      <c r="I120" s="34">
        <v>5.091367872695457</v>
      </c>
    </row>
    <row r="121" spans="1:9" ht="12.75" hidden="1">
      <c r="A121" s="31" t="s">
        <v>68</v>
      </c>
      <c r="B121" s="346">
        <v>-5.125626215312707</v>
      </c>
      <c r="C121" s="34">
        <v>-19.9124726477024</v>
      </c>
      <c r="D121" s="192">
        <v>-4.679903390734282</v>
      </c>
      <c r="E121" s="192">
        <v>-14.70423884409675</v>
      </c>
      <c r="F121" s="192">
        <v>-9.140821314240483</v>
      </c>
      <c r="G121" s="192">
        <v>-8.920906649263287</v>
      </c>
      <c r="H121" s="34">
        <v>15.375293493902902</v>
      </c>
      <c r="I121" s="34">
        <v>21.41249149259204</v>
      </c>
    </row>
    <row r="122" spans="1:9" ht="12.75" hidden="1">
      <c r="A122" s="31" t="s">
        <v>69</v>
      </c>
      <c r="B122" s="346">
        <v>-0.5404707444846082</v>
      </c>
      <c r="C122" s="34">
        <v>10.986686574592525</v>
      </c>
      <c r="D122" s="192">
        <v>-11.633569533140871</v>
      </c>
      <c r="E122" s="192">
        <v>-13.521430773974714</v>
      </c>
      <c r="F122" s="192">
        <v>2.5506153235410807</v>
      </c>
      <c r="G122" s="192">
        <v>2.2629249985996864</v>
      </c>
      <c r="H122" s="34">
        <v>14.023155763634037</v>
      </c>
      <c r="I122" s="34">
        <v>14.633427380300674</v>
      </c>
    </row>
    <row r="123" spans="1:9" ht="12.75" hidden="1">
      <c r="A123" s="31" t="s">
        <v>70</v>
      </c>
      <c r="B123" s="346">
        <v>2.043583765523138</v>
      </c>
      <c r="C123" s="34">
        <v>7.9192546583851</v>
      </c>
      <c r="D123" s="192">
        <v>3.304978385162457</v>
      </c>
      <c r="E123" s="192">
        <v>67.12269460559358</v>
      </c>
      <c r="F123" s="192">
        <v>0.7359338747099855</v>
      </c>
      <c r="G123" s="192">
        <v>-8.018254595517945</v>
      </c>
      <c r="H123" s="34">
        <v>-9.426028856953593</v>
      </c>
      <c r="I123" s="34">
        <v>0.21707670043416272</v>
      </c>
    </row>
    <row r="124" spans="1:9" ht="12.75" hidden="1">
      <c r="A124" s="31" t="s">
        <v>71</v>
      </c>
      <c r="B124" s="346">
        <v>6.154417903761171</v>
      </c>
      <c r="C124" s="34">
        <v>9.237500000000011</v>
      </c>
      <c r="D124" s="192">
        <v>1.7868610326226388</v>
      </c>
      <c r="E124" s="192">
        <v>80.53473769495648</v>
      </c>
      <c r="F124" s="192">
        <v>-5.50389247769813</v>
      </c>
      <c r="G124" s="192">
        <v>7.398158264398319</v>
      </c>
      <c r="H124" s="34">
        <v>8.166133565959072</v>
      </c>
      <c r="I124" s="34">
        <v>2.184184029122463</v>
      </c>
    </row>
    <row r="125" spans="1:9" ht="12.75" hidden="1">
      <c r="A125" s="31" t="s">
        <v>72</v>
      </c>
      <c r="B125" s="346">
        <v>2.7951658825192425</v>
      </c>
      <c r="C125" s="34">
        <v>12.34972677595627</v>
      </c>
      <c r="D125" s="192">
        <v>2.3791503504557454</v>
      </c>
      <c r="E125" s="192">
        <v>-6.944314459522701</v>
      </c>
      <c r="F125" s="192">
        <v>1.3847057263548663</v>
      </c>
      <c r="G125" s="192">
        <v>-1.3614441229158132</v>
      </c>
      <c r="H125" s="34">
        <v>11.35364012341627</v>
      </c>
      <c r="I125" s="34">
        <v>-8.188521409167365</v>
      </c>
    </row>
    <row r="126" spans="1:9" ht="12.75" hidden="1">
      <c r="A126" s="31" t="s">
        <v>73</v>
      </c>
      <c r="B126" s="346">
        <v>4.617110851462385</v>
      </c>
      <c r="C126" s="34">
        <v>15.90807174887891</v>
      </c>
      <c r="D126" s="192">
        <v>6.776444965103039</v>
      </c>
      <c r="E126" s="192">
        <v>-6.28454269923337</v>
      </c>
      <c r="F126" s="192">
        <v>4.972741056163116</v>
      </c>
      <c r="G126" s="192">
        <v>0.33685709590839963</v>
      </c>
      <c r="H126" s="34">
        <v>6.394784297406034</v>
      </c>
      <c r="I126" s="34">
        <v>-18.74954081257806</v>
      </c>
    </row>
    <row r="127" spans="1:9" ht="12.75" hidden="1">
      <c r="A127" s="31" t="s">
        <v>74</v>
      </c>
      <c r="B127" s="346">
        <v>5.415335835684147</v>
      </c>
      <c r="C127" s="34">
        <v>17.26618705035972</v>
      </c>
      <c r="D127" s="192">
        <v>11.008369330453547</v>
      </c>
      <c r="E127" s="192">
        <v>-7.284596653023158</v>
      </c>
      <c r="F127" s="192">
        <v>4.966351171411091</v>
      </c>
      <c r="G127" s="192">
        <v>-1.3276789179000872</v>
      </c>
      <c r="H127" s="34">
        <v>7.449920508744029</v>
      </c>
      <c r="I127" s="34">
        <v>-18.41957480946651</v>
      </c>
    </row>
    <row r="128" spans="1:9" ht="12.75" hidden="1">
      <c r="A128" s="31" t="s">
        <v>75</v>
      </c>
      <c r="B128" s="346">
        <v>6.879535001942287</v>
      </c>
      <c r="C128" s="34">
        <v>9.097150703741846</v>
      </c>
      <c r="D128" s="192">
        <v>6.040914181164354</v>
      </c>
      <c r="E128" s="192">
        <v>-10.400538539212391</v>
      </c>
      <c r="F128" s="192">
        <v>22.85714285714286</v>
      </c>
      <c r="G128" s="192">
        <v>2.3019909896817126</v>
      </c>
      <c r="H128" s="34">
        <v>2.7487790671625163</v>
      </c>
      <c r="I128" s="34">
        <v>10.778443113772454</v>
      </c>
    </row>
    <row r="129" spans="1:9" ht="12.75" hidden="1">
      <c r="A129" s="31" t="s">
        <v>76</v>
      </c>
      <c r="B129" s="346">
        <v>4.02644024181231</v>
      </c>
      <c r="C129" s="34">
        <v>21.875</v>
      </c>
      <c r="D129" s="192">
        <v>10.169709436873248</v>
      </c>
      <c r="E129" s="192">
        <v>28.46223473800663</v>
      </c>
      <c r="F129" s="192">
        <v>-10.046336086095437</v>
      </c>
      <c r="G129" s="192">
        <v>7.546589924841456</v>
      </c>
      <c r="H129" s="34">
        <v>-0.17980840088429773</v>
      </c>
      <c r="I129" s="34">
        <v>2.869622393387189</v>
      </c>
    </row>
    <row r="130" spans="1:9" ht="12.75" hidden="1">
      <c r="A130" s="31" t="s">
        <v>77</v>
      </c>
      <c r="B130" s="346">
        <v>2.2598544545591466</v>
      </c>
      <c r="C130" s="34">
        <v>19.26685366089565</v>
      </c>
      <c r="D130" s="192">
        <v>5.100905522761707</v>
      </c>
      <c r="E130" s="192">
        <v>24.83591743555597</v>
      </c>
      <c r="F130" s="192">
        <v>-6.140040872143942</v>
      </c>
      <c r="G130" s="192">
        <v>5.933891967137043</v>
      </c>
      <c r="H130" s="34">
        <v>-2.6075619295958177</v>
      </c>
      <c r="I130" s="34">
        <v>5.579166289899632</v>
      </c>
    </row>
    <row r="131" spans="1:9" ht="12.75" hidden="1">
      <c r="A131" s="31" t="s">
        <v>78</v>
      </c>
      <c r="B131" s="346">
        <v>6.532229884244003</v>
      </c>
      <c r="C131" s="34">
        <v>16.557600545330615</v>
      </c>
      <c r="D131" s="192">
        <v>4.04481060375754</v>
      </c>
      <c r="E131" s="192">
        <v>12.645990500139703</v>
      </c>
      <c r="F131" s="192">
        <v>8.567902081119087</v>
      </c>
      <c r="G131" s="192">
        <v>7.56481923649541</v>
      </c>
      <c r="H131" s="34">
        <v>-0.8078596158967741</v>
      </c>
      <c r="I131" s="34">
        <v>22.352247025272874</v>
      </c>
    </row>
    <row r="132" spans="1:9" ht="12.75" hidden="1">
      <c r="A132" s="31" t="s">
        <v>79</v>
      </c>
      <c r="B132" s="346">
        <v>3.9607470093600625</v>
      </c>
      <c r="C132" s="34">
        <v>21.72225718481225</v>
      </c>
      <c r="D132" s="192">
        <v>4.123097975636242</v>
      </c>
      <c r="E132" s="192">
        <v>10.649887302779845</v>
      </c>
      <c r="F132" s="192">
        <v>-0.22827792837780692</v>
      </c>
      <c r="G132" s="192">
        <v>11.245276586072677</v>
      </c>
      <c r="H132" s="34">
        <v>-3.488498855336303</v>
      </c>
      <c r="I132" s="34">
        <v>4.444064317482031</v>
      </c>
    </row>
    <row r="133" spans="1:9" ht="12.75" hidden="1">
      <c r="A133" s="31" t="s">
        <v>80</v>
      </c>
      <c r="B133" s="346">
        <v>5.791019128727086</v>
      </c>
      <c r="C133" s="34">
        <v>7.053776314476707</v>
      </c>
      <c r="D133" s="192">
        <v>12.758198156144232</v>
      </c>
      <c r="E133" s="192">
        <v>-13.262350270100995</v>
      </c>
      <c r="F133" s="192">
        <v>15.798109876414983</v>
      </c>
      <c r="G133" s="192">
        <v>-3.0551802972046147</v>
      </c>
      <c r="H133" s="34">
        <v>-1.7068273092369566</v>
      </c>
      <c r="I133" s="34">
        <v>3.1639501438159243</v>
      </c>
    </row>
    <row r="134" spans="1:9" ht="12.75" hidden="1">
      <c r="A134" s="31" t="s">
        <v>81</v>
      </c>
      <c r="B134" s="346">
        <v>3.9500201531640613</v>
      </c>
      <c r="C134" s="34">
        <v>5.173951828724327</v>
      </c>
      <c r="D134" s="192">
        <v>19.761817246195704</v>
      </c>
      <c r="E134" s="192">
        <v>-1.0743675708625346</v>
      </c>
      <c r="F134" s="192">
        <v>6.058770565605315</v>
      </c>
      <c r="G134" s="192">
        <v>-12.318672541289828</v>
      </c>
      <c r="H134" s="34">
        <v>-4.002677376171363</v>
      </c>
      <c r="I134" s="34">
        <v>19.27029804727647</v>
      </c>
    </row>
    <row r="135" spans="1:9" ht="12.75" hidden="1">
      <c r="A135" s="31" t="s">
        <v>82</v>
      </c>
      <c r="B135" s="346">
        <v>2.2171752191225096</v>
      </c>
      <c r="C135" s="34">
        <v>4.89502310076611</v>
      </c>
      <c r="D135" s="192">
        <v>17.152916770150057</v>
      </c>
      <c r="E135" s="192">
        <v>-23.21162813771207</v>
      </c>
      <c r="F135" s="192">
        <v>3.7090254531674276</v>
      </c>
      <c r="G135" s="192">
        <v>-10.273686409693923</v>
      </c>
      <c r="H135" s="34">
        <v>4.4212410501193204</v>
      </c>
      <c r="I135" s="34">
        <v>15.037775277286599</v>
      </c>
    </row>
    <row r="136" spans="1:9" ht="12.75" hidden="1">
      <c r="A136" s="31" t="s">
        <v>83</v>
      </c>
      <c r="B136" s="346">
        <v>3.4295974344919102</v>
      </c>
      <c r="C136" s="34">
        <v>4.480827229642401</v>
      </c>
      <c r="D136" s="192">
        <v>13.882262188763335</v>
      </c>
      <c r="E136" s="192">
        <v>-11.429864765461431</v>
      </c>
      <c r="F136" s="192">
        <v>-0.433086147371867</v>
      </c>
      <c r="G136" s="192">
        <v>-5.141105861320398</v>
      </c>
      <c r="H136" s="34">
        <v>6.208065062690622</v>
      </c>
      <c r="I136" s="34">
        <v>17.072291919158843</v>
      </c>
    </row>
    <row r="137" spans="1:9" ht="12.75" hidden="1">
      <c r="A137" s="31" t="s">
        <v>84</v>
      </c>
      <c r="B137" s="346">
        <v>1.024119235145804</v>
      </c>
      <c r="C137" s="34">
        <v>-1.6402609506057786</v>
      </c>
      <c r="D137" s="192">
        <v>17.250122900980628</v>
      </c>
      <c r="E137" s="192">
        <v>9.657911363841507</v>
      </c>
      <c r="F137" s="192">
        <v>-8.681458628544775</v>
      </c>
      <c r="G137" s="192">
        <v>-1.9214278057669674</v>
      </c>
      <c r="H137" s="34">
        <v>-12.846241663161678</v>
      </c>
      <c r="I137" s="34">
        <v>36.51531244468046</v>
      </c>
    </row>
    <row r="138" spans="1:9" ht="12.75" hidden="1">
      <c r="A138" s="31" t="s">
        <v>85</v>
      </c>
      <c r="B138" s="346">
        <v>3.4055043423515627</v>
      </c>
      <c r="C138" s="34">
        <v>-1.796591872927749</v>
      </c>
      <c r="D138" s="192">
        <v>13.03525829895895</v>
      </c>
      <c r="E138" s="192">
        <v>8.934760841099902</v>
      </c>
      <c r="F138" s="192">
        <v>2.1115673139258604</v>
      </c>
      <c r="G138" s="192">
        <v>-0.7287687334704742</v>
      </c>
      <c r="H138" s="34">
        <v>-7.756240412773678</v>
      </c>
      <c r="I138" s="34">
        <v>-2.064483699554799</v>
      </c>
    </row>
    <row r="139" spans="1:9" ht="12.75" hidden="1">
      <c r="A139" s="31" t="s">
        <v>86</v>
      </c>
      <c r="B139" s="346">
        <v>6.624232798644954</v>
      </c>
      <c r="C139" s="34">
        <v>-5.725914362176624</v>
      </c>
      <c r="D139" s="192">
        <v>17.618156877416126</v>
      </c>
      <c r="E139" s="192">
        <v>3.062213321273987</v>
      </c>
      <c r="F139" s="192">
        <v>9.98766766644843</v>
      </c>
      <c r="G139" s="192">
        <v>1.2427964375109042</v>
      </c>
      <c r="H139" s="34">
        <v>-5.668247528712627</v>
      </c>
      <c r="I139" s="34">
        <v>15.063229232166563</v>
      </c>
    </row>
    <row r="140" spans="1:9" ht="12.75" hidden="1">
      <c r="A140" s="31" t="s">
        <v>87</v>
      </c>
      <c r="B140" s="346">
        <v>6.328374402737495</v>
      </c>
      <c r="C140" s="34">
        <v>0.6185567010309256</v>
      </c>
      <c r="D140" s="192">
        <v>21.933994806889018</v>
      </c>
      <c r="E140" s="192">
        <v>9.97252922762408</v>
      </c>
      <c r="F140" s="192">
        <v>3.6787788013705693</v>
      </c>
      <c r="G140" s="192">
        <v>-4.482795756825155</v>
      </c>
      <c r="H140" s="34">
        <v>-3.471380256524796</v>
      </c>
      <c r="I140" s="34">
        <v>-0.4616546822976346</v>
      </c>
    </row>
    <row r="141" spans="1:9" ht="12.75" hidden="1">
      <c r="A141" s="31" t="s">
        <v>88</v>
      </c>
      <c r="B141" s="346">
        <v>5.393347762710363</v>
      </c>
      <c r="C141" s="34">
        <v>-4.045859389804818</v>
      </c>
      <c r="D141" s="192">
        <v>10.60552564215729</v>
      </c>
      <c r="E141" s="192">
        <v>14.733722940159694</v>
      </c>
      <c r="F141" s="192">
        <v>-1.2453104437154963</v>
      </c>
      <c r="G141" s="192">
        <v>5.322549796442516</v>
      </c>
      <c r="H141" s="34">
        <v>4.236470182695612</v>
      </c>
      <c r="I141" s="34">
        <v>1.6014523292378442</v>
      </c>
    </row>
    <row r="142" spans="1:9" ht="12.75" hidden="1">
      <c r="A142" s="31" t="s">
        <v>89</v>
      </c>
      <c r="B142" s="346">
        <v>6.9403060298772346</v>
      </c>
      <c r="C142" s="34">
        <v>-7.050879396984925</v>
      </c>
      <c r="D142" s="192">
        <v>5.659578165388709</v>
      </c>
      <c r="E142" s="192">
        <v>8.937283461783224</v>
      </c>
      <c r="F142" s="192">
        <v>6.2581249811047</v>
      </c>
      <c r="G142" s="192">
        <v>5.982475874726177</v>
      </c>
      <c r="H142" s="34">
        <v>14.174275866239341</v>
      </c>
      <c r="I142" s="34">
        <v>26.113575539832084</v>
      </c>
    </row>
    <row r="143" spans="1:9" ht="12.75" hidden="1">
      <c r="A143" s="31" t="s">
        <v>90</v>
      </c>
      <c r="B143" s="346">
        <v>7.0241337930246175</v>
      </c>
      <c r="C143" s="34">
        <v>-4.701638180850438</v>
      </c>
      <c r="D143" s="192">
        <v>3.4214041858393784</v>
      </c>
      <c r="E143" s="192">
        <v>15.382686642010896</v>
      </c>
      <c r="F143" s="192">
        <v>10.751512299109905</v>
      </c>
      <c r="G143" s="192">
        <v>1.1039241052177573</v>
      </c>
      <c r="H143" s="34">
        <v>13.262462899024769</v>
      </c>
      <c r="I143" s="34">
        <v>9.19910134191511</v>
      </c>
    </row>
    <row r="144" spans="1:9" ht="12.75" hidden="1">
      <c r="A144" s="31" t="s">
        <v>91</v>
      </c>
      <c r="B144" s="346">
        <v>4.089481946624815</v>
      </c>
      <c r="C144" s="34">
        <v>3.245901639344268</v>
      </c>
      <c r="D144" s="192">
        <v>4.546997644202563</v>
      </c>
      <c r="E144" s="192">
        <v>0.12780295108633766</v>
      </c>
      <c r="F144" s="192">
        <v>13.349956463231223</v>
      </c>
      <c r="G144" s="192">
        <v>-1.2712461594835958</v>
      </c>
      <c r="H144" s="34">
        <v>0.5575020382979687</v>
      </c>
      <c r="I144" s="34">
        <v>17.23071733753092</v>
      </c>
    </row>
    <row r="145" spans="1:9" ht="12.75" hidden="1">
      <c r="A145" s="31" t="s">
        <v>92</v>
      </c>
      <c r="B145" s="346">
        <v>9.615255658005026</v>
      </c>
      <c r="C145" s="34">
        <v>8.81801125703565</v>
      </c>
      <c r="D145" s="192">
        <v>13.188819280954462</v>
      </c>
      <c r="E145" s="192">
        <v>12.726881411865975</v>
      </c>
      <c r="F145" s="192">
        <v>5.935119438311759</v>
      </c>
      <c r="G145" s="192">
        <v>8.340467481256653</v>
      </c>
      <c r="H145" s="34">
        <v>7.7813419755944295</v>
      </c>
      <c r="I145" s="34">
        <v>-13.407357774161639</v>
      </c>
    </row>
    <row r="146" spans="1:9" ht="12.75" hidden="1">
      <c r="A146" s="31" t="s">
        <v>93</v>
      </c>
      <c r="B146" s="346">
        <v>8.311716711659429</v>
      </c>
      <c r="C146" s="34">
        <v>9.520189221152236</v>
      </c>
      <c r="D146" s="192">
        <v>15.862671532096414</v>
      </c>
      <c r="E146" s="192">
        <v>15.739598883624325</v>
      </c>
      <c r="F146" s="192">
        <v>0.44527271175350336</v>
      </c>
      <c r="G146" s="192">
        <v>14.959640253610033</v>
      </c>
      <c r="H146" s="34">
        <v>-1.7875112547004761</v>
      </c>
      <c r="I146" s="34">
        <v>6.485465116279073</v>
      </c>
    </row>
    <row r="147" spans="1:9" ht="12.75" hidden="1">
      <c r="A147" s="31" t="s">
        <v>94</v>
      </c>
      <c r="B147" s="346">
        <v>8.217973680557293</v>
      </c>
      <c r="C147" s="34">
        <v>12.870795581481943</v>
      </c>
      <c r="D147" s="192">
        <v>21.24455379568404</v>
      </c>
      <c r="E147" s="192">
        <v>15.71141413592656</v>
      </c>
      <c r="F147" s="192">
        <v>-7.85171482851716</v>
      </c>
      <c r="G147" s="192">
        <v>19.377861184565944</v>
      </c>
      <c r="H147" s="34">
        <v>-0.11765649651043475</v>
      </c>
      <c r="I147" s="34">
        <v>5.83296263345197</v>
      </c>
    </row>
    <row r="148" spans="1:9" ht="12.75" hidden="1">
      <c r="A148" s="31" t="s">
        <v>95</v>
      </c>
      <c r="B148" s="346">
        <v>14.44951361134153</v>
      </c>
      <c r="C148" s="34">
        <v>17.084788821848207</v>
      </c>
      <c r="D148" s="192">
        <v>18.8070099481437</v>
      </c>
      <c r="E148" s="192">
        <v>35.08354606637269</v>
      </c>
      <c r="F148" s="192">
        <v>7.772617758999985</v>
      </c>
      <c r="G148" s="192">
        <v>15.648375492491269</v>
      </c>
      <c r="H148" s="34">
        <v>6.043739317175806</v>
      </c>
      <c r="I148" s="34">
        <v>-15.590082961684175</v>
      </c>
    </row>
    <row r="149" spans="1:9" ht="12.75" hidden="1">
      <c r="A149" s="31" t="s">
        <v>96</v>
      </c>
      <c r="B149" s="346">
        <v>9.120906011271629</v>
      </c>
      <c r="C149" s="34">
        <v>8.194192377495455</v>
      </c>
      <c r="D149" s="192">
        <v>4.203939540827562</v>
      </c>
      <c r="E149" s="192">
        <v>8.190670145739219</v>
      </c>
      <c r="F149" s="192">
        <v>25.127203770113212</v>
      </c>
      <c r="G149" s="192">
        <v>0.2274795268425862</v>
      </c>
      <c r="H149" s="34">
        <v>10.87383406971037</v>
      </c>
      <c r="I149" s="34">
        <v>10.553078595379347</v>
      </c>
    </row>
    <row r="150" spans="1:9" ht="12.75" hidden="1">
      <c r="A150" s="31" t="s">
        <v>97</v>
      </c>
      <c r="B150" s="346">
        <v>10.010686698715148</v>
      </c>
      <c r="C150" s="34">
        <v>-4.50443501735441</v>
      </c>
      <c r="D150" s="192">
        <v>12.343302252543992</v>
      </c>
      <c r="E150" s="192">
        <v>8.165096455809788</v>
      </c>
      <c r="F150" s="192">
        <v>12.082371436259848</v>
      </c>
      <c r="G150" s="192">
        <v>3.561796933841933</v>
      </c>
      <c r="H150" s="34">
        <v>13.15016043357511</v>
      </c>
      <c r="I150" s="34">
        <v>-4.146760940187278</v>
      </c>
    </row>
    <row r="151" spans="1:9" ht="12.75" hidden="1">
      <c r="A151" s="31" t="s">
        <v>98</v>
      </c>
      <c r="B151" s="346">
        <v>11.864351029537517</v>
      </c>
      <c r="C151" s="34">
        <v>9.797668792610523</v>
      </c>
      <c r="D151" s="192">
        <v>16.28842966821118</v>
      </c>
      <c r="E151" s="192">
        <v>8.108361894924656</v>
      </c>
      <c r="F151" s="192">
        <v>7.807286438976746</v>
      </c>
      <c r="G151" s="192">
        <v>11.197122713414615</v>
      </c>
      <c r="H151" s="34">
        <v>13.33493963001635</v>
      </c>
      <c r="I151" s="34">
        <v>1.281983922660629</v>
      </c>
    </row>
    <row r="152" spans="1:9" ht="12.75" hidden="1">
      <c r="A152" s="31" t="s">
        <v>14</v>
      </c>
      <c r="B152" s="346">
        <v>11.672481328839737</v>
      </c>
      <c r="C152" s="34">
        <v>14.171413072959055</v>
      </c>
      <c r="D152" s="192">
        <v>15.09938711280438</v>
      </c>
      <c r="E152" s="192">
        <v>4.2520293776575215</v>
      </c>
      <c r="F152" s="192">
        <v>16.988498299044224</v>
      </c>
      <c r="G152" s="192">
        <v>10.753696891895245</v>
      </c>
      <c r="H152" s="34">
        <v>2.5934038684080036</v>
      </c>
      <c r="I152" s="34">
        <v>30.4624474491535</v>
      </c>
    </row>
    <row r="153" spans="1:9" ht="12.75">
      <c r="A153" s="31" t="s">
        <v>15</v>
      </c>
      <c r="B153" s="346">
        <v>10.652880023265851</v>
      </c>
      <c r="C153" s="34">
        <v>0.7883921831753753</v>
      </c>
      <c r="D153" s="192">
        <v>23.717173425804546</v>
      </c>
      <c r="E153" s="192">
        <v>-0.1882352941176464</v>
      </c>
      <c r="F153" s="192">
        <v>11.642458435868193</v>
      </c>
      <c r="G153" s="192">
        <v>5.982272977040864</v>
      </c>
      <c r="H153" s="34">
        <v>-4.986716847465132</v>
      </c>
      <c r="I153" s="34">
        <v>0.016665000166639743</v>
      </c>
    </row>
    <row r="154" spans="1:9" ht="12.75">
      <c r="A154" s="31" t="s">
        <v>16</v>
      </c>
      <c r="B154" s="346">
        <v>7.940043856457123</v>
      </c>
      <c r="C154" s="34">
        <v>-21.484532751797104</v>
      </c>
      <c r="D154" s="192">
        <v>16.52057174445234</v>
      </c>
      <c r="E154" s="192">
        <v>-2.498963085856488</v>
      </c>
      <c r="F154" s="192">
        <v>10.068487957744694</v>
      </c>
      <c r="G154" s="192">
        <v>7.150733137829903</v>
      </c>
      <c r="H154" s="34">
        <v>-0.9198360499475626</v>
      </c>
      <c r="I154" s="34">
        <v>1.688881294144437</v>
      </c>
    </row>
    <row r="155" spans="1:9" ht="12.75">
      <c r="A155" s="31" t="s">
        <v>17</v>
      </c>
      <c r="B155" s="346">
        <v>7.080478696815561</v>
      </c>
      <c r="C155" s="34">
        <v>1.1066599899849763</v>
      </c>
      <c r="D155" s="192">
        <v>0.03853648605416993</v>
      </c>
      <c r="E155" s="192">
        <v>0.7469816728915077</v>
      </c>
      <c r="F155" s="192">
        <v>15.856420321582235</v>
      </c>
      <c r="G155" s="192">
        <v>18.397772303737824</v>
      </c>
      <c r="H155" s="34">
        <v>-0.9897481929418461</v>
      </c>
      <c r="I155" s="34">
        <v>3.8517404160398456</v>
      </c>
    </row>
    <row r="156" spans="1:9" ht="12.75">
      <c r="A156" s="261" t="s">
        <v>18</v>
      </c>
      <c r="B156" s="349">
        <v>2.592824228406897</v>
      </c>
      <c r="C156" s="34">
        <v>4.317614918636409</v>
      </c>
      <c r="D156" s="34">
        <v>-9.145793007174163</v>
      </c>
      <c r="E156" s="34">
        <v>20.566061055493762</v>
      </c>
      <c r="F156" s="34">
        <v>15.269257930958076</v>
      </c>
      <c r="G156" s="34">
        <v>12.018812830171854</v>
      </c>
      <c r="H156" s="34">
        <v>-11.32998972747599</v>
      </c>
      <c r="I156" s="34">
        <v>-6.209719561052069</v>
      </c>
    </row>
    <row r="157" spans="1:9" ht="12.75">
      <c r="A157" s="261" t="s">
        <v>19</v>
      </c>
      <c r="B157" s="353">
        <v>-7.0218915262824595</v>
      </c>
      <c r="C157" s="34">
        <v>14.473786103020728</v>
      </c>
      <c r="D157" s="34">
        <v>-18.56870755347731</v>
      </c>
      <c r="E157" s="34">
        <v>-12.066985537482324</v>
      </c>
      <c r="F157" s="34">
        <v>-15.237762057981527</v>
      </c>
      <c r="G157" s="34">
        <v>15.678447866369112</v>
      </c>
      <c r="H157" s="34">
        <v>6.814806669773404</v>
      </c>
      <c r="I157" s="34">
        <v>8.760401706211681</v>
      </c>
    </row>
    <row r="158" spans="1:9" ht="12.75">
      <c r="A158" s="261" t="s">
        <v>20</v>
      </c>
      <c r="B158" s="353">
        <v>-5.108805079677765</v>
      </c>
      <c r="C158" s="522">
        <v>10.533381771422683</v>
      </c>
      <c r="D158" s="522">
        <v>-13.075454349034217</v>
      </c>
      <c r="E158" s="522">
        <v>8.148271083696685</v>
      </c>
      <c r="F158" s="522">
        <v>-7.318470847013984</v>
      </c>
      <c r="G158" s="522">
        <v>8.455117084491931</v>
      </c>
      <c r="H158" s="522">
        <v>-7.273681995285969</v>
      </c>
      <c r="I158" s="522">
        <v>-9.88339293656351</v>
      </c>
    </row>
    <row r="159" spans="1:9" ht="12.75">
      <c r="A159" s="261" t="s">
        <v>21</v>
      </c>
      <c r="B159" s="353">
        <v>-4.200817324326877</v>
      </c>
      <c r="C159" s="522">
        <v>27.29686019513646</v>
      </c>
      <c r="D159" s="522">
        <v>0.046982233528368056</v>
      </c>
      <c r="E159" s="522">
        <v>4.95050124148635</v>
      </c>
      <c r="F159" s="522">
        <v>-15.481103782374973</v>
      </c>
      <c r="G159" s="522">
        <v>-8.788757810181991</v>
      </c>
      <c r="H159" s="522">
        <v>0.5446535273768518</v>
      </c>
      <c r="I159" s="522">
        <v>-12.015060341167356</v>
      </c>
    </row>
    <row r="160" spans="1:9" ht="12.75">
      <c r="A160" s="261" t="s">
        <v>22</v>
      </c>
      <c r="B160" s="353">
        <v>-2.174845315343916</v>
      </c>
      <c r="C160" s="522">
        <v>-12.417637916310838</v>
      </c>
      <c r="D160" s="522">
        <v>0.11847992491745174</v>
      </c>
      <c r="E160" s="522">
        <v>-7.627908949256792</v>
      </c>
      <c r="F160" s="522">
        <v>-14.41717442698571</v>
      </c>
      <c r="G160" s="522">
        <v>2.9615621609789997</v>
      </c>
      <c r="H160" s="522">
        <v>11.74554744445959</v>
      </c>
      <c r="I160" s="522">
        <v>-6.140333508218021</v>
      </c>
    </row>
    <row r="162" ht="12.75">
      <c r="A162" s="1" t="s">
        <v>542</v>
      </c>
    </row>
  </sheetData>
  <mergeCells count="6">
    <mergeCell ref="B3:H3"/>
    <mergeCell ref="B99:I99"/>
    <mergeCell ref="B100:I100"/>
    <mergeCell ref="B7:I7"/>
    <mergeCell ref="B4:H4"/>
    <mergeCell ref="B83:I83"/>
  </mergeCells>
  <printOptions/>
  <pageMargins left="0.49" right="0.31" top="0.52" bottom="0.56" header="0.5" footer="0.5"/>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AT175"/>
  <sheetViews>
    <sheetView workbookViewId="0" topLeftCell="A90">
      <selection activeCell="P174" sqref="P174"/>
    </sheetView>
  </sheetViews>
  <sheetFormatPr defaultColWidth="9.00390625" defaultRowHeight="14.25" outlineLevelRow="1" outlineLevelCol="1"/>
  <cols>
    <col min="1" max="1" width="8.875" style="273" customWidth="1"/>
    <col min="2" max="2" width="8.00390625" style="273" customWidth="1"/>
    <col min="3" max="3" width="8.875" style="273" bestFit="1" customWidth="1"/>
    <col min="4" max="5" width="8.00390625" style="273" customWidth="1"/>
    <col min="6" max="6" width="9.375" style="273" customWidth="1"/>
    <col min="7" max="7" width="8.00390625" style="273" customWidth="1" outlineLevel="1"/>
    <col min="8" max="8" width="10.125" style="273" bestFit="1" customWidth="1"/>
    <col min="9" max="9" width="9.25390625" style="273" bestFit="1" customWidth="1"/>
    <col min="10" max="12" width="8.00390625" style="273" customWidth="1" outlineLevel="1"/>
    <col min="13" max="13" width="8.625" style="273" customWidth="1" outlineLevel="1"/>
    <col min="14" max="14" width="8.00390625" style="273" customWidth="1"/>
    <col min="15" max="15" width="7.875" style="273" customWidth="1"/>
    <col min="16" max="16" width="8.00390625" style="273" customWidth="1"/>
    <col min="17" max="18" width="8.00390625" style="275" customWidth="1"/>
    <col min="19" max="30" width="8.00390625" style="273" customWidth="1"/>
    <col min="31" max="31" width="8.75390625" style="273" customWidth="1"/>
    <col min="32" max="39" width="8.00390625" style="273" customWidth="1"/>
    <col min="40" max="40" width="10.125" style="273" customWidth="1"/>
    <col min="41" max="41" width="8.00390625" style="273" customWidth="1"/>
    <col min="42" max="42" width="8.75390625" style="273" customWidth="1" collapsed="1"/>
    <col min="43" max="16384" width="8.00390625" style="273" customWidth="1"/>
  </cols>
  <sheetData>
    <row r="1" spans="1:26" ht="15">
      <c r="A1" s="236" t="s">
        <v>609</v>
      </c>
      <c r="B1" s="237"/>
      <c r="C1" s="237"/>
      <c r="D1" s="237"/>
      <c r="E1" s="237"/>
      <c r="F1" s="237"/>
      <c r="G1" s="271"/>
      <c r="H1" s="271"/>
      <c r="I1" s="271"/>
      <c r="J1" s="271"/>
      <c r="K1" s="271"/>
      <c r="L1" s="271"/>
      <c r="M1" s="271"/>
      <c r="N1" s="271"/>
      <c r="O1" s="271"/>
      <c r="P1" s="271"/>
      <c r="Q1" s="272"/>
      <c r="R1" s="272"/>
      <c r="Y1" s="271"/>
      <c r="Z1" s="271"/>
    </row>
    <row r="2" spans="1:26" ht="15.75">
      <c r="A2" s="54" t="s">
        <v>364</v>
      </c>
      <c r="B2" s="237"/>
      <c r="C2" s="237"/>
      <c r="D2" s="237"/>
      <c r="E2" s="237"/>
      <c r="F2" s="237"/>
      <c r="G2" s="271"/>
      <c r="H2" s="271"/>
      <c r="I2" s="271"/>
      <c r="J2" s="271"/>
      <c r="K2" s="271"/>
      <c r="L2" s="271"/>
      <c r="M2" s="271"/>
      <c r="N2" s="271"/>
      <c r="O2" s="271"/>
      <c r="P2" s="271"/>
      <c r="Q2" s="272"/>
      <c r="R2" s="272"/>
      <c r="S2" s="271"/>
      <c r="T2" s="271"/>
      <c r="U2" s="271"/>
      <c r="V2" s="271"/>
      <c r="W2" s="271"/>
      <c r="X2" s="271"/>
      <c r="Y2" s="271"/>
      <c r="Z2" s="271"/>
    </row>
    <row r="3" spans="1:46" ht="12.75">
      <c r="A3" s="237" t="s">
        <v>365</v>
      </c>
      <c r="B3" s="237"/>
      <c r="C3" s="237"/>
      <c r="D3" s="237"/>
      <c r="E3" s="237"/>
      <c r="F3" s="237"/>
      <c r="G3" s="271"/>
      <c r="H3" s="271"/>
      <c r="I3" s="271"/>
      <c r="J3" s="271"/>
      <c r="K3" s="271"/>
      <c r="L3" s="271"/>
      <c r="M3" s="271"/>
      <c r="N3" s="271"/>
      <c r="O3" s="271"/>
      <c r="P3" s="271"/>
      <c r="Q3" s="272"/>
      <c r="R3" s="272"/>
      <c r="S3" s="767"/>
      <c r="T3" s="767"/>
      <c r="U3" s="767"/>
      <c r="V3" s="767"/>
      <c r="W3" s="767"/>
      <c r="X3" s="767"/>
      <c r="Y3" s="272"/>
      <c r="Z3" s="272"/>
      <c r="AA3" s="275"/>
      <c r="AB3" s="275"/>
      <c r="AC3" s="275"/>
      <c r="AD3" s="275"/>
      <c r="AE3" s="275"/>
      <c r="AF3" s="275"/>
      <c r="AG3" s="275"/>
      <c r="AH3" s="275"/>
      <c r="AI3" s="275"/>
      <c r="AJ3" s="275"/>
      <c r="AK3" s="275"/>
      <c r="AL3" s="275"/>
      <c r="AM3" s="275"/>
      <c r="AN3" s="275"/>
      <c r="AO3" s="275"/>
      <c r="AP3" s="275"/>
      <c r="AQ3" s="275"/>
      <c r="AR3" s="275"/>
      <c r="AS3" s="275"/>
      <c r="AT3" s="275"/>
    </row>
    <row r="4" spans="1:46" ht="12.75">
      <c r="A4" s="271"/>
      <c r="B4" s="271"/>
      <c r="C4" s="271"/>
      <c r="D4" s="271"/>
      <c r="E4" s="271"/>
      <c r="F4" s="271"/>
      <c r="G4" s="271"/>
      <c r="H4" s="271"/>
      <c r="I4" s="271"/>
      <c r="J4" s="271"/>
      <c r="K4" s="271"/>
      <c r="L4" s="271"/>
      <c r="M4" s="271"/>
      <c r="N4" s="271"/>
      <c r="O4" s="271"/>
      <c r="P4" s="271"/>
      <c r="Q4" s="272"/>
      <c r="R4" s="272"/>
      <c r="S4" s="272"/>
      <c r="T4" s="272"/>
      <c r="U4" s="272"/>
      <c r="V4" s="272"/>
      <c r="W4" s="272"/>
      <c r="X4" s="272"/>
      <c r="Y4" s="272"/>
      <c r="Z4" s="272"/>
      <c r="AA4" s="275"/>
      <c r="AB4" s="275"/>
      <c r="AC4" s="275"/>
      <c r="AD4" s="275"/>
      <c r="AE4" s="275"/>
      <c r="AF4" s="275"/>
      <c r="AG4" s="275"/>
      <c r="AH4" s="275"/>
      <c r="AI4" s="275"/>
      <c r="AJ4" s="275"/>
      <c r="AK4" s="275"/>
      <c r="AL4" s="275"/>
      <c r="AM4" s="275"/>
      <c r="AN4" s="275"/>
      <c r="AO4" s="275"/>
      <c r="AP4" s="275"/>
      <c r="AQ4" s="275"/>
      <c r="AR4" s="275"/>
      <c r="AS4" s="275"/>
      <c r="AT4" s="275"/>
    </row>
    <row r="5" spans="1:46" ht="12.75">
      <c r="A5" s="308"/>
      <c r="B5" s="368" t="s">
        <v>366</v>
      </c>
      <c r="C5" s="274"/>
      <c r="D5" s="274"/>
      <c r="E5" s="309"/>
      <c r="F5" s="309"/>
      <c r="G5" s="309"/>
      <c r="H5" s="309"/>
      <c r="I5" s="309"/>
      <c r="J5" s="309"/>
      <c r="K5" s="309"/>
      <c r="L5" s="309"/>
      <c r="M5" s="309"/>
      <c r="N5" s="309"/>
      <c r="O5" s="309"/>
      <c r="P5" s="309"/>
      <c r="Q5" s="277"/>
      <c r="R5" s="277"/>
      <c r="S5" s="277"/>
      <c r="T5" s="278"/>
      <c r="U5" s="274"/>
      <c r="V5" s="274"/>
      <c r="W5" s="274"/>
      <c r="X5" s="274"/>
      <c r="Y5" s="274"/>
      <c r="Z5" s="274"/>
      <c r="AA5" s="274"/>
      <c r="AB5" s="274"/>
      <c r="AC5" s="274"/>
      <c r="AD5" s="274"/>
      <c r="AE5" s="274"/>
      <c r="AF5" s="274"/>
      <c r="AG5" s="274"/>
      <c r="AH5" s="274"/>
      <c r="AI5" s="274"/>
      <c r="AJ5" s="274"/>
      <c r="AK5" s="274"/>
      <c r="AL5" s="274"/>
      <c r="AM5" s="274"/>
      <c r="AN5" s="274"/>
      <c r="AO5" s="274"/>
      <c r="AP5" s="274"/>
      <c r="AQ5" s="275"/>
      <c r="AR5" s="275"/>
      <c r="AS5" s="275"/>
      <c r="AT5" s="275"/>
    </row>
    <row r="6" spans="1:46" ht="12.75" customHeight="1">
      <c r="A6" s="308"/>
      <c r="B6" s="279"/>
      <c r="C6" s="769" t="s">
        <v>367</v>
      </c>
      <c r="D6" s="770"/>
      <c r="E6" s="770"/>
      <c r="F6" s="770"/>
      <c r="G6" s="770"/>
      <c r="H6" s="770"/>
      <c r="I6" s="770"/>
      <c r="J6" s="770"/>
      <c r="K6" s="770"/>
      <c r="L6" s="770"/>
      <c r="M6" s="771"/>
      <c r="N6" s="276" t="s">
        <v>378</v>
      </c>
      <c r="O6" s="280"/>
      <c r="P6" s="281"/>
      <c r="Q6" s="282"/>
      <c r="R6" s="282"/>
      <c r="S6" s="277"/>
      <c r="T6" s="283"/>
      <c r="U6" s="772"/>
      <c r="V6" s="766"/>
      <c r="W6" s="766"/>
      <c r="X6" s="766"/>
      <c r="Y6" s="766"/>
      <c r="Z6" s="766"/>
      <c r="AA6" s="766"/>
      <c r="AB6" s="766"/>
      <c r="AC6" s="766"/>
      <c r="AD6" s="766"/>
      <c r="AE6" s="766"/>
      <c r="AF6" s="772"/>
      <c r="AG6" s="766"/>
      <c r="AH6" s="766"/>
      <c r="AI6" s="766"/>
      <c r="AJ6" s="766"/>
      <c r="AK6" s="766"/>
      <c r="AL6" s="766"/>
      <c r="AM6" s="766"/>
      <c r="AN6" s="766"/>
      <c r="AO6" s="766"/>
      <c r="AP6" s="766"/>
      <c r="AQ6" s="275"/>
      <c r="AR6" s="275"/>
      <c r="AS6" s="275"/>
      <c r="AT6" s="275"/>
    </row>
    <row r="7" spans="1:46" ht="12.75" customHeight="1">
      <c r="A7" s="308"/>
      <c r="B7" s="279"/>
      <c r="C7" s="285"/>
      <c r="D7" s="776" t="s">
        <v>368</v>
      </c>
      <c r="E7" s="770"/>
      <c r="F7" s="770"/>
      <c r="G7" s="770"/>
      <c r="H7" s="770"/>
      <c r="I7" s="770"/>
      <c r="J7" s="771"/>
      <c r="K7" s="779" t="s">
        <v>375</v>
      </c>
      <c r="L7" s="779" t="s">
        <v>376</v>
      </c>
      <c r="M7" s="779" t="s">
        <v>377</v>
      </c>
      <c r="N7" s="286"/>
      <c r="O7" s="307" t="s">
        <v>379</v>
      </c>
      <c r="P7" s="307" t="s">
        <v>380</v>
      </c>
      <c r="Q7" s="282"/>
      <c r="R7" s="282"/>
      <c r="S7" s="277"/>
      <c r="T7" s="283"/>
      <c r="U7" s="278"/>
      <c r="V7" s="773"/>
      <c r="W7" s="766"/>
      <c r="X7" s="766"/>
      <c r="Y7" s="766"/>
      <c r="Z7" s="766"/>
      <c r="AA7" s="766"/>
      <c r="AB7" s="766"/>
      <c r="AC7" s="768"/>
      <c r="AD7" s="768"/>
      <c r="AE7" s="772"/>
      <c r="AF7" s="288"/>
      <c r="AG7" s="774"/>
      <c r="AH7" s="766"/>
      <c r="AI7" s="766"/>
      <c r="AJ7" s="766"/>
      <c r="AK7" s="766"/>
      <c r="AL7" s="766"/>
      <c r="AM7" s="766"/>
      <c r="AN7" s="766"/>
      <c r="AO7" s="766"/>
      <c r="AP7" s="768"/>
      <c r="AQ7" s="275"/>
      <c r="AR7" s="275"/>
      <c r="AS7" s="275"/>
      <c r="AT7" s="275"/>
    </row>
    <row r="8" spans="1:46" ht="61.5" customHeight="1">
      <c r="A8" s="310"/>
      <c r="B8" s="290"/>
      <c r="C8" s="291"/>
      <c r="D8" s="292"/>
      <c r="E8" s="369" t="s">
        <v>369</v>
      </c>
      <c r="F8" s="369" t="s">
        <v>370</v>
      </c>
      <c r="G8" s="369" t="s">
        <v>371</v>
      </c>
      <c r="H8" s="369" t="s">
        <v>372</v>
      </c>
      <c r="I8" s="369" t="s">
        <v>373</v>
      </c>
      <c r="J8" s="306" t="s">
        <v>374</v>
      </c>
      <c r="K8" s="780"/>
      <c r="L8" s="780"/>
      <c r="M8" s="780"/>
      <c r="N8" s="293"/>
      <c r="O8" s="294"/>
      <c r="P8" s="290"/>
      <c r="Q8" s="295"/>
      <c r="R8" s="295"/>
      <c r="S8" s="277"/>
      <c r="T8" s="283"/>
      <c r="U8" s="278"/>
      <c r="V8" s="288"/>
      <c r="W8" s="284"/>
      <c r="X8" s="289"/>
      <c r="Y8" s="289"/>
      <c r="Z8" s="289"/>
      <c r="AA8" s="284"/>
      <c r="AB8" s="284"/>
      <c r="AC8" s="768"/>
      <c r="AD8" s="768"/>
      <c r="AE8" s="768"/>
      <c r="AF8" s="288"/>
      <c r="AG8" s="283"/>
      <c r="AH8" s="284"/>
      <c r="AI8" s="284"/>
      <c r="AJ8" s="284"/>
      <c r="AK8" s="284"/>
      <c r="AL8" s="284"/>
      <c r="AM8" s="283"/>
      <c r="AN8" s="284"/>
      <c r="AO8" s="284"/>
      <c r="AP8" s="768"/>
      <c r="AQ8" s="275"/>
      <c r="AR8" s="275"/>
      <c r="AS8" s="275"/>
      <c r="AT8" s="275"/>
    </row>
    <row r="9" spans="1:46" ht="16.5" customHeight="1">
      <c r="A9" s="304"/>
      <c r="B9" s="302"/>
      <c r="C9" s="305">
        <v>1</v>
      </c>
      <c r="D9" s="302">
        <v>2</v>
      </c>
      <c r="E9" s="305">
        <v>3</v>
      </c>
      <c r="F9" s="302">
        <v>4</v>
      </c>
      <c r="G9" s="305">
        <v>5</v>
      </c>
      <c r="H9" s="302">
        <v>6</v>
      </c>
      <c r="I9" s="305">
        <v>7</v>
      </c>
      <c r="J9" s="302">
        <v>8</v>
      </c>
      <c r="K9" s="305">
        <v>9</v>
      </c>
      <c r="L9" s="302">
        <v>10</v>
      </c>
      <c r="M9" s="305">
        <v>11</v>
      </c>
      <c r="N9" s="302">
        <v>12</v>
      </c>
      <c r="O9" s="305">
        <v>13</v>
      </c>
      <c r="P9" s="303">
        <v>14</v>
      </c>
      <c r="Q9" s="295"/>
      <c r="R9" s="295"/>
      <c r="S9" s="277"/>
      <c r="T9" s="283"/>
      <c r="U9" s="278"/>
      <c r="V9" s="288"/>
      <c r="W9" s="284"/>
      <c r="X9" s="289"/>
      <c r="Y9" s="289"/>
      <c r="Z9" s="289"/>
      <c r="AA9" s="284"/>
      <c r="AB9" s="284"/>
      <c r="AC9" s="287"/>
      <c r="AD9" s="287"/>
      <c r="AE9" s="287"/>
      <c r="AF9" s="288"/>
      <c r="AG9" s="283"/>
      <c r="AH9" s="284"/>
      <c r="AI9" s="284"/>
      <c r="AJ9" s="284"/>
      <c r="AK9" s="284"/>
      <c r="AL9" s="284"/>
      <c r="AM9" s="283"/>
      <c r="AN9" s="284"/>
      <c r="AO9" s="284"/>
      <c r="AP9" s="287"/>
      <c r="AQ9" s="275"/>
      <c r="AR9" s="275"/>
      <c r="AS9" s="275"/>
      <c r="AT9" s="275"/>
    </row>
    <row r="10" spans="1:46" ht="12.75">
      <c r="A10" s="462">
        <v>2005</v>
      </c>
      <c r="B10" s="479">
        <v>-1124.8</v>
      </c>
      <c r="C10" s="480">
        <v>8587.1</v>
      </c>
      <c r="D10" s="480">
        <v>7388.8</v>
      </c>
      <c r="E10" s="480">
        <v>92.7</v>
      </c>
      <c r="F10" s="480">
        <v>1396.4</v>
      </c>
      <c r="G10" s="480">
        <v>128</v>
      </c>
      <c r="H10" s="311">
        <v>4063.8</v>
      </c>
      <c r="I10" s="311">
        <v>1659.3</v>
      </c>
      <c r="J10" s="311">
        <v>48.6</v>
      </c>
      <c r="K10" s="311">
        <v>700.8</v>
      </c>
      <c r="L10" s="311">
        <v>497.5</v>
      </c>
      <c r="M10" s="311">
        <v>460.4</v>
      </c>
      <c r="N10" s="311">
        <v>9711.9</v>
      </c>
      <c r="O10" s="311">
        <v>8667.3</v>
      </c>
      <c r="P10" s="311">
        <v>1044.6</v>
      </c>
      <c r="Q10" s="296"/>
      <c r="R10" s="296"/>
      <c r="S10" s="277"/>
      <c r="T10" s="297"/>
      <c r="U10" s="297"/>
      <c r="V10" s="297"/>
      <c r="W10" s="296"/>
      <c r="X10" s="296"/>
      <c r="Y10" s="296"/>
      <c r="Z10" s="296"/>
      <c r="AA10" s="296"/>
      <c r="AB10" s="296"/>
      <c r="AC10" s="296"/>
      <c r="AD10" s="296"/>
      <c r="AE10" s="296"/>
      <c r="AF10" s="296"/>
      <c r="AG10" s="296"/>
      <c r="AH10" s="296"/>
      <c r="AI10" s="296"/>
      <c r="AJ10" s="296"/>
      <c r="AK10" s="296"/>
      <c r="AL10" s="296"/>
      <c r="AM10" s="296"/>
      <c r="AN10" s="296"/>
      <c r="AO10" s="296"/>
      <c r="AP10" s="296"/>
      <c r="AQ10" s="275"/>
      <c r="AR10" s="275"/>
      <c r="AS10" s="275"/>
      <c r="AT10" s="275"/>
    </row>
    <row r="11" spans="1:46" ht="12.75">
      <c r="A11" s="462">
        <v>2006</v>
      </c>
      <c r="B11" s="481">
        <v>-1051.5</v>
      </c>
      <c r="C11" s="482">
        <v>9691.9</v>
      </c>
      <c r="D11" s="482">
        <v>7842.8</v>
      </c>
      <c r="E11" s="482">
        <v>85.8</v>
      </c>
      <c r="F11" s="482">
        <v>1568.7</v>
      </c>
      <c r="G11" s="482">
        <v>161.3</v>
      </c>
      <c r="H11" s="312">
        <v>4264.1</v>
      </c>
      <c r="I11" s="312">
        <v>1730.9</v>
      </c>
      <c r="J11" s="312">
        <v>32</v>
      </c>
      <c r="K11" s="312">
        <v>647</v>
      </c>
      <c r="L11" s="312">
        <v>1202</v>
      </c>
      <c r="M11" s="312">
        <v>677.8</v>
      </c>
      <c r="N11" s="312">
        <v>10743.4</v>
      </c>
      <c r="O11" s="312">
        <v>9388.9</v>
      </c>
      <c r="P11" s="312">
        <v>1354.4844984398856</v>
      </c>
      <c r="Q11" s="296"/>
      <c r="R11" s="296"/>
      <c r="S11" s="277"/>
      <c r="T11" s="297"/>
      <c r="U11" s="297"/>
      <c r="V11" s="297"/>
      <c r="W11" s="296"/>
      <c r="X11" s="296"/>
      <c r="Y11" s="296"/>
      <c r="Z11" s="296"/>
      <c r="AA11" s="296"/>
      <c r="AB11" s="296"/>
      <c r="AC11" s="296"/>
      <c r="AD11" s="296"/>
      <c r="AE11" s="296"/>
      <c r="AF11" s="296"/>
      <c r="AG11" s="296"/>
      <c r="AH11" s="296"/>
      <c r="AI11" s="296"/>
      <c r="AJ11" s="296"/>
      <c r="AK11" s="296"/>
      <c r="AL11" s="296"/>
      <c r="AM11" s="296"/>
      <c r="AN11" s="296"/>
      <c r="AO11" s="296"/>
      <c r="AP11" s="296"/>
      <c r="AQ11" s="275"/>
      <c r="AR11" s="275"/>
      <c r="AS11" s="275"/>
      <c r="AT11" s="275"/>
    </row>
    <row r="12" spans="1:46" ht="12.75">
      <c r="A12" s="462">
        <v>2007</v>
      </c>
      <c r="B12" s="481">
        <v>-780.9832038770497</v>
      </c>
      <c r="C12" s="482">
        <v>10695.744539600344</v>
      </c>
      <c r="D12" s="482">
        <v>8571.957777335192</v>
      </c>
      <c r="E12" s="482">
        <v>109.84863572993427</v>
      </c>
      <c r="F12" s="482">
        <v>1739.9057292703976</v>
      </c>
      <c r="G12" s="482">
        <v>189</v>
      </c>
      <c r="H12" s="312">
        <v>4513.626103697802</v>
      </c>
      <c r="I12" s="312">
        <v>1981.3815309035383</v>
      </c>
      <c r="J12" s="312">
        <v>38.3</v>
      </c>
      <c r="K12" s="312">
        <v>781.6</v>
      </c>
      <c r="L12" s="312">
        <v>1342.1</v>
      </c>
      <c r="M12" s="312">
        <v>847.4</v>
      </c>
      <c r="N12" s="312">
        <v>11476.727743477395</v>
      </c>
      <c r="O12" s="312">
        <v>9857.146650733586</v>
      </c>
      <c r="P12" s="312">
        <v>1620.9652791608576</v>
      </c>
      <c r="Q12" s="296"/>
      <c r="R12" s="296"/>
      <c r="S12" s="277"/>
      <c r="T12" s="297"/>
      <c r="U12" s="297"/>
      <c r="V12" s="297"/>
      <c r="W12" s="296"/>
      <c r="X12" s="296"/>
      <c r="Y12" s="296"/>
      <c r="Z12" s="296"/>
      <c r="AA12" s="296"/>
      <c r="AB12" s="296"/>
      <c r="AC12" s="296"/>
      <c r="AD12" s="296"/>
      <c r="AE12" s="296"/>
      <c r="AF12" s="296"/>
      <c r="AG12" s="296"/>
      <c r="AH12" s="296"/>
      <c r="AI12" s="296"/>
      <c r="AJ12" s="296"/>
      <c r="AK12" s="296"/>
      <c r="AL12" s="296"/>
      <c r="AM12" s="296"/>
      <c r="AN12" s="296"/>
      <c r="AO12" s="296"/>
      <c r="AP12" s="296"/>
      <c r="AQ12" s="275"/>
      <c r="AR12" s="275"/>
      <c r="AS12" s="275"/>
      <c r="AT12" s="275"/>
    </row>
    <row r="13" spans="1:46" ht="12.75">
      <c r="A13" s="462">
        <v>2008</v>
      </c>
      <c r="B13" s="481">
        <v>-703.8</v>
      </c>
      <c r="C13" s="482">
        <v>11352.3</v>
      </c>
      <c r="D13" s="482">
        <v>9022.1</v>
      </c>
      <c r="E13" s="482">
        <v>119.5</v>
      </c>
      <c r="F13" s="482">
        <v>2121.1</v>
      </c>
      <c r="G13" s="482">
        <v>206</v>
      </c>
      <c r="H13" s="312">
        <v>4633.9</v>
      </c>
      <c r="I13" s="312">
        <v>1905.3</v>
      </c>
      <c r="J13" s="312">
        <v>36.3</v>
      </c>
      <c r="K13" s="312">
        <v>873.9</v>
      </c>
      <c r="L13" s="312">
        <v>1455.6</v>
      </c>
      <c r="M13" s="312">
        <v>837.3</v>
      </c>
      <c r="N13" s="312">
        <v>12056.1</v>
      </c>
      <c r="O13" s="312">
        <v>10449.4</v>
      </c>
      <c r="P13" s="312">
        <v>1606.7</v>
      </c>
      <c r="Q13" s="298"/>
      <c r="R13" s="298"/>
      <c r="S13" s="277"/>
      <c r="T13" s="299"/>
      <c r="U13" s="299"/>
      <c r="V13" s="299"/>
      <c r="W13" s="298"/>
      <c r="X13" s="298"/>
      <c r="Y13" s="298"/>
      <c r="Z13" s="298"/>
      <c r="AA13" s="298"/>
      <c r="AB13" s="298"/>
      <c r="AC13" s="298"/>
      <c r="AD13" s="298"/>
      <c r="AE13" s="298"/>
      <c r="AF13" s="298"/>
      <c r="AG13" s="298"/>
      <c r="AH13" s="298"/>
      <c r="AI13" s="298"/>
      <c r="AJ13" s="298"/>
      <c r="AK13" s="298"/>
      <c r="AL13" s="298"/>
      <c r="AM13" s="298"/>
      <c r="AN13" s="298"/>
      <c r="AO13" s="298"/>
      <c r="AP13" s="298"/>
      <c r="AQ13" s="275"/>
      <c r="AR13" s="275"/>
      <c r="AS13" s="275"/>
      <c r="AT13" s="275"/>
    </row>
    <row r="14" spans="1:46" ht="12.75">
      <c r="A14" s="469">
        <v>2009</v>
      </c>
      <c r="B14" s="482">
        <v>-2791.3</v>
      </c>
      <c r="C14" s="482">
        <v>10540.8</v>
      </c>
      <c r="D14" s="482">
        <v>8024.9</v>
      </c>
      <c r="E14" s="482">
        <v>28.6</v>
      </c>
      <c r="F14" s="482">
        <v>2129.6</v>
      </c>
      <c r="G14" s="482">
        <v>155.8</v>
      </c>
      <c r="H14" s="312">
        <v>3846.4</v>
      </c>
      <c r="I14" s="312">
        <v>1835.4</v>
      </c>
      <c r="J14" s="312">
        <v>29.1</v>
      </c>
      <c r="K14" s="312">
        <v>828.2</v>
      </c>
      <c r="L14" s="312">
        <v>1687.7</v>
      </c>
      <c r="M14" s="312">
        <v>1080.9</v>
      </c>
      <c r="N14" s="312">
        <v>13332.1</v>
      </c>
      <c r="O14" s="312">
        <v>11173.4</v>
      </c>
      <c r="P14" s="312">
        <v>2158.7</v>
      </c>
      <c r="Q14" s="298"/>
      <c r="R14" s="298"/>
      <c r="S14" s="277"/>
      <c r="T14" s="299"/>
      <c r="U14" s="299"/>
      <c r="V14" s="299"/>
      <c r="W14" s="298"/>
      <c r="X14" s="298"/>
      <c r="Y14" s="298"/>
      <c r="Z14" s="298"/>
      <c r="AA14" s="298"/>
      <c r="AB14" s="298"/>
      <c r="AC14" s="298"/>
      <c r="AD14" s="298"/>
      <c r="AE14" s="298"/>
      <c r="AF14" s="298"/>
      <c r="AG14" s="298"/>
      <c r="AH14" s="298"/>
      <c r="AI14" s="298"/>
      <c r="AJ14" s="298"/>
      <c r="AK14" s="298"/>
      <c r="AL14" s="298"/>
      <c r="AM14" s="298"/>
      <c r="AN14" s="298"/>
      <c r="AO14" s="298"/>
      <c r="AP14" s="298"/>
      <c r="AQ14" s="275"/>
      <c r="AR14" s="275"/>
      <c r="AS14" s="275"/>
      <c r="AT14" s="275"/>
    </row>
    <row r="15" spans="1:33" ht="12.75" hidden="1" outlineLevel="1">
      <c r="A15" s="462" t="s">
        <v>88</v>
      </c>
      <c r="B15" s="481">
        <v>92.9</v>
      </c>
      <c r="C15" s="482">
        <v>2159.1</v>
      </c>
      <c r="D15" s="482">
        <v>1882.3</v>
      </c>
      <c r="E15" s="482">
        <v>99.8</v>
      </c>
      <c r="F15" s="482">
        <v>405.8</v>
      </c>
      <c r="G15" s="482">
        <v>50.6</v>
      </c>
      <c r="H15" s="312">
        <v>949.6</v>
      </c>
      <c r="I15" s="312">
        <v>355</v>
      </c>
      <c r="J15" s="312">
        <v>21.5</v>
      </c>
      <c r="K15" s="312">
        <v>158.8</v>
      </c>
      <c r="L15" s="312">
        <v>118</v>
      </c>
      <c r="M15" s="312">
        <v>114.3</v>
      </c>
      <c r="N15" s="312">
        <v>2066.2</v>
      </c>
      <c r="O15" s="312">
        <v>1984.9</v>
      </c>
      <c r="P15" s="312">
        <v>81.3</v>
      </c>
      <c r="Q15" s="297"/>
      <c r="R15" s="297"/>
      <c r="S15" s="297"/>
      <c r="T15" s="297"/>
      <c r="U15" s="297"/>
      <c r="V15" s="297"/>
      <c r="W15" s="297"/>
      <c r="X15" s="297"/>
      <c r="Y15" s="297"/>
      <c r="Z15" s="297"/>
      <c r="AA15" s="275"/>
      <c r="AB15" s="275"/>
      <c r="AC15" s="275"/>
      <c r="AD15" s="275"/>
      <c r="AE15" s="275"/>
      <c r="AF15" s="275"/>
      <c r="AG15" s="275"/>
    </row>
    <row r="16" spans="1:33" ht="12.75" hidden="1" outlineLevel="1">
      <c r="A16" s="462" t="s">
        <v>89</v>
      </c>
      <c r="B16" s="481">
        <v>-38.1</v>
      </c>
      <c r="C16" s="482">
        <v>4198.4</v>
      </c>
      <c r="D16" s="482">
        <v>3700.6</v>
      </c>
      <c r="E16" s="482">
        <v>50.5</v>
      </c>
      <c r="F16" s="482">
        <v>850.9</v>
      </c>
      <c r="G16" s="482">
        <v>78.6</v>
      </c>
      <c r="H16" s="312">
        <v>1945.1</v>
      </c>
      <c r="I16" s="312">
        <v>741.7</v>
      </c>
      <c r="J16" s="312">
        <v>33.8</v>
      </c>
      <c r="K16" s="312">
        <v>319.8</v>
      </c>
      <c r="L16" s="312">
        <v>178</v>
      </c>
      <c r="M16" s="312">
        <v>166.5</v>
      </c>
      <c r="N16" s="312">
        <v>4236.5</v>
      </c>
      <c r="O16" s="312">
        <v>3961.3</v>
      </c>
      <c r="P16" s="312">
        <v>275.2</v>
      </c>
      <c r="Q16" s="297"/>
      <c r="R16" s="297"/>
      <c r="S16" s="297"/>
      <c r="T16" s="297"/>
      <c r="U16" s="297"/>
      <c r="V16" s="297"/>
      <c r="W16" s="297"/>
      <c r="X16" s="297"/>
      <c r="Y16" s="297"/>
      <c r="Z16" s="297"/>
      <c r="AA16" s="275"/>
      <c r="AB16" s="275"/>
      <c r="AC16" s="275"/>
      <c r="AD16" s="275"/>
      <c r="AE16" s="275"/>
      <c r="AF16" s="275"/>
      <c r="AG16" s="275"/>
    </row>
    <row r="17" spans="1:33" ht="12.75" hidden="1" outlineLevel="1">
      <c r="A17" s="462" t="s">
        <v>90</v>
      </c>
      <c r="B17" s="481">
        <v>-269.1</v>
      </c>
      <c r="C17" s="482">
        <v>6261.7</v>
      </c>
      <c r="D17" s="482">
        <v>5418.3</v>
      </c>
      <c r="E17" s="482">
        <v>75.2</v>
      </c>
      <c r="F17" s="482">
        <v>1122</v>
      </c>
      <c r="G17" s="482">
        <v>103.1</v>
      </c>
      <c r="H17" s="312">
        <v>2891.4</v>
      </c>
      <c r="I17" s="312">
        <v>1185.1</v>
      </c>
      <c r="J17" s="312">
        <v>41.5</v>
      </c>
      <c r="K17" s="312">
        <v>499.8</v>
      </c>
      <c r="L17" s="312">
        <v>343.5</v>
      </c>
      <c r="M17" s="312">
        <v>327.4</v>
      </c>
      <c r="N17" s="312">
        <v>6530.8</v>
      </c>
      <c r="O17" s="312">
        <v>6024.8</v>
      </c>
      <c r="P17" s="312">
        <v>506</v>
      </c>
      <c r="Q17" s="297"/>
      <c r="R17" s="297"/>
      <c r="S17" s="297"/>
      <c r="T17" s="297"/>
      <c r="U17" s="297"/>
      <c r="V17" s="297"/>
      <c r="W17" s="297"/>
      <c r="X17" s="297"/>
      <c r="Y17" s="297"/>
      <c r="Z17" s="297"/>
      <c r="AA17" s="275"/>
      <c r="AB17" s="275"/>
      <c r="AC17" s="275"/>
      <c r="AD17" s="275"/>
      <c r="AE17" s="275"/>
      <c r="AF17" s="275"/>
      <c r="AG17" s="275"/>
    </row>
    <row r="18" spans="1:33" ht="12.75" hidden="1" outlineLevel="1">
      <c r="A18" s="462" t="s">
        <v>91</v>
      </c>
      <c r="B18" s="481">
        <v>-1124.8</v>
      </c>
      <c r="C18" s="482">
        <v>8587.1</v>
      </c>
      <c r="D18" s="482">
        <v>7388.8</v>
      </c>
      <c r="E18" s="482">
        <v>92.7</v>
      </c>
      <c r="F18" s="482">
        <v>1396.4</v>
      </c>
      <c r="G18" s="482">
        <v>128</v>
      </c>
      <c r="H18" s="312">
        <v>4063.8</v>
      </c>
      <c r="I18" s="312">
        <v>1659.3</v>
      </c>
      <c r="J18" s="312">
        <v>48.6</v>
      </c>
      <c r="K18" s="312">
        <v>700.8</v>
      </c>
      <c r="L18" s="312">
        <v>497.5</v>
      </c>
      <c r="M18" s="312">
        <v>460.4</v>
      </c>
      <c r="N18" s="312">
        <v>9711.9</v>
      </c>
      <c r="O18" s="312">
        <v>8667.3</v>
      </c>
      <c r="P18" s="312">
        <v>1044.6</v>
      </c>
      <c r="Q18" s="297"/>
      <c r="R18" s="297"/>
      <c r="S18" s="297"/>
      <c r="T18" s="297"/>
      <c r="U18" s="297"/>
      <c r="V18" s="297"/>
      <c r="W18" s="297"/>
      <c r="X18" s="297"/>
      <c r="Y18" s="297"/>
      <c r="Z18" s="297"/>
      <c r="AA18" s="275"/>
      <c r="AB18" s="275"/>
      <c r="AC18" s="275"/>
      <c r="AD18" s="275"/>
      <c r="AE18" s="275"/>
      <c r="AF18" s="275"/>
      <c r="AG18" s="275"/>
    </row>
    <row r="19" spans="1:33" ht="12.75" hidden="1" outlineLevel="1">
      <c r="A19" s="462" t="s">
        <v>92</v>
      </c>
      <c r="B19" s="481">
        <v>5.2</v>
      </c>
      <c r="C19" s="482">
        <v>2384.2</v>
      </c>
      <c r="D19" s="482">
        <v>2024.5</v>
      </c>
      <c r="E19" s="482">
        <v>9.9</v>
      </c>
      <c r="F19" s="482">
        <v>536.7</v>
      </c>
      <c r="G19" s="482">
        <v>39.1</v>
      </c>
      <c r="H19" s="312">
        <v>965.4</v>
      </c>
      <c r="I19" s="312">
        <v>464.7</v>
      </c>
      <c r="J19" s="312">
        <v>8.7</v>
      </c>
      <c r="K19" s="312">
        <v>172.8</v>
      </c>
      <c r="L19" s="312">
        <v>187</v>
      </c>
      <c r="M19" s="312">
        <v>182</v>
      </c>
      <c r="N19" s="312">
        <v>2379</v>
      </c>
      <c r="O19" s="312">
        <v>2224.9</v>
      </c>
      <c r="P19" s="312">
        <v>154.1</v>
      </c>
      <c r="Q19" s="297"/>
      <c r="R19" s="297"/>
      <c r="S19" s="297"/>
      <c r="T19" s="297"/>
      <c r="U19" s="297"/>
      <c r="V19" s="297"/>
      <c r="W19" s="297"/>
      <c r="X19" s="297"/>
      <c r="Y19" s="297"/>
      <c r="Z19" s="297"/>
      <c r="AA19" s="275"/>
      <c r="AB19" s="275"/>
      <c r="AC19" s="275"/>
      <c r="AD19" s="275"/>
      <c r="AE19" s="275"/>
      <c r="AF19" s="275"/>
      <c r="AG19" s="275"/>
    </row>
    <row r="20" spans="1:33" ht="12.75" hidden="1" outlineLevel="1">
      <c r="A20" s="462" t="s">
        <v>93</v>
      </c>
      <c r="B20" s="481">
        <v>-340.1</v>
      </c>
      <c r="C20" s="482">
        <v>4582</v>
      </c>
      <c r="D20" s="482">
        <v>3763.7</v>
      </c>
      <c r="E20" s="482">
        <v>-18.5</v>
      </c>
      <c r="F20" s="482">
        <v>903.6</v>
      </c>
      <c r="G20" s="482">
        <v>83.5</v>
      </c>
      <c r="H20" s="312">
        <v>1968.7</v>
      </c>
      <c r="I20" s="312">
        <v>809.8</v>
      </c>
      <c r="J20" s="312">
        <v>16.6</v>
      </c>
      <c r="K20" s="312">
        <v>372.9</v>
      </c>
      <c r="L20" s="312">
        <v>445.3</v>
      </c>
      <c r="M20" s="312">
        <v>291.2</v>
      </c>
      <c r="N20" s="312">
        <v>4922.1</v>
      </c>
      <c r="O20" s="312">
        <v>4446.4</v>
      </c>
      <c r="P20" s="312">
        <v>475.7</v>
      </c>
      <c r="Q20" s="297"/>
      <c r="R20" s="297"/>
      <c r="S20" s="297"/>
      <c r="T20" s="297"/>
      <c r="U20" s="297"/>
      <c r="V20" s="297"/>
      <c r="W20" s="297"/>
      <c r="X20" s="297"/>
      <c r="Y20" s="297"/>
      <c r="Z20" s="297"/>
      <c r="AA20" s="275"/>
      <c r="AB20" s="275"/>
      <c r="AC20" s="275"/>
      <c r="AD20" s="275"/>
      <c r="AE20" s="275"/>
      <c r="AF20" s="275"/>
      <c r="AG20" s="275"/>
    </row>
    <row r="21" spans="1:33" ht="12.75" hidden="1" outlineLevel="1">
      <c r="A21" s="462" t="s">
        <v>94</v>
      </c>
      <c r="B21" s="481">
        <v>-170.4</v>
      </c>
      <c r="C21" s="482">
        <v>7042.6</v>
      </c>
      <c r="D21" s="482">
        <v>5684</v>
      </c>
      <c r="E21" s="482">
        <v>-1.7</v>
      </c>
      <c r="F21" s="482">
        <v>1208.9</v>
      </c>
      <c r="G21" s="482">
        <v>114.5</v>
      </c>
      <c r="H21" s="312">
        <v>3077.9</v>
      </c>
      <c r="I21" s="312">
        <v>1260.1</v>
      </c>
      <c r="J21" s="312">
        <v>24.3</v>
      </c>
      <c r="K21" s="312">
        <v>506.4</v>
      </c>
      <c r="L21" s="312">
        <v>852.2</v>
      </c>
      <c r="M21" s="312">
        <v>380</v>
      </c>
      <c r="N21" s="312">
        <v>7213</v>
      </c>
      <c r="O21" s="312">
        <v>6452.8</v>
      </c>
      <c r="P21" s="312">
        <v>760.2</v>
      </c>
      <c r="Q21" s="297"/>
      <c r="R21" s="297"/>
      <c r="S21" s="297"/>
      <c r="T21" s="297"/>
      <c r="U21" s="297"/>
      <c r="V21" s="297"/>
      <c r="W21" s="297"/>
      <c r="X21" s="297"/>
      <c r="Y21" s="297"/>
      <c r="Z21" s="297"/>
      <c r="AA21" s="275"/>
      <c r="AB21" s="275"/>
      <c r="AC21" s="275"/>
      <c r="AD21" s="275"/>
      <c r="AE21" s="275"/>
      <c r="AF21" s="275"/>
      <c r="AG21" s="275"/>
    </row>
    <row r="22" spans="1:33" ht="12.75" hidden="1" outlineLevel="1">
      <c r="A22" s="462" t="s">
        <v>95</v>
      </c>
      <c r="B22" s="481">
        <v>-1051.5</v>
      </c>
      <c r="C22" s="482">
        <v>9691.9</v>
      </c>
      <c r="D22" s="482">
        <v>7842.8</v>
      </c>
      <c r="E22" s="482">
        <v>85.8</v>
      </c>
      <c r="F22" s="482">
        <v>1568.7</v>
      </c>
      <c r="G22" s="482">
        <v>161.3</v>
      </c>
      <c r="H22" s="312">
        <v>4264.1</v>
      </c>
      <c r="I22" s="312">
        <v>1730.9</v>
      </c>
      <c r="J22" s="312">
        <v>32</v>
      </c>
      <c r="K22" s="312">
        <v>647</v>
      </c>
      <c r="L22" s="312">
        <v>1202</v>
      </c>
      <c r="M22" s="312">
        <v>677.8</v>
      </c>
      <c r="N22" s="312">
        <v>10743.4</v>
      </c>
      <c r="O22" s="312">
        <v>9388.9</v>
      </c>
      <c r="P22" s="314">
        <v>1354.4844984398856</v>
      </c>
      <c r="Q22" s="297"/>
      <c r="R22" s="297"/>
      <c r="S22" s="297"/>
      <c r="T22" s="297"/>
      <c r="U22" s="297"/>
      <c r="V22" s="297"/>
      <c r="W22" s="297"/>
      <c r="X22" s="297"/>
      <c r="Y22" s="297"/>
      <c r="Z22" s="297"/>
      <c r="AA22" s="275"/>
      <c r="AB22" s="275"/>
      <c r="AC22" s="275"/>
      <c r="AD22" s="275"/>
      <c r="AE22" s="275"/>
      <c r="AF22" s="275"/>
      <c r="AG22" s="275"/>
    </row>
    <row r="23" spans="1:33" ht="12.75" hidden="1" outlineLevel="1">
      <c r="A23" s="462" t="s">
        <v>96</v>
      </c>
      <c r="B23" s="481">
        <v>-394.6</v>
      </c>
      <c r="C23" s="482">
        <v>2331.3</v>
      </c>
      <c r="D23" s="482">
        <v>1898.5</v>
      </c>
      <c r="E23" s="482">
        <v>-7.1</v>
      </c>
      <c r="F23" s="482">
        <v>447.8</v>
      </c>
      <c r="G23" s="482">
        <v>58.2</v>
      </c>
      <c r="H23" s="312">
        <v>984.5</v>
      </c>
      <c r="I23" s="312">
        <v>407.7</v>
      </c>
      <c r="J23" s="312">
        <v>7.4</v>
      </c>
      <c r="K23" s="312">
        <v>141.1</v>
      </c>
      <c r="L23" s="312">
        <v>291.7</v>
      </c>
      <c r="M23" s="312">
        <v>281</v>
      </c>
      <c r="N23" s="312">
        <v>2726</v>
      </c>
      <c r="O23" s="312">
        <v>2525.5</v>
      </c>
      <c r="P23" s="312">
        <v>200.5</v>
      </c>
      <c r="Q23" s="297"/>
      <c r="R23" s="297"/>
      <c r="S23" s="297"/>
      <c r="T23" s="297"/>
      <c r="U23" s="297"/>
      <c r="V23" s="297"/>
      <c r="W23" s="297"/>
      <c r="X23" s="297"/>
      <c r="Y23" s="297"/>
      <c r="Z23" s="297"/>
      <c r="AA23" s="275"/>
      <c r="AB23" s="275"/>
      <c r="AC23" s="275"/>
      <c r="AD23" s="275"/>
      <c r="AE23" s="275"/>
      <c r="AF23" s="275"/>
      <c r="AG23" s="275"/>
    </row>
    <row r="24" spans="1:33" ht="12.75" hidden="1" outlineLevel="1">
      <c r="A24" s="462" t="s">
        <v>97</v>
      </c>
      <c r="B24" s="481">
        <v>-365.1</v>
      </c>
      <c r="C24" s="482">
        <v>4841.2</v>
      </c>
      <c r="D24" s="482">
        <v>4082</v>
      </c>
      <c r="E24" s="482">
        <v>-17.8</v>
      </c>
      <c r="F24" s="482">
        <v>1019.4</v>
      </c>
      <c r="G24" s="482">
        <v>102</v>
      </c>
      <c r="H24" s="312">
        <v>2096.5</v>
      </c>
      <c r="I24" s="312">
        <v>865.3</v>
      </c>
      <c r="J24" s="312">
        <v>16.6</v>
      </c>
      <c r="K24" s="312">
        <v>334.1</v>
      </c>
      <c r="L24" s="312">
        <v>425.1</v>
      </c>
      <c r="M24" s="312">
        <v>404.9</v>
      </c>
      <c r="N24" s="312">
        <v>5206.3</v>
      </c>
      <c r="O24" s="312">
        <v>4710.1</v>
      </c>
      <c r="P24" s="314">
        <v>496.1694217619332</v>
      </c>
      <c r="Q24" s="297"/>
      <c r="R24" s="297"/>
      <c r="S24" s="297"/>
      <c r="T24" s="297"/>
      <c r="U24" s="297"/>
      <c r="V24" s="297"/>
      <c r="W24" s="297"/>
      <c r="X24" s="297"/>
      <c r="Y24" s="297"/>
      <c r="Z24" s="297"/>
      <c r="AA24" s="275"/>
      <c r="AB24" s="275"/>
      <c r="AC24" s="275"/>
      <c r="AD24" s="275"/>
      <c r="AE24" s="275"/>
      <c r="AF24" s="275"/>
      <c r="AG24" s="275"/>
    </row>
    <row r="25" spans="1:33" ht="12.75" hidden="1" outlineLevel="1">
      <c r="A25" s="462" t="s">
        <v>98</v>
      </c>
      <c r="B25" s="481">
        <v>-20.397663148111267</v>
      </c>
      <c r="C25" s="482">
        <v>7586.304189072562</v>
      </c>
      <c r="D25" s="482">
        <v>6065.710681803093</v>
      </c>
      <c r="E25" s="482">
        <v>10.349863904932617</v>
      </c>
      <c r="F25" s="482">
        <v>1380.6645422558588</v>
      </c>
      <c r="G25" s="482">
        <v>148</v>
      </c>
      <c r="H25" s="312">
        <v>3140.97789285003</v>
      </c>
      <c r="I25" s="312">
        <v>1359.8320387704973</v>
      </c>
      <c r="J25" s="312">
        <v>25.9</v>
      </c>
      <c r="K25" s="312">
        <v>529.3</v>
      </c>
      <c r="L25" s="312">
        <v>991.3</v>
      </c>
      <c r="M25" s="312">
        <v>482.8</v>
      </c>
      <c r="N25" s="312">
        <v>7606.701852220673</v>
      </c>
      <c r="O25" s="312">
        <v>6783.904268737967</v>
      </c>
      <c r="P25" s="314">
        <v>825.804952532696</v>
      </c>
      <c r="Q25" s="297"/>
      <c r="R25" s="297"/>
      <c r="S25" s="297"/>
      <c r="T25" s="297"/>
      <c r="U25" s="297"/>
      <c r="V25" s="297"/>
      <c r="W25" s="297"/>
      <c r="X25" s="297"/>
      <c r="Y25" s="297"/>
      <c r="Z25" s="297"/>
      <c r="AA25" s="275"/>
      <c r="AB25" s="275"/>
      <c r="AC25" s="275"/>
      <c r="AD25" s="275"/>
      <c r="AE25" s="275"/>
      <c r="AF25" s="275"/>
      <c r="AG25" s="275"/>
    </row>
    <row r="26" spans="1:33" ht="12.75" hidden="1" collapsed="1">
      <c r="A26" s="462" t="s">
        <v>14</v>
      </c>
      <c r="B26" s="481">
        <v>-780.9832038770497</v>
      </c>
      <c r="C26" s="482">
        <v>10695.744539600344</v>
      </c>
      <c r="D26" s="482">
        <v>8571.957777335192</v>
      </c>
      <c r="E26" s="482">
        <v>109.84863572993427</v>
      </c>
      <c r="F26" s="482">
        <v>1739.9057292703976</v>
      </c>
      <c r="G26" s="482">
        <v>189</v>
      </c>
      <c r="H26" s="312">
        <v>4513.626103697802</v>
      </c>
      <c r="I26" s="312">
        <v>1981.3815309035383</v>
      </c>
      <c r="J26" s="312">
        <v>38.3</v>
      </c>
      <c r="K26" s="312">
        <v>781.6</v>
      </c>
      <c r="L26" s="312">
        <v>1342.1</v>
      </c>
      <c r="M26" s="312">
        <v>847.4</v>
      </c>
      <c r="N26" s="312">
        <v>11476.727743477395</v>
      </c>
      <c r="O26" s="312">
        <v>9857.146650733586</v>
      </c>
      <c r="P26" s="312">
        <v>1620.9652791608576</v>
      </c>
      <c r="Q26" s="297"/>
      <c r="R26" s="297"/>
      <c r="S26" s="297"/>
      <c r="T26" s="297"/>
      <c r="U26" s="297"/>
      <c r="V26" s="297"/>
      <c r="W26" s="297"/>
      <c r="X26" s="297"/>
      <c r="Y26" s="297"/>
      <c r="Z26" s="297"/>
      <c r="AA26" s="275"/>
      <c r="AB26" s="275"/>
      <c r="AC26" s="275"/>
      <c r="AD26" s="275"/>
      <c r="AE26" s="275"/>
      <c r="AF26" s="275"/>
      <c r="AG26" s="275"/>
    </row>
    <row r="27" spans="1:33" ht="12.75" hidden="1">
      <c r="A27" s="462" t="s">
        <v>15</v>
      </c>
      <c r="B27" s="481">
        <v>113.7</v>
      </c>
      <c r="C27" s="482">
        <v>2687.6</v>
      </c>
      <c r="D27" s="482">
        <v>2209.6</v>
      </c>
      <c r="E27" s="482">
        <v>-1.1</v>
      </c>
      <c r="F27" s="482">
        <v>645.5</v>
      </c>
      <c r="G27" s="482">
        <v>58.3</v>
      </c>
      <c r="H27" s="312">
        <v>930.4</v>
      </c>
      <c r="I27" s="312">
        <v>566.6</v>
      </c>
      <c r="J27" s="312">
        <v>9.9</v>
      </c>
      <c r="K27" s="312">
        <v>164</v>
      </c>
      <c r="L27" s="312">
        <v>314</v>
      </c>
      <c r="M27" s="312">
        <v>310.1</v>
      </c>
      <c r="N27" s="312">
        <v>2573.9</v>
      </c>
      <c r="O27" s="312">
        <v>2437.4</v>
      </c>
      <c r="P27" s="312">
        <v>136.5</v>
      </c>
      <c r="Q27" s="297"/>
      <c r="R27" s="297"/>
      <c r="S27" s="297"/>
      <c r="T27" s="297"/>
      <c r="U27" s="297"/>
      <c r="V27" s="297"/>
      <c r="W27" s="297"/>
      <c r="X27" s="297"/>
      <c r="Y27" s="297"/>
      <c r="Z27" s="297"/>
      <c r="AA27" s="275"/>
      <c r="AB27" s="275"/>
      <c r="AC27" s="275"/>
      <c r="AD27" s="275"/>
      <c r="AE27" s="275"/>
      <c r="AF27" s="275"/>
      <c r="AG27" s="275"/>
    </row>
    <row r="28" spans="1:33" ht="12.75" hidden="1">
      <c r="A28" s="462" t="s">
        <v>16</v>
      </c>
      <c r="B28" s="481">
        <v>-136.5</v>
      </c>
      <c r="C28" s="482">
        <v>5185.2</v>
      </c>
      <c r="D28" s="482">
        <v>4269.8</v>
      </c>
      <c r="E28" s="482">
        <v>-26.2</v>
      </c>
      <c r="F28" s="482">
        <v>1120.2</v>
      </c>
      <c r="G28" s="482">
        <v>105.3</v>
      </c>
      <c r="H28" s="312">
        <v>2099.3</v>
      </c>
      <c r="I28" s="312">
        <v>951.7</v>
      </c>
      <c r="J28" s="312">
        <v>19.5</v>
      </c>
      <c r="K28" s="312">
        <v>366.3</v>
      </c>
      <c r="L28" s="312">
        <v>548.9</v>
      </c>
      <c r="M28" s="312">
        <v>537.9</v>
      </c>
      <c r="N28" s="312">
        <v>5321.7</v>
      </c>
      <c r="O28" s="312">
        <v>4890.1</v>
      </c>
      <c r="P28" s="312">
        <v>431.6</v>
      </c>
      <c r="Q28" s="297"/>
      <c r="R28" s="297"/>
      <c r="S28" s="297"/>
      <c r="T28" s="297"/>
      <c r="U28" s="297"/>
      <c r="V28" s="297"/>
      <c r="W28" s="297"/>
      <c r="X28" s="297"/>
      <c r="Y28" s="297"/>
      <c r="Z28" s="297"/>
      <c r="AA28" s="275"/>
      <c r="AB28" s="275"/>
      <c r="AC28" s="275"/>
      <c r="AD28" s="275"/>
      <c r="AE28" s="275"/>
      <c r="AF28" s="275"/>
      <c r="AG28" s="275"/>
    </row>
    <row r="29" spans="1:33" ht="12.75" hidden="1">
      <c r="A29" s="462" t="s">
        <v>17</v>
      </c>
      <c r="B29" s="481">
        <v>142.7</v>
      </c>
      <c r="C29" s="482">
        <v>8029.6</v>
      </c>
      <c r="D29" s="482">
        <v>6466.2</v>
      </c>
      <c r="E29" s="482">
        <v>3.3</v>
      </c>
      <c r="F29" s="482">
        <v>1646.4</v>
      </c>
      <c r="G29" s="482">
        <v>154</v>
      </c>
      <c r="H29" s="312">
        <v>3239.7</v>
      </c>
      <c r="I29" s="312">
        <v>1397.5</v>
      </c>
      <c r="J29" s="312">
        <v>25.3</v>
      </c>
      <c r="K29" s="312">
        <v>582.1</v>
      </c>
      <c r="L29" s="312">
        <v>978.9</v>
      </c>
      <c r="M29" s="312">
        <v>659.1</v>
      </c>
      <c r="N29" s="312">
        <v>7886.9</v>
      </c>
      <c r="O29" s="312">
        <v>7710.1</v>
      </c>
      <c r="P29" s="314">
        <v>776.8</v>
      </c>
      <c r="Q29" s="297"/>
      <c r="R29" s="297"/>
      <c r="S29" s="297"/>
      <c r="T29" s="297"/>
      <c r="U29" s="297"/>
      <c r="V29" s="297"/>
      <c r="W29" s="297"/>
      <c r="X29" s="297"/>
      <c r="Y29" s="297"/>
      <c r="Z29" s="297"/>
      <c r="AA29" s="275"/>
      <c r="AB29" s="275"/>
      <c r="AC29" s="275"/>
      <c r="AD29" s="275"/>
      <c r="AE29" s="275"/>
      <c r="AF29" s="275"/>
      <c r="AG29" s="275"/>
    </row>
    <row r="30" spans="1:26" s="275" customFormat="1" ht="12.75" hidden="1">
      <c r="A30" s="469" t="s">
        <v>18</v>
      </c>
      <c r="B30" s="483">
        <v>-703.8</v>
      </c>
      <c r="C30" s="484">
        <v>11352.3</v>
      </c>
      <c r="D30" s="484">
        <v>9022.1</v>
      </c>
      <c r="E30" s="484">
        <v>119.5</v>
      </c>
      <c r="F30" s="484">
        <v>2121.1</v>
      </c>
      <c r="G30" s="484">
        <v>206</v>
      </c>
      <c r="H30" s="313">
        <v>4633.9</v>
      </c>
      <c r="I30" s="313">
        <v>1905.3</v>
      </c>
      <c r="J30" s="313">
        <v>36.3</v>
      </c>
      <c r="K30" s="313">
        <v>873.9</v>
      </c>
      <c r="L30" s="313">
        <v>1455.6</v>
      </c>
      <c r="M30" s="313">
        <v>837.3</v>
      </c>
      <c r="N30" s="313">
        <v>12056.1</v>
      </c>
      <c r="O30" s="313">
        <v>10449.4</v>
      </c>
      <c r="P30" s="313">
        <v>1606.7</v>
      </c>
      <c r="Q30" s="297"/>
      <c r="R30" s="297"/>
      <c r="S30" s="297"/>
      <c r="T30" s="297"/>
      <c r="U30" s="297"/>
      <c r="V30" s="297"/>
      <c r="W30" s="297"/>
      <c r="X30" s="297"/>
      <c r="Y30" s="297"/>
      <c r="Z30" s="297"/>
    </row>
    <row r="31" spans="1:33" ht="12.75" hidden="1" outlineLevel="1">
      <c r="A31" s="462" t="s">
        <v>210</v>
      </c>
      <c r="B31" s="485">
        <v>143</v>
      </c>
      <c r="C31" s="486">
        <v>818</v>
      </c>
      <c r="D31" s="486">
        <v>775.8</v>
      </c>
      <c r="E31" s="486">
        <v>43.4</v>
      </c>
      <c r="F31" s="486">
        <v>47.8</v>
      </c>
      <c r="G31" s="486">
        <v>30.1</v>
      </c>
      <c r="H31" s="314">
        <v>484.2</v>
      </c>
      <c r="I31" s="314">
        <v>157.7</v>
      </c>
      <c r="J31" s="314">
        <v>12.6</v>
      </c>
      <c r="K31" s="314">
        <v>39.2</v>
      </c>
      <c r="L31" s="314">
        <v>3</v>
      </c>
      <c r="M31" s="314">
        <v>2.7</v>
      </c>
      <c r="N31" s="314">
        <v>675</v>
      </c>
      <c r="O31" s="314">
        <v>633.4</v>
      </c>
      <c r="P31" s="314">
        <v>41.6</v>
      </c>
      <c r="Q31" s="297"/>
      <c r="R31" s="297"/>
      <c r="S31" s="297"/>
      <c r="T31" s="297"/>
      <c r="U31" s="297"/>
      <c r="V31" s="297"/>
      <c r="W31" s="297"/>
      <c r="X31" s="297"/>
      <c r="Y31" s="297"/>
      <c r="Z31" s="297"/>
      <c r="AA31" s="275"/>
      <c r="AB31" s="275"/>
      <c r="AC31" s="275"/>
      <c r="AD31" s="275"/>
      <c r="AE31" s="275"/>
      <c r="AF31" s="275"/>
      <c r="AG31" s="275"/>
    </row>
    <row r="32" spans="1:33" ht="12.75" hidden="1" outlineLevel="1">
      <c r="A32" s="462" t="s">
        <v>211</v>
      </c>
      <c r="B32" s="485">
        <v>-36.8</v>
      </c>
      <c r="C32" s="486">
        <v>1320.7</v>
      </c>
      <c r="D32" s="486">
        <v>1140.8</v>
      </c>
      <c r="E32" s="486">
        <v>9.3</v>
      </c>
      <c r="F32" s="486">
        <v>98.1</v>
      </c>
      <c r="G32" s="486">
        <v>41</v>
      </c>
      <c r="H32" s="314">
        <v>719.9</v>
      </c>
      <c r="I32" s="314">
        <v>252.6</v>
      </c>
      <c r="J32" s="314">
        <v>19.9</v>
      </c>
      <c r="K32" s="314">
        <v>70.8</v>
      </c>
      <c r="L32" s="314">
        <v>109.1</v>
      </c>
      <c r="M32" s="314">
        <v>107.1</v>
      </c>
      <c r="N32" s="314">
        <v>1357.5</v>
      </c>
      <c r="O32" s="314">
        <v>1289.1</v>
      </c>
      <c r="P32" s="314">
        <v>68.4</v>
      </c>
      <c r="Q32" s="297"/>
      <c r="R32" s="297"/>
      <c r="S32" s="297"/>
      <c r="T32" s="297"/>
      <c r="U32" s="297"/>
      <c r="V32" s="297"/>
      <c r="W32" s="297"/>
      <c r="X32" s="297"/>
      <c r="Y32" s="297"/>
      <c r="Z32" s="297"/>
      <c r="AA32" s="275"/>
      <c r="AB32" s="275"/>
      <c r="AC32" s="275"/>
      <c r="AD32" s="275"/>
      <c r="AE32" s="275"/>
      <c r="AF32" s="275"/>
      <c r="AG32" s="275"/>
    </row>
    <row r="33" spans="1:33" ht="12.75" hidden="1" outlineLevel="1">
      <c r="A33" s="462" t="s">
        <v>212</v>
      </c>
      <c r="B33" s="485">
        <v>92.9</v>
      </c>
      <c r="C33" s="486">
        <v>2159.1</v>
      </c>
      <c r="D33" s="486">
        <v>1882.3</v>
      </c>
      <c r="E33" s="486">
        <v>99.8</v>
      </c>
      <c r="F33" s="486">
        <v>405.8</v>
      </c>
      <c r="G33" s="486">
        <v>50.6</v>
      </c>
      <c r="H33" s="314">
        <v>949.6</v>
      </c>
      <c r="I33" s="314">
        <v>355</v>
      </c>
      <c r="J33" s="314">
        <v>21.5</v>
      </c>
      <c r="K33" s="314">
        <v>158.8</v>
      </c>
      <c r="L33" s="314">
        <v>118</v>
      </c>
      <c r="M33" s="314">
        <v>114.3</v>
      </c>
      <c r="N33" s="314">
        <v>2066.2</v>
      </c>
      <c r="O33" s="314">
        <v>1984.9</v>
      </c>
      <c r="P33" s="314">
        <v>81.3</v>
      </c>
      <c r="Q33" s="297"/>
      <c r="R33" s="297"/>
      <c r="S33" s="297"/>
      <c r="T33" s="297"/>
      <c r="U33" s="297"/>
      <c r="V33" s="297"/>
      <c r="W33" s="297"/>
      <c r="X33" s="297"/>
      <c r="Y33" s="297"/>
      <c r="Z33" s="297"/>
      <c r="AA33" s="275"/>
      <c r="AB33" s="275"/>
      <c r="AC33" s="275"/>
      <c r="AD33" s="275"/>
      <c r="AE33" s="275"/>
      <c r="AF33" s="275"/>
      <c r="AG33" s="275"/>
    </row>
    <row r="34" spans="1:33" ht="12.75" hidden="1" outlineLevel="1">
      <c r="A34" s="462" t="s">
        <v>213</v>
      </c>
      <c r="B34" s="485">
        <v>212.1</v>
      </c>
      <c r="C34" s="486">
        <v>3008.3</v>
      </c>
      <c r="D34" s="486">
        <v>2682</v>
      </c>
      <c r="E34" s="486">
        <v>71.9</v>
      </c>
      <c r="F34" s="486">
        <v>692.8</v>
      </c>
      <c r="G34" s="486">
        <v>63.6</v>
      </c>
      <c r="H34" s="314">
        <v>1342.9</v>
      </c>
      <c r="I34" s="314">
        <v>483.3</v>
      </c>
      <c r="J34" s="314">
        <v>27.5</v>
      </c>
      <c r="K34" s="314">
        <v>200.4</v>
      </c>
      <c r="L34" s="314">
        <v>125.8</v>
      </c>
      <c r="M34" s="314">
        <v>118.6</v>
      </c>
      <c r="N34" s="314">
        <v>2796.2</v>
      </c>
      <c r="O34" s="314">
        <v>2679</v>
      </c>
      <c r="P34" s="314">
        <v>117.2</v>
      </c>
      <c r="Q34" s="297"/>
      <c r="R34" s="297"/>
      <c r="S34" s="297"/>
      <c r="T34" s="297"/>
      <c r="U34" s="297"/>
      <c r="V34" s="297"/>
      <c r="W34" s="297"/>
      <c r="X34" s="297"/>
      <c r="Y34" s="297"/>
      <c r="Z34" s="297"/>
      <c r="AA34" s="275"/>
      <c r="AB34" s="275"/>
      <c r="AC34" s="275"/>
      <c r="AD34" s="275"/>
      <c r="AE34" s="275"/>
      <c r="AF34" s="275"/>
      <c r="AG34" s="275"/>
    </row>
    <row r="35" spans="1:33" ht="12.75" hidden="1" outlineLevel="1">
      <c r="A35" s="462" t="s">
        <v>545</v>
      </c>
      <c r="B35" s="485">
        <v>-128</v>
      </c>
      <c r="C35" s="486">
        <v>3500.6</v>
      </c>
      <c r="D35" s="486">
        <v>3078</v>
      </c>
      <c r="E35" s="486">
        <v>-18.1</v>
      </c>
      <c r="F35" s="486">
        <v>718.7</v>
      </c>
      <c r="G35" s="486">
        <v>71.1</v>
      </c>
      <c r="H35" s="314">
        <v>1668.4</v>
      </c>
      <c r="I35" s="314">
        <v>605.7</v>
      </c>
      <c r="J35" s="314">
        <v>32.2</v>
      </c>
      <c r="K35" s="314">
        <v>259.9</v>
      </c>
      <c r="L35" s="314">
        <v>162.7</v>
      </c>
      <c r="M35" s="314">
        <v>153.6</v>
      </c>
      <c r="N35" s="314">
        <v>3628.6</v>
      </c>
      <c r="O35" s="314">
        <v>3413.7</v>
      </c>
      <c r="P35" s="314">
        <v>214.9</v>
      </c>
      <c r="Q35" s="297"/>
      <c r="R35" s="297"/>
      <c r="S35" s="297"/>
      <c r="T35" s="297"/>
      <c r="U35" s="297"/>
      <c r="V35" s="297"/>
      <c r="W35" s="297"/>
      <c r="X35" s="297"/>
      <c r="Y35" s="297"/>
      <c r="Z35" s="297"/>
      <c r="AA35" s="275"/>
      <c r="AB35" s="275"/>
      <c r="AC35" s="275"/>
      <c r="AD35" s="275"/>
      <c r="AE35" s="275"/>
      <c r="AF35" s="275"/>
      <c r="AG35" s="275"/>
    </row>
    <row r="36" spans="1:33" ht="12.75" hidden="1" outlineLevel="1">
      <c r="A36" s="462" t="s">
        <v>546</v>
      </c>
      <c r="B36" s="485">
        <v>-38.1</v>
      </c>
      <c r="C36" s="486">
        <v>4198.4</v>
      </c>
      <c r="D36" s="486">
        <v>3700.6</v>
      </c>
      <c r="E36" s="486">
        <v>50.5</v>
      </c>
      <c r="F36" s="486">
        <v>850.9</v>
      </c>
      <c r="G36" s="486">
        <v>78.6</v>
      </c>
      <c r="H36" s="314">
        <v>1945.1</v>
      </c>
      <c r="I36" s="314">
        <v>741.7</v>
      </c>
      <c r="J36" s="314">
        <v>33.8</v>
      </c>
      <c r="K36" s="314">
        <v>319.8</v>
      </c>
      <c r="L36" s="314">
        <v>178</v>
      </c>
      <c r="M36" s="314">
        <v>166.5</v>
      </c>
      <c r="N36" s="314">
        <v>4236.5</v>
      </c>
      <c r="O36" s="314">
        <v>3961.3</v>
      </c>
      <c r="P36" s="314">
        <v>275.2</v>
      </c>
      <c r="Q36" s="297"/>
      <c r="R36" s="297"/>
      <c r="S36" s="297"/>
      <c r="T36" s="297"/>
      <c r="U36" s="297"/>
      <c r="V36" s="297"/>
      <c r="W36" s="297"/>
      <c r="X36" s="297"/>
      <c r="Y36" s="297"/>
      <c r="Z36" s="297"/>
      <c r="AA36" s="275"/>
      <c r="AB36" s="275"/>
      <c r="AC36" s="275"/>
      <c r="AD36" s="275"/>
      <c r="AE36" s="275"/>
      <c r="AF36" s="275"/>
      <c r="AG36" s="275"/>
    </row>
    <row r="37" spans="1:33" ht="12.75" hidden="1" outlineLevel="1">
      <c r="A37" s="462" t="s">
        <v>547</v>
      </c>
      <c r="B37" s="485">
        <v>63.8</v>
      </c>
      <c r="C37" s="486">
        <v>5117.9</v>
      </c>
      <c r="D37" s="486">
        <v>4419.5</v>
      </c>
      <c r="E37" s="486">
        <v>74</v>
      </c>
      <c r="F37" s="486">
        <v>945.7</v>
      </c>
      <c r="G37" s="486">
        <v>88</v>
      </c>
      <c r="H37" s="314">
        <v>2384.6</v>
      </c>
      <c r="I37" s="314">
        <v>889.7</v>
      </c>
      <c r="J37" s="314">
        <v>37.5</v>
      </c>
      <c r="K37" s="314">
        <v>391.9</v>
      </c>
      <c r="L37" s="314">
        <v>306.4</v>
      </c>
      <c r="M37" s="314">
        <v>293.1</v>
      </c>
      <c r="N37" s="314">
        <v>5054.1</v>
      </c>
      <c r="O37" s="314">
        <v>4693.3</v>
      </c>
      <c r="P37" s="314">
        <v>360.8</v>
      </c>
      <c r="Q37" s="297"/>
      <c r="R37" s="297"/>
      <c r="S37" s="297"/>
      <c r="T37" s="297"/>
      <c r="U37" s="297"/>
      <c r="V37" s="297"/>
      <c r="W37" s="297"/>
      <c r="X37" s="297"/>
      <c r="Y37" s="297"/>
      <c r="Z37" s="297"/>
      <c r="AA37" s="275"/>
      <c r="AB37" s="275"/>
      <c r="AC37" s="275"/>
      <c r="AD37" s="275"/>
      <c r="AE37" s="275"/>
      <c r="AF37" s="275"/>
      <c r="AG37" s="275"/>
    </row>
    <row r="38" spans="1:33" ht="12.75" hidden="1" outlineLevel="1">
      <c r="A38" s="462" t="s">
        <v>214</v>
      </c>
      <c r="B38" s="485">
        <v>-168.1</v>
      </c>
      <c r="C38" s="486">
        <v>5660.4</v>
      </c>
      <c r="D38" s="486">
        <v>4896.4</v>
      </c>
      <c r="E38" s="486">
        <v>58.6</v>
      </c>
      <c r="F38" s="486">
        <v>1042.4</v>
      </c>
      <c r="G38" s="486">
        <v>96.2</v>
      </c>
      <c r="H38" s="314">
        <v>2625.8</v>
      </c>
      <c r="I38" s="314">
        <v>1032.7</v>
      </c>
      <c r="J38" s="314">
        <v>40.7</v>
      </c>
      <c r="K38" s="314">
        <v>437.1</v>
      </c>
      <c r="L38" s="314">
        <v>326.9</v>
      </c>
      <c r="M38" s="314">
        <v>312.4</v>
      </c>
      <c r="N38" s="314">
        <v>5828.5</v>
      </c>
      <c r="O38" s="314">
        <v>5394.4</v>
      </c>
      <c r="P38" s="314">
        <v>434.1</v>
      </c>
      <c r="Q38" s="297"/>
      <c r="R38" s="297"/>
      <c r="S38" s="297"/>
      <c r="T38" s="297"/>
      <c r="U38" s="297"/>
      <c r="V38" s="297"/>
      <c r="W38" s="297"/>
      <c r="X38" s="297"/>
      <c r="Y38" s="297"/>
      <c r="Z38" s="297"/>
      <c r="AA38" s="275"/>
      <c r="AB38" s="275"/>
      <c r="AC38" s="275"/>
      <c r="AD38" s="275"/>
      <c r="AE38" s="275"/>
      <c r="AF38" s="275"/>
      <c r="AG38" s="275"/>
    </row>
    <row r="39" spans="1:33" ht="12.75" hidden="1" outlineLevel="1">
      <c r="A39" s="462" t="s">
        <v>215</v>
      </c>
      <c r="B39" s="485">
        <v>-269.1</v>
      </c>
      <c r="C39" s="486">
        <v>6261.7</v>
      </c>
      <c r="D39" s="486">
        <v>5418.3</v>
      </c>
      <c r="E39" s="486">
        <v>75.2</v>
      </c>
      <c r="F39" s="486">
        <v>1122</v>
      </c>
      <c r="G39" s="486">
        <v>103.1</v>
      </c>
      <c r="H39" s="314">
        <v>2891.4</v>
      </c>
      <c r="I39" s="314">
        <v>1185.1</v>
      </c>
      <c r="J39" s="314">
        <v>41.5</v>
      </c>
      <c r="K39" s="314">
        <v>499.8</v>
      </c>
      <c r="L39" s="314">
        <v>343.5</v>
      </c>
      <c r="M39" s="314">
        <v>327.4</v>
      </c>
      <c r="N39" s="314">
        <v>6530.8</v>
      </c>
      <c r="O39" s="314">
        <v>6024.8</v>
      </c>
      <c r="P39" s="314">
        <v>506</v>
      </c>
      <c r="Q39" s="297"/>
      <c r="R39" s="297"/>
      <c r="S39" s="297"/>
      <c r="T39" s="297"/>
      <c r="U39" s="297"/>
      <c r="V39" s="297"/>
      <c r="W39" s="297"/>
      <c r="X39" s="297"/>
      <c r="Y39" s="297"/>
      <c r="Z39" s="297"/>
      <c r="AA39" s="275"/>
      <c r="AB39" s="275"/>
      <c r="AC39" s="275"/>
      <c r="AD39" s="275"/>
      <c r="AE39" s="275"/>
      <c r="AF39" s="275"/>
      <c r="AG39" s="275"/>
    </row>
    <row r="40" spans="1:33" ht="12.75" hidden="1" outlineLevel="1">
      <c r="A40" s="462" t="s">
        <v>548</v>
      </c>
      <c r="B40" s="485">
        <v>-169.8</v>
      </c>
      <c r="C40" s="486">
        <v>7117.4</v>
      </c>
      <c r="D40" s="486">
        <v>6170.4</v>
      </c>
      <c r="E40" s="486">
        <v>83.3</v>
      </c>
      <c r="F40" s="486">
        <v>1226.9</v>
      </c>
      <c r="G40" s="486">
        <v>111.8</v>
      </c>
      <c r="H40" s="314">
        <v>3371.3</v>
      </c>
      <c r="I40" s="314">
        <v>1329.9</v>
      </c>
      <c r="J40" s="314">
        <v>47.2</v>
      </c>
      <c r="K40" s="314">
        <v>572.7</v>
      </c>
      <c r="L40" s="314">
        <v>374.4</v>
      </c>
      <c r="M40" s="314">
        <v>352.5</v>
      </c>
      <c r="N40" s="314">
        <v>7287.2</v>
      </c>
      <c r="O40" s="314">
        <v>6661.9</v>
      </c>
      <c r="P40" s="314">
        <v>625.3</v>
      </c>
      <c r="Q40" s="297"/>
      <c r="R40" s="297"/>
      <c r="S40" s="297"/>
      <c r="T40" s="297"/>
      <c r="U40" s="297"/>
      <c r="V40" s="297"/>
      <c r="W40" s="297"/>
      <c r="X40" s="297"/>
      <c r="Y40" s="297"/>
      <c r="Z40" s="297"/>
      <c r="AA40" s="275"/>
      <c r="AB40" s="275"/>
      <c r="AC40" s="275"/>
      <c r="AD40" s="275"/>
      <c r="AE40" s="275"/>
      <c r="AF40" s="275"/>
      <c r="AG40" s="275"/>
    </row>
    <row r="41" spans="1:33" ht="12.75" hidden="1" outlineLevel="1">
      <c r="A41" s="462" t="s">
        <v>216</v>
      </c>
      <c r="B41" s="485">
        <v>-250.7</v>
      </c>
      <c r="C41" s="486">
        <v>7757.6</v>
      </c>
      <c r="D41" s="486">
        <v>6741.7</v>
      </c>
      <c r="E41" s="486">
        <v>84.1</v>
      </c>
      <c r="F41" s="486">
        <v>1297.5</v>
      </c>
      <c r="G41" s="486">
        <v>118.5</v>
      </c>
      <c r="H41" s="314">
        <v>3711.7</v>
      </c>
      <c r="I41" s="314">
        <v>1481.4</v>
      </c>
      <c r="J41" s="314">
        <v>48.5</v>
      </c>
      <c r="K41" s="314">
        <v>615.6</v>
      </c>
      <c r="L41" s="314">
        <v>400.3</v>
      </c>
      <c r="M41" s="314">
        <v>372.8</v>
      </c>
      <c r="N41" s="314">
        <v>8008.3</v>
      </c>
      <c r="O41" s="314">
        <v>7286.6</v>
      </c>
      <c r="P41" s="314">
        <v>721.7</v>
      </c>
      <c r="Q41" s="297"/>
      <c r="R41" s="297"/>
      <c r="S41" s="297"/>
      <c r="T41" s="297"/>
      <c r="U41" s="297"/>
      <c r="V41" s="297"/>
      <c r="W41" s="297"/>
      <c r="X41" s="297"/>
      <c r="Y41" s="297"/>
      <c r="Z41" s="297"/>
      <c r="AA41" s="275"/>
      <c r="AB41" s="275"/>
      <c r="AC41" s="275"/>
      <c r="AD41" s="275"/>
      <c r="AE41" s="275"/>
      <c r="AF41" s="275"/>
      <c r="AG41" s="275"/>
    </row>
    <row r="42" spans="1:33" ht="12.75" hidden="1" outlineLevel="1">
      <c r="A42" s="462" t="s">
        <v>217</v>
      </c>
      <c r="B42" s="485">
        <v>-1124.8</v>
      </c>
      <c r="C42" s="486">
        <v>8587.1</v>
      </c>
      <c r="D42" s="486">
        <v>7388.8</v>
      </c>
      <c r="E42" s="486">
        <v>92.7</v>
      </c>
      <c r="F42" s="486">
        <v>1396.4</v>
      </c>
      <c r="G42" s="486">
        <v>128</v>
      </c>
      <c r="H42" s="314">
        <v>4063.8</v>
      </c>
      <c r="I42" s="314">
        <v>1659.3</v>
      </c>
      <c r="J42" s="314">
        <v>48.6</v>
      </c>
      <c r="K42" s="314">
        <v>700.8</v>
      </c>
      <c r="L42" s="314">
        <v>497.5</v>
      </c>
      <c r="M42" s="314">
        <v>460.4</v>
      </c>
      <c r="N42" s="314">
        <v>9711.9</v>
      </c>
      <c r="O42" s="314">
        <v>8667.3</v>
      </c>
      <c r="P42" s="314">
        <v>1044.6</v>
      </c>
      <c r="Q42" s="297"/>
      <c r="R42" s="297"/>
      <c r="S42" s="297"/>
      <c r="T42" s="297"/>
      <c r="U42" s="297"/>
      <c r="V42" s="297"/>
      <c r="W42" s="297"/>
      <c r="X42" s="297"/>
      <c r="Y42" s="297"/>
      <c r="Z42" s="297"/>
      <c r="AA42" s="275"/>
      <c r="AB42" s="275"/>
      <c r="AC42" s="275"/>
      <c r="AD42" s="275"/>
      <c r="AE42" s="275"/>
      <c r="AF42" s="275"/>
      <c r="AG42" s="275"/>
    </row>
    <row r="43" spans="1:33" ht="12.75" hidden="1" outlineLevel="1">
      <c r="A43" s="462" t="s">
        <v>218</v>
      </c>
      <c r="B43" s="485">
        <v>401.1</v>
      </c>
      <c r="C43" s="486">
        <v>1088.4</v>
      </c>
      <c r="D43" s="486">
        <v>1004.3</v>
      </c>
      <c r="E43" s="486">
        <v>42.3</v>
      </c>
      <c r="F43" s="486">
        <v>94.8</v>
      </c>
      <c r="G43" s="486">
        <v>20.6</v>
      </c>
      <c r="H43" s="314">
        <v>557.4</v>
      </c>
      <c r="I43" s="314">
        <v>286</v>
      </c>
      <c r="J43" s="314">
        <v>3.2</v>
      </c>
      <c r="K43" s="314">
        <v>78</v>
      </c>
      <c r="L43" s="314">
        <v>6.1</v>
      </c>
      <c r="M43" s="314">
        <v>5.4</v>
      </c>
      <c r="N43" s="314">
        <v>687.3</v>
      </c>
      <c r="O43" s="314">
        <v>677.5</v>
      </c>
      <c r="P43" s="314">
        <v>9.8</v>
      </c>
      <c r="Q43" s="297"/>
      <c r="R43" s="297"/>
      <c r="S43" s="297"/>
      <c r="T43" s="297"/>
      <c r="U43" s="297"/>
      <c r="V43" s="297"/>
      <c r="W43" s="297"/>
      <c r="X43" s="297"/>
      <c r="Y43" s="297"/>
      <c r="Z43" s="297"/>
      <c r="AA43" s="275"/>
      <c r="AB43" s="275"/>
      <c r="AC43" s="275"/>
      <c r="AD43" s="275"/>
      <c r="AE43" s="275"/>
      <c r="AF43" s="275"/>
      <c r="AG43" s="275"/>
    </row>
    <row r="44" spans="1:33" ht="12.75" hidden="1" outlineLevel="1">
      <c r="A44" s="462" t="s">
        <v>219</v>
      </c>
      <c r="B44" s="485">
        <v>210.7</v>
      </c>
      <c r="C44" s="486">
        <v>1673</v>
      </c>
      <c r="D44" s="486">
        <v>1400.9</v>
      </c>
      <c r="E44" s="486">
        <v>6.4</v>
      </c>
      <c r="F44" s="486">
        <v>179</v>
      </c>
      <c r="G44" s="486">
        <v>29.8</v>
      </c>
      <c r="H44" s="314">
        <v>809.2</v>
      </c>
      <c r="I44" s="314">
        <v>370.5</v>
      </c>
      <c r="J44" s="314">
        <v>6</v>
      </c>
      <c r="K44" s="314">
        <v>121.1</v>
      </c>
      <c r="L44" s="314">
        <v>152.5</v>
      </c>
      <c r="M44" s="314">
        <v>148.4</v>
      </c>
      <c r="N44" s="314">
        <v>1462.3</v>
      </c>
      <c r="O44" s="314">
        <v>1402.4</v>
      </c>
      <c r="P44" s="314">
        <v>59.9</v>
      </c>
      <c r="Q44" s="297"/>
      <c r="R44" s="297"/>
      <c r="S44" s="297"/>
      <c r="T44" s="297"/>
      <c r="U44" s="297"/>
      <c r="V44" s="297"/>
      <c r="W44" s="297"/>
      <c r="X44" s="297"/>
      <c r="Y44" s="297"/>
      <c r="Z44" s="297"/>
      <c r="AA44" s="275"/>
      <c r="AB44" s="275"/>
      <c r="AC44" s="275"/>
      <c r="AD44" s="275"/>
      <c r="AE44" s="275"/>
      <c r="AF44" s="275"/>
      <c r="AG44" s="275"/>
    </row>
    <row r="45" spans="1:33" ht="12.75" hidden="1" outlineLevel="1">
      <c r="A45" s="462" t="s">
        <v>220</v>
      </c>
      <c r="B45" s="485">
        <v>5.2</v>
      </c>
      <c r="C45" s="486">
        <v>2384.2</v>
      </c>
      <c r="D45" s="486">
        <v>2024.5</v>
      </c>
      <c r="E45" s="486">
        <v>9.9</v>
      </c>
      <c r="F45" s="486">
        <v>536.7</v>
      </c>
      <c r="G45" s="486">
        <v>39.1</v>
      </c>
      <c r="H45" s="314">
        <v>965.4</v>
      </c>
      <c r="I45" s="314">
        <v>464.7</v>
      </c>
      <c r="J45" s="314">
        <v>8.7</v>
      </c>
      <c r="K45" s="314">
        <v>172.8</v>
      </c>
      <c r="L45" s="314">
        <v>187</v>
      </c>
      <c r="M45" s="314">
        <v>182</v>
      </c>
      <c r="N45" s="314">
        <v>2379</v>
      </c>
      <c r="O45" s="314">
        <v>2224.9</v>
      </c>
      <c r="P45" s="314">
        <v>154.1</v>
      </c>
      <c r="Q45" s="297"/>
      <c r="R45" s="297"/>
      <c r="S45" s="297"/>
      <c r="T45" s="297"/>
      <c r="U45" s="297"/>
      <c r="V45" s="297"/>
      <c r="W45" s="297"/>
      <c r="X45" s="297"/>
      <c r="Y45" s="297"/>
      <c r="Z45" s="297"/>
      <c r="AA45" s="275"/>
      <c r="AB45" s="275"/>
      <c r="AC45" s="275"/>
      <c r="AD45" s="275"/>
      <c r="AE45" s="275"/>
      <c r="AF45" s="275"/>
      <c r="AG45" s="275"/>
    </row>
    <row r="46" spans="1:33" ht="12.75" hidden="1" outlineLevel="1">
      <c r="A46" s="462" t="s">
        <v>549</v>
      </c>
      <c r="B46" s="485">
        <v>6</v>
      </c>
      <c r="C46" s="486">
        <v>3179.1</v>
      </c>
      <c r="D46" s="486">
        <v>2731</v>
      </c>
      <c r="E46" s="486">
        <v>-30.7</v>
      </c>
      <c r="F46" s="486">
        <v>761.5</v>
      </c>
      <c r="G46" s="486">
        <v>64.4</v>
      </c>
      <c r="H46" s="314">
        <v>1356.8</v>
      </c>
      <c r="I46" s="314">
        <v>567.7</v>
      </c>
      <c r="J46" s="314">
        <v>11.3</v>
      </c>
      <c r="K46" s="314">
        <v>219</v>
      </c>
      <c r="L46" s="314">
        <v>229.1</v>
      </c>
      <c r="M46" s="314">
        <v>221.4</v>
      </c>
      <c r="N46" s="314">
        <v>3173.1</v>
      </c>
      <c r="O46" s="314">
        <v>2927.5</v>
      </c>
      <c r="P46" s="314">
        <v>245.632</v>
      </c>
      <c r="Q46" s="297"/>
      <c r="R46" s="297"/>
      <c r="S46" s="297"/>
      <c r="T46" s="297"/>
      <c r="U46" s="297"/>
      <c r="V46" s="297"/>
      <c r="W46" s="297"/>
      <c r="X46" s="297"/>
      <c r="Y46" s="297"/>
      <c r="Z46" s="297"/>
      <c r="AA46" s="275"/>
      <c r="AB46" s="275"/>
      <c r="AC46" s="275"/>
      <c r="AD46" s="275"/>
      <c r="AE46" s="275"/>
      <c r="AF46" s="275"/>
      <c r="AG46" s="275"/>
    </row>
    <row r="47" spans="1:33" ht="12.75" hidden="1" outlineLevel="1">
      <c r="A47" s="462" t="s">
        <v>550</v>
      </c>
      <c r="B47" s="485">
        <v>-388.4</v>
      </c>
      <c r="C47" s="486">
        <v>3721.5</v>
      </c>
      <c r="D47" s="486">
        <v>3134.7</v>
      </c>
      <c r="E47" s="486">
        <v>-115.6</v>
      </c>
      <c r="F47" s="486">
        <v>799.5</v>
      </c>
      <c r="G47" s="486">
        <v>73.8</v>
      </c>
      <c r="H47" s="314">
        <v>1686.1</v>
      </c>
      <c r="I47" s="314">
        <v>676.7</v>
      </c>
      <c r="J47" s="314">
        <v>14.2</v>
      </c>
      <c r="K47" s="314">
        <v>311.9</v>
      </c>
      <c r="L47" s="314">
        <v>274.9</v>
      </c>
      <c r="M47" s="314">
        <v>260.2</v>
      </c>
      <c r="N47" s="314">
        <v>4109.9</v>
      </c>
      <c r="O47" s="314">
        <v>3744.1</v>
      </c>
      <c r="P47" s="314">
        <v>335.2</v>
      </c>
      <c r="Q47" s="297"/>
      <c r="R47" s="297"/>
      <c r="S47" s="297"/>
      <c r="T47" s="297"/>
      <c r="U47" s="297"/>
      <c r="V47" s="297"/>
      <c r="W47" s="297"/>
      <c r="X47" s="297"/>
      <c r="Y47" s="297"/>
      <c r="Z47" s="297"/>
      <c r="AA47" s="275"/>
      <c r="AB47" s="275"/>
      <c r="AC47" s="275"/>
      <c r="AD47" s="275"/>
      <c r="AE47" s="275"/>
      <c r="AF47" s="275"/>
      <c r="AG47" s="275"/>
    </row>
    <row r="48" spans="1:33" ht="12.75" hidden="1" outlineLevel="1">
      <c r="A48" s="462" t="s">
        <v>551</v>
      </c>
      <c r="B48" s="485">
        <v>-340.1</v>
      </c>
      <c r="C48" s="486">
        <v>4582</v>
      </c>
      <c r="D48" s="486">
        <v>3763.7</v>
      </c>
      <c r="E48" s="486">
        <v>-18.5</v>
      </c>
      <c r="F48" s="486">
        <v>903.6</v>
      </c>
      <c r="G48" s="486">
        <v>83.5</v>
      </c>
      <c r="H48" s="314">
        <v>1968.7</v>
      </c>
      <c r="I48" s="314">
        <v>809.8</v>
      </c>
      <c r="J48" s="314">
        <v>16.6</v>
      </c>
      <c r="K48" s="314">
        <v>372.9</v>
      </c>
      <c r="L48" s="314">
        <v>445.3</v>
      </c>
      <c r="M48" s="314">
        <v>291.2</v>
      </c>
      <c r="N48" s="314">
        <v>4922.1</v>
      </c>
      <c r="O48" s="314">
        <v>4446.4</v>
      </c>
      <c r="P48" s="314">
        <v>475.7</v>
      </c>
      <c r="Q48" s="297"/>
      <c r="R48" s="297"/>
      <c r="S48" s="297"/>
      <c r="T48" s="297"/>
      <c r="U48" s="297"/>
      <c r="V48" s="297"/>
      <c r="W48" s="297"/>
      <c r="X48" s="297"/>
      <c r="Y48" s="297"/>
      <c r="Z48" s="297"/>
      <c r="AA48" s="275"/>
      <c r="AB48" s="275"/>
      <c r="AC48" s="275"/>
      <c r="AD48" s="275"/>
      <c r="AE48" s="275"/>
      <c r="AF48" s="275"/>
      <c r="AG48" s="275"/>
    </row>
    <row r="49" spans="1:33" ht="12.75" hidden="1" outlineLevel="1">
      <c r="A49" s="462" t="s">
        <v>552</v>
      </c>
      <c r="B49" s="485">
        <v>-174.1</v>
      </c>
      <c r="C49" s="486">
        <v>5525.2</v>
      </c>
      <c r="D49" s="486">
        <v>4496.4</v>
      </c>
      <c r="E49" s="486">
        <v>-4.9</v>
      </c>
      <c r="F49" s="486">
        <v>1013.8</v>
      </c>
      <c r="G49" s="486">
        <v>96.7</v>
      </c>
      <c r="H49" s="314">
        <v>2417.5</v>
      </c>
      <c r="I49" s="314">
        <v>954.5</v>
      </c>
      <c r="J49" s="314">
        <v>18.8</v>
      </c>
      <c r="K49" s="314">
        <v>420.6</v>
      </c>
      <c r="L49" s="314">
        <v>608.5</v>
      </c>
      <c r="M49" s="314">
        <v>318.3</v>
      </c>
      <c r="N49" s="314">
        <v>5699.3</v>
      </c>
      <c r="O49" s="314">
        <v>5132.6</v>
      </c>
      <c r="P49" s="314">
        <v>566.7</v>
      </c>
      <c r="Q49" s="297"/>
      <c r="R49" s="297"/>
      <c r="S49" s="297"/>
      <c r="T49" s="297"/>
      <c r="U49" s="297"/>
      <c r="V49" s="297"/>
      <c r="W49" s="297"/>
      <c r="X49" s="297"/>
      <c r="Y49" s="297"/>
      <c r="Z49" s="297"/>
      <c r="AA49" s="275"/>
      <c r="AB49" s="275"/>
      <c r="AC49" s="275"/>
      <c r="AD49" s="275"/>
      <c r="AE49" s="275"/>
      <c r="AF49" s="275"/>
      <c r="AG49" s="275"/>
    </row>
    <row r="50" spans="1:33" ht="12.75" hidden="1" outlineLevel="1">
      <c r="A50" s="462" t="s">
        <v>221</v>
      </c>
      <c r="B50" s="485">
        <v>-189.8</v>
      </c>
      <c r="C50" s="486">
        <v>6269.7</v>
      </c>
      <c r="D50" s="486">
        <v>5035.4</v>
      </c>
      <c r="E50" s="486">
        <v>-12.1</v>
      </c>
      <c r="F50" s="486">
        <v>1109.4</v>
      </c>
      <c r="G50" s="486">
        <v>105.4</v>
      </c>
      <c r="H50" s="314">
        <v>2707</v>
      </c>
      <c r="I50" s="314">
        <v>1104.7</v>
      </c>
      <c r="J50" s="314">
        <v>21</v>
      </c>
      <c r="K50" s="314">
        <v>460</v>
      </c>
      <c r="L50" s="314">
        <v>771.3</v>
      </c>
      <c r="M50" s="314">
        <v>343.1</v>
      </c>
      <c r="N50" s="314">
        <v>6459.5</v>
      </c>
      <c r="O50" s="314">
        <v>5794.1</v>
      </c>
      <c r="P50" s="314">
        <v>665.4</v>
      </c>
      <c r="Q50" s="297"/>
      <c r="R50" s="297"/>
      <c r="S50" s="297"/>
      <c r="T50" s="297"/>
      <c r="U50" s="297"/>
      <c r="V50" s="297"/>
      <c r="W50" s="297"/>
      <c r="X50" s="297"/>
      <c r="Y50" s="297"/>
      <c r="Z50" s="297"/>
      <c r="AA50" s="275"/>
      <c r="AB50" s="275"/>
      <c r="AC50" s="275"/>
      <c r="AD50" s="275"/>
      <c r="AE50" s="275"/>
      <c r="AF50" s="275"/>
      <c r="AG50" s="275"/>
    </row>
    <row r="51" spans="1:33" ht="12.75" hidden="1" outlineLevel="1">
      <c r="A51" s="462" t="s">
        <v>222</v>
      </c>
      <c r="B51" s="485">
        <v>-170.4</v>
      </c>
      <c r="C51" s="486">
        <v>7042.6</v>
      </c>
      <c r="D51" s="486">
        <v>5684</v>
      </c>
      <c r="E51" s="486">
        <v>-1.7</v>
      </c>
      <c r="F51" s="486">
        <v>1208.9</v>
      </c>
      <c r="G51" s="486">
        <v>114.5</v>
      </c>
      <c r="H51" s="314">
        <v>3077.9</v>
      </c>
      <c r="I51" s="314">
        <v>1260.1</v>
      </c>
      <c r="J51" s="314">
        <v>24.3</v>
      </c>
      <c r="K51" s="314">
        <v>506.4</v>
      </c>
      <c r="L51" s="314">
        <v>852.2</v>
      </c>
      <c r="M51" s="314">
        <v>380</v>
      </c>
      <c r="N51" s="314">
        <v>7213</v>
      </c>
      <c r="O51" s="314">
        <v>6452.8</v>
      </c>
      <c r="P51" s="314">
        <v>760.2</v>
      </c>
      <c r="Q51" s="297"/>
      <c r="R51" s="297"/>
      <c r="S51" s="297"/>
      <c r="T51" s="297"/>
      <c r="U51" s="297"/>
      <c r="V51" s="297"/>
      <c r="W51" s="297"/>
      <c r="X51" s="297"/>
      <c r="Y51" s="297"/>
      <c r="Z51" s="297"/>
      <c r="AA51" s="275"/>
      <c r="AB51" s="275"/>
      <c r="AC51" s="275"/>
      <c r="AD51" s="275"/>
      <c r="AE51" s="275"/>
      <c r="AF51" s="275"/>
      <c r="AG51" s="275"/>
    </row>
    <row r="52" spans="1:33" ht="12.75" hidden="1" outlineLevel="1">
      <c r="A52" s="462" t="s">
        <v>553</v>
      </c>
      <c r="B52" s="485">
        <v>-35.9</v>
      </c>
      <c r="C52" s="486">
        <v>7985.7</v>
      </c>
      <c r="D52" s="486">
        <v>6521.7</v>
      </c>
      <c r="E52" s="486">
        <v>12.4</v>
      </c>
      <c r="F52" s="486">
        <v>1339.8</v>
      </c>
      <c r="G52" s="486">
        <v>125.9</v>
      </c>
      <c r="H52" s="314">
        <v>3600.8</v>
      </c>
      <c r="I52" s="314">
        <v>1416.4</v>
      </c>
      <c r="J52" s="314">
        <v>26.4</v>
      </c>
      <c r="K52" s="314">
        <v>553.4</v>
      </c>
      <c r="L52" s="314">
        <v>910.6</v>
      </c>
      <c r="M52" s="314">
        <v>425.4</v>
      </c>
      <c r="N52" s="314">
        <v>8021.6</v>
      </c>
      <c r="O52" s="314">
        <v>7134.5</v>
      </c>
      <c r="P52" s="314">
        <v>887.1</v>
      </c>
      <c r="Q52" s="297"/>
      <c r="R52" s="297"/>
      <c r="S52" s="297"/>
      <c r="T52" s="297"/>
      <c r="U52" s="297"/>
      <c r="V52" s="297"/>
      <c r="W52" s="297"/>
      <c r="X52" s="297"/>
      <c r="Y52" s="297"/>
      <c r="Z52" s="297"/>
      <c r="AA52" s="275"/>
      <c r="AB52" s="275"/>
      <c r="AC52" s="275"/>
      <c r="AD52" s="275"/>
      <c r="AE52" s="275"/>
      <c r="AF52" s="275"/>
      <c r="AG52" s="275"/>
    </row>
    <row r="53" spans="1:33" ht="12.75" hidden="1" outlineLevel="1">
      <c r="A53" s="462" t="s">
        <v>223</v>
      </c>
      <c r="B53" s="485">
        <v>-231.8</v>
      </c>
      <c r="C53" s="486">
        <v>8702</v>
      </c>
      <c r="D53" s="486">
        <v>7140.8</v>
      </c>
      <c r="E53" s="486">
        <v>19.3</v>
      </c>
      <c r="F53" s="486">
        <v>1436.4</v>
      </c>
      <c r="G53" s="486">
        <v>139.2</v>
      </c>
      <c r="H53" s="314">
        <v>3939.3</v>
      </c>
      <c r="I53" s="314">
        <v>1577.3</v>
      </c>
      <c r="J53" s="314">
        <v>29.3</v>
      </c>
      <c r="K53" s="314">
        <v>586.7</v>
      </c>
      <c r="L53" s="314">
        <v>974.5</v>
      </c>
      <c r="M53" s="314">
        <v>460.9</v>
      </c>
      <c r="N53" s="314">
        <v>8933.8</v>
      </c>
      <c r="O53" s="314">
        <v>7898.8</v>
      </c>
      <c r="P53" s="314">
        <v>1035</v>
      </c>
      <c r="Q53" s="297"/>
      <c r="R53" s="297"/>
      <c r="S53" s="297"/>
      <c r="T53" s="297"/>
      <c r="U53" s="297"/>
      <c r="V53" s="297"/>
      <c r="W53" s="297"/>
      <c r="X53" s="297"/>
      <c r="Y53" s="297"/>
      <c r="Z53" s="297"/>
      <c r="AA53" s="275"/>
      <c r="AB53" s="275"/>
      <c r="AC53" s="275"/>
      <c r="AD53" s="275"/>
      <c r="AE53" s="275"/>
      <c r="AF53" s="275"/>
      <c r="AG53" s="275"/>
    </row>
    <row r="54" spans="1:33" ht="12.75" hidden="1" outlineLevel="1">
      <c r="A54" s="462" t="s">
        <v>224</v>
      </c>
      <c r="B54" s="485">
        <v>-1051.5</v>
      </c>
      <c r="C54" s="486">
        <v>9691.9</v>
      </c>
      <c r="D54" s="486">
        <v>7842.8</v>
      </c>
      <c r="E54" s="486">
        <v>85.8</v>
      </c>
      <c r="F54" s="486">
        <v>1568.7</v>
      </c>
      <c r="G54" s="486">
        <v>161.3</v>
      </c>
      <c r="H54" s="314">
        <v>4264.1</v>
      </c>
      <c r="I54" s="314">
        <v>1730.9</v>
      </c>
      <c r="J54" s="314">
        <v>32</v>
      </c>
      <c r="K54" s="314">
        <v>647</v>
      </c>
      <c r="L54" s="314">
        <v>1202</v>
      </c>
      <c r="M54" s="314">
        <v>677.8</v>
      </c>
      <c r="N54" s="314">
        <v>10743.4</v>
      </c>
      <c r="O54" s="314">
        <v>9388.9</v>
      </c>
      <c r="P54" s="314">
        <v>1354.5</v>
      </c>
      <c r="Q54" s="297"/>
      <c r="R54" s="297"/>
      <c r="S54" s="297"/>
      <c r="T54" s="297"/>
      <c r="U54" s="297"/>
      <c r="V54" s="297"/>
      <c r="W54" s="297"/>
      <c r="X54" s="297"/>
      <c r="Y54" s="297"/>
      <c r="Z54" s="297"/>
      <c r="AA54" s="275"/>
      <c r="AB54" s="275"/>
      <c r="AC54" s="275"/>
      <c r="AD54" s="275"/>
      <c r="AE54" s="275"/>
      <c r="AF54" s="275"/>
      <c r="AG54" s="275"/>
    </row>
    <row r="55" spans="1:33" ht="12.75" hidden="1" outlineLevel="1">
      <c r="A55" s="462" t="s">
        <v>225</v>
      </c>
      <c r="B55" s="485">
        <v>97.2</v>
      </c>
      <c r="C55" s="486">
        <v>901.5</v>
      </c>
      <c r="D55" s="486">
        <v>822.9</v>
      </c>
      <c r="E55" s="486">
        <v>-15.9</v>
      </c>
      <c r="F55" s="486">
        <v>106.7</v>
      </c>
      <c r="G55" s="486">
        <v>33.9</v>
      </c>
      <c r="H55" s="314">
        <v>537.2</v>
      </c>
      <c r="I55" s="314">
        <v>157.5</v>
      </c>
      <c r="J55" s="314">
        <v>3.5</v>
      </c>
      <c r="K55" s="314">
        <v>60.7</v>
      </c>
      <c r="L55" s="314">
        <v>17.9</v>
      </c>
      <c r="M55" s="314">
        <v>16.2</v>
      </c>
      <c r="N55" s="314">
        <v>804.3</v>
      </c>
      <c r="O55" s="314">
        <v>769.3</v>
      </c>
      <c r="P55" s="314">
        <v>35</v>
      </c>
      <c r="Q55" s="297"/>
      <c r="R55" s="297"/>
      <c r="S55" s="297"/>
      <c r="T55" s="297"/>
      <c r="U55" s="297"/>
      <c r="V55" s="297"/>
      <c r="W55" s="297"/>
      <c r="X55" s="297"/>
      <c r="Y55" s="297"/>
      <c r="Z55" s="297"/>
      <c r="AA55" s="275"/>
      <c r="AB55" s="275"/>
      <c r="AC55" s="275"/>
      <c r="AD55" s="275"/>
      <c r="AE55" s="275"/>
      <c r="AF55" s="275"/>
      <c r="AG55" s="275"/>
    </row>
    <row r="56" spans="1:33" ht="12.75" hidden="1" outlineLevel="1">
      <c r="A56" s="462" t="s">
        <v>226</v>
      </c>
      <c r="B56" s="485">
        <v>-283.2</v>
      </c>
      <c r="C56" s="486">
        <v>1527.1</v>
      </c>
      <c r="D56" s="486">
        <v>1222.9</v>
      </c>
      <c r="E56" s="486">
        <v>-49.7</v>
      </c>
      <c r="F56" s="486">
        <v>210.2</v>
      </c>
      <c r="G56" s="486">
        <v>47</v>
      </c>
      <c r="H56" s="314">
        <v>725.5</v>
      </c>
      <c r="I56" s="314">
        <v>284.9</v>
      </c>
      <c r="J56" s="314">
        <v>5</v>
      </c>
      <c r="K56" s="314">
        <v>100.9</v>
      </c>
      <c r="L56" s="314">
        <v>203.3</v>
      </c>
      <c r="M56" s="314">
        <v>195.7</v>
      </c>
      <c r="N56" s="314">
        <v>1810.3</v>
      </c>
      <c r="O56" s="314">
        <v>1684.6</v>
      </c>
      <c r="P56" s="314">
        <v>125.7</v>
      </c>
      <c r="Q56" s="297"/>
      <c r="R56" s="297"/>
      <c r="S56" s="297"/>
      <c r="T56" s="297"/>
      <c r="U56" s="297"/>
      <c r="V56" s="297"/>
      <c r="W56" s="297"/>
      <c r="X56" s="297"/>
      <c r="Y56" s="297"/>
      <c r="Z56" s="297"/>
      <c r="AA56" s="275"/>
      <c r="AB56" s="275"/>
      <c r="AC56" s="275"/>
      <c r="AD56" s="275"/>
      <c r="AE56" s="275"/>
      <c r="AF56" s="275"/>
      <c r="AG56" s="275"/>
    </row>
    <row r="57" spans="1:33" ht="12.75" hidden="1" outlineLevel="1">
      <c r="A57" s="462" t="s">
        <v>227</v>
      </c>
      <c r="B57" s="485">
        <v>-394.6</v>
      </c>
      <c r="C57" s="486">
        <v>2331.3</v>
      </c>
      <c r="D57" s="486">
        <v>1898.5</v>
      </c>
      <c r="E57" s="486">
        <v>-7.1</v>
      </c>
      <c r="F57" s="486">
        <v>447.8</v>
      </c>
      <c r="G57" s="486">
        <v>58.2</v>
      </c>
      <c r="H57" s="314">
        <v>984.5</v>
      </c>
      <c r="I57" s="314">
        <v>407.7</v>
      </c>
      <c r="J57" s="314">
        <v>7.4</v>
      </c>
      <c r="K57" s="314">
        <v>141.1</v>
      </c>
      <c r="L57" s="314">
        <v>291.7</v>
      </c>
      <c r="M57" s="314">
        <v>281</v>
      </c>
      <c r="N57" s="314">
        <v>2726</v>
      </c>
      <c r="O57" s="314">
        <v>2525.5</v>
      </c>
      <c r="P57" s="314">
        <v>200.5</v>
      </c>
      <c r="Q57" s="297"/>
      <c r="R57" s="297"/>
      <c r="S57" s="297"/>
      <c r="T57" s="297"/>
      <c r="U57" s="297"/>
      <c r="V57" s="297"/>
      <c r="W57" s="297"/>
      <c r="X57" s="297"/>
      <c r="Y57" s="297"/>
      <c r="Z57" s="297"/>
      <c r="AA57" s="275"/>
      <c r="AB57" s="275"/>
      <c r="AC57" s="275"/>
      <c r="AD57" s="275"/>
      <c r="AE57" s="275"/>
      <c r="AF57" s="275"/>
      <c r="AG57" s="275"/>
    </row>
    <row r="58" spans="1:33" ht="12.75" hidden="1" outlineLevel="1">
      <c r="A58" s="462" t="s">
        <v>554</v>
      </c>
      <c r="B58" s="485">
        <v>-50.3</v>
      </c>
      <c r="C58" s="486">
        <v>3565.5</v>
      </c>
      <c r="D58" s="486">
        <v>3033.2</v>
      </c>
      <c r="E58" s="486">
        <v>0.9</v>
      </c>
      <c r="F58" s="486">
        <v>925.7</v>
      </c>
      <c r="G58" s="486">
        <v>72.3</v>
      </c>
      <c r="H58" s="314">
        <v>1467.7</v>
      </c>
      <c r="I58" s="314">
        <v>556.4</v>
      </c>
      <c r="J58" s="314">
        <v>10.2</v>
      </c>
      <c r="K58" s="314">
        <v>197.8</v>
      </c>
      <c r="L58" s="314">
        <v>334.5</v>
      </c>
      <c r="M58" s="314">
        <v>321.1</v>
      </c>
      <c r="N58" s="314">
        <v>3615.8</v>
      </c>
      <c r="O58" s="314">
        <v>3292.7</v>
      </c>
      <c r="P58" s="314">
        <v>323.1</v>
      </c>
      <c r="Q58" s="297"/>
      <c r="R58" s="297"/>
      <c r="S58" s="297"/>
      <c r="T58" s="297"/>
      <c r="U58" s="297"/>
      <c r="V58" s="297"/>
      <c r="W58" s="297"/>
      <c r="X58" s="297"/>
      <c r="Y58" s="297"/>
      <c r="Z58" s="297"/>
      <c r="AA58" s="275"/>
      <c r="AB58" s="275"/>
      <c r="AC58" s="275"/>
      <c r="AD58" s="275"/>
      <c r="AE58" s="275"/>
      <c r="AF58" s="275"/>
      <c r="AG58" s="275"/>
    </row>
    <row r="59" spans="1:33" ht="12.75" hidden="1" outlineLevel="1">
      <c r="A59" s="462" t="s">
        <v>555</v>
      </c>
      <c r="B59" s="485">
        <v>-433.2</v>
      </c>
      <c r="C59" s="486">
        <v>4033</v>
      </c>
      <c r="D59" s="486">
        <v>3352.8</v>
      </c>
      <c r="E59" s="486">
        <v>-127.2</v>
      </c>
      <c r="F59" s="486">
        <v>909.8</v>
      </c>
      <c r="G59" s="486">
        <v>87.6</v>
      </c>
      <c r="H59" s="314">
        <v>1758.3</v>
      </c>
      <c r="I59" s="314">
        <v>706.7</v>
      </c>
      <c r="J59" s="314">
        <v>17.6</v>
      </c>
      <c r="K59" s="314">
        <v>284.9</v>
      </c>
      <c r="L59" s="314">
        <v>395.4</v>
      </c>
      <c r="M59" s="314">
        <v>379.1</v>
      </c>
      <c r="N59" s="314">
        <v>4466.2</v>
      </c>
      <c r="O59" s="314">
        <v>4060.3</v>
      </c>
      <c r="P59" s="314">
        <v>405.9</v>
      </c>
      <c r="Q59" s="297"/>
      <c r="R59" s="297"/>
      <c r="S59" s="297"/>
      <c r="T59" s="297"/>
      <c r="U59" s="297"/>
      <c r="V59" s="297"/>
      <c r="W59" s="297"/>
      <c r="X59" s="297"/>
      <c r="Y59" s="297"/>
      <c r="Z59" s="297"/>
      <c r="AA59" s="275"/>
      <c r="AB59" s="275"/>
      <c r="AC59" s="275"/>
      <c r="AD59" s="275"/>
      <c r="AE59" s="275"/>
      <c r="AF59" s="275"/>
      <c r="AG59" s="275"/>
    </row>
    <row r="60" spans="1:33" ht="12.75" hidden="1" outlineLevel="1">
      <c r="A60" s="462" t="s">
        <v>556</v>
      </c>
      <c r="B60" s="485">
        <v>-365.1</v>
      </c>
      <c r="C60" s="486">
        <v>4841.2</v>
      </c>
      <c r="D60" s="486">
        <v>4082</v>
      </c>
      <c r="E60" s="486">
        <v>-17.8</v>
      </c>
      <c r="F60" s="486">
        <v>1019.4</v>
      </c>
      <c r="G60" s="486">
        <v>102</v>
      </c>
      <c r="H60" s="314">
        <v>2096.5</v>
      </c>
      <c r="I60" s="314">
        <v>865.3</v>
      </c>
      <c r="J60" s="314">
        <v>16.6</v>
      </c>
      <c r="K60" s="314">
        <v>334.1</v>
      </c>
      <c r="L60" s="314">
        <v>425.1</v>
      </c>
      <c r="M60" s="314">
        <v>404.9</v>
      </c>
      <c r="N60" s="314">
        <v>5206.3</v>
      </c>
      <c r="O60" s="314">
        <v>4710.1</v>
      </c>
      <c r="P60" s="314">
        <v>496.2</v>
      </c>
      <c r="Q60" s="297"/>
      <c r="R60" s="297"/>
      <c r="S60" s="297"/>
      <c r="T60" s="297"/>
      <c r="U60" s="297"/>
      <c r="V60" s="297"/>
      <c r="W60" s="297"/>
      <c r="X60" s="297"/>
      <c r="Y60" s="297"/>
      <c r="Z60" s="297"/>
      <c r="AA60" s="275"/>
      <c r="AB60" s="275"/>
      <c r="AC60" s="275"/>
      <c r="AD60" s="275"/>
      <c r="AE60" s="275"/>
      <c r="AF60" s="275"/>
      <c r="AG60" s="275"/>
    </row>
    <row r="61" spans="1:33" ht="12.75" hidden="1" outlineLevel="1">
      <c r="A61" s="462" t="s">
        <v>557</v>
      </c>
      <c r="B61" s="485">
        <v>128</v>
      </c>
      <c r="C61" s="486">
        <v>6152.4</v>
      </c>
      <c r="D61" s="486">
        <v>4957.8</v>
      </c>
      <c r="E61" s="486">
        <v>4.8</v>
      </c>
      <c r="F61" s="486">
        <v>1214.9</v>
      </c>
      <c r="G61" s="486">
        <v>119.3</v>
      </c>
      <c r="H61" s="314">
        <v>2575.6</v>
      </c>
      <c r="I61" s="314">
        <v>1023.3</v>
      </c>
      <c r="J61" s="314">
        <v>19.9</v>
      </c>
      <c r="K61" s="314">
        <v>419.2</v>
      </c>
      <c r="L61" s="314">
        <v>775.4</v>
      </c>
      <c r="M61" s="314">
        <v>532.2</v>
      </c>
      <c r="N61" s="314">
        <v>6024.4</v>
      </c>
      <c r="O61" s="314">
        <v>5436.7</v>
      </c>
      <c r="P61" s="314">
        <v>587.7</v>
      </c>
      <c r="Q61" s="297"/>
      <c r="R61" s="297"/>
      <c r="S61" s="297"/>
      <c r="T61" s="297"/>
      <c r="U61" s="297"/>
      <c r="V61" s="297"/>
      <c r="W61" s="297"/>
      <c r="X61" s="297"/>
      <c r="Y61" s="297"/>
      <c r="Z61" s="297"/>
      <c r="AA61" s="275"/>
      <c r="AB61" s="275"/>
      <c r="AC61" s="275"/>
      <c r="AD61" s="275"/>
      <c r="AE61" s="275"/>
      <c r="AF61" s="275"/>
      <c r="AG61" s="275"/>
    </row>
    <row r="62" spans="1:33" ht="12.75" hidden="1" outlineLevel="1">
      <c r="A62" s="462" t="s">
        <v>228</v>
      </c>
      <c r="B62" s="485">
        <v>13.333997211710814</v>
      </c>
      <c r="C62" s="486">
        <v>6848.197570205138</v>
      </c>
      <c r="D62" s="486">
        <v>5479.791542189471</v>
      </c>
      <c r="E62" s="486">
        <v>-3.936798778463785</v>
      </c>
      <c r="F62" s="486">
        <v>1315.7372369381928</v>
      </c>
      <c r="G62" s="486">
        <v>131.7</v>
      </c>
      <c r="H62" s="314">
        <v>2824.211644426741</v>
      </c>
      <c r="I62" s="314">
        <v>1189.238531501029</v>
      </c>
      <c r="J62" s="314">
        <v>22.9</v>
      </c>
      <c r="K62" s="314">
        <v>468.9</v>
      </c>
      <c r="L62" s="314">
        <v>899.5</v>
      </c>
      <c r="M62" s="314">
        <v>460.1</v>
      </c>
      <c r="N62" s="314">
        <f>205907.1/30.126</f>
        <v>6834.863572993428</v>
      </c>
      <c r="O62" s="314">
        <f>184327.5/30.126</f>
        <v>6118.552081258713</v>
      </c>
      <c r="P62" s="314">
        <v>716.3</v>
      </c>
      <c r="Q62" s="297"/>
      <c r="R62" s="297"/>
      <c r="S62" s="297"/>
      <c r="T62" s="297"/>
      <c r="U62" s="297"/>
      <c r="V62" s="297"/>
      <c r="W62" s="297"/>
      <c r="X62" s="297"/>
      <c r="Y62" s="297"/>
      <c r="Z62" s="297"/>
      <c r="AA62" s="275"/>
      <c r="AB62" s="275"/>
      <c r="AC62" s="275"/>
      <c r="AD62" s="275"/>
      <c r="AE62" s="275"/>
      <c r="AF62" s="275"/>
      <c r="AG62" s="275"/>
    </row>
    <row r="63" spans="1:33" ht="12.75" hidden="1" outlineLevel="1">
      <c r="A63" s="462" t="s">
        <v>229</v>
      </c>
      <c r="B63" s="485">
        <v>-20.397663148111267</v>
      </c>
      <c r="C63" s="486">
        <v>7586.304189072562</v>
      </c>
      <c r="D63" s="486">
        <v>6065.710681803093</v>
      </c>
      <c r="E63" s="486">
        <v>10.349863904932617</v>
      </c>
      <c r="F63" s="486">
        <v>1380.6645422558588</v>
      </c>
      <c r="G63" s="486">
        <v>148</v>
      </c>
      <c r="H63" s="314">
        <v>3140.97789285003</v>
      </c>
      <c r="I63" s="314">
        <v>1359.8320387704973</v>
      </c>
      <c r="J63" s="314">
        <v>25.9</v>
      </c>
      <c r="K63" s="314">
        <v>529.3</v>
      </c>
      <c r="L63" s="314">
        <v>991.3</v>
      </c>
      <c r="M63" s="314">
        <v>482.8</v>
      </c>
      <c r="N63" s="314">
        <f>229159.5/30.126</f>
        <v>7606.701852220673</v>
      </c>
      <c r="O63" s="314">
        <f>204371.9/30.126</f>
        <v>6783.904268737967</v>
      </c>
      <c r="P63" s="314">
        <f>24878.2/30.126</f>
        <v>825.804952532696</v>
      </c>
      <c r="Q63" s="297"/>
      <c r="R63" s="297"/>
      <c r="S63" s="297"/>
      <c r="T63" s="297"/>
      <c r="U63" s="297"/>
      <c r="V63" s="297"/>
      <c r="W63" s="297"/>
      <c r="X63" s="297"/>
      <c r="Y63" s="297"/>
      <c r="Z63" s="297"/>
      <c r="AA63" s="275"/>
      <c r="AB63" s="275"/>
      <c r="AC63" s="275"/>
      <c r="AD63" s="275"/>
      <c r="AE63" s="275"/>
      <c r="AF63" s="275"/>
      <c r="AG63" s="275"/>
    </row>
    <row r="64" spans="1:33" ht="12.75" hidden="1" outlineLevel="1">
      <c r="A64" s="462" t="s">
        <v>184</v>
      </c>
      <c r="B64" s="485">
        <v>228.63307442076612</v>
      </c>
      <c r="C64" s="486">
        <v>8732.052048064794</v>
      </c>
      <c r="D64" s="486">
        <v>6967.871605921795</v>
      </c>
      <c r="E64" s="486">
        <v>25.29376618203545</v>
      </c>
      <c r="F64" s="486">
        <v>1523.1461196308837</v>
      </c>
      <c r="G64" s="486">
        <v>161.6</v>
      </c>
      <c r="H64" s="314">
        <v>3686.493394410144</v>
      </c>
      <c r="I64" s="314">
        <v>1541.3164708225452</v>
      </c>
      <c r="J64" s="314">
        <v>30.1</v>
      </c>
      <c r="K64" s="314">
        <v>601</v>
      </c>
      <c r="L64" s="314">
        <v>1163.1</v>
      </c>
      <c r="M64" s="314">
        <v>643.4</v>
      </c>
      <c r="N64" s="314">
        <f>256174/30.126</f>
        <v>8503.418973644028</v>
      </c>
      <c r="O64" s="314">
        <f>227674.3/30.126</f>
        <v>7557.402243908915</v>
      </c>
      <c r="P64" s="314">
        <f>28534/30.126</f>
        <v>947.1552811524929</v>
      </c>
      <c r="Q64" s="297"/>
      <c r="R64" s="297"/>
      <c r="S64" s="297"/>
      <c r="T64" s="297"/>
      <c r="U64" s="297"/>
      <c r="V64" s="297"/>
      <c r="W64" s="297"/>
      <c r="X64" s="297"/>
      <c r="Y64" s="297"/>
      <c r="Z64" s="297"/>
      <c r="AA64" s="275"/>
      <c r="AB64" s="275"/>
      <c r="AC64" s="275"/>
      <c r="AD64" s="275"/>
      <c r="AE64" s="275"/>
      <c r="AF64" s="275"/>
      <c r="AG64" s="275"/>
    </row>
    <row r="65" spans="1:33" ht="12.75" hidden="1" outlineLevel="1">
      <c r="A65" s="462" t="s">
        <v>185</v>
      </c>
      <c r="B65" s="485">
        <v>180.8736639447653</v>
      </c>
      <c r="C65" s="486">
        <v>9638.053508597224</v>
      </c>
      <c r="D65" s="486">
        <v>7785.3747593440885</v>
      </c>
      <c r="E65" s="486">
        <v>30.46537874261435</v>
      </c>
      <c r="F65" s="486">
        <v>1600.368452499502</v>
      </c>
      <c r="G65" s="486">
        <v>176.3</v>
      </c>
      <c r="H65" s="314">
        <v>4175.648941113988</v>
      </c>
      <c r="I65" s="314">
        <v>1768.9470888933147</v>
      </c>
      <c r="J65" s="314">
        <v>33.7</v>
      </c>
      <c r="K65" s="314">
        <v>945.9</v>
      </c>
      <c r="L65" s="314">
        <v>1206.7</v>
      </c>
      <c r="M65" s="314">
        <v>681.2</v>
      </c>
      <c r="N65" s="314">
        <f>284907.1/30.126</f>
        <v>9457.183164044345</v>
      </c>
      <c r="O65" s="314">
        <f>250719.2/30.126</f>
        <v>8322.352784969793</v>
      </c>
      <c r="P65" s="314">
        <f>34058/30.126</f>
        <v>1130.5184890128128</v>
      </c>
      <c r="Q65" s="297"/>
      <c r="R65" s="297"/>
      <c r="S65" s="297"/>
      <c r="T65" s="297"/>
      <c r="U65" s="297"/>
      <c r="V65" s="297"/>
      <c r="W65" s="297"/>
      <c r="X65" s="297"/>
      <c r="Y65" s="297"/>
      <c r="Z65" s="297"/>
      <c r="AA65" s="275"/>
      <c r="AB65" s="275"/>
      <c r="AC65" s="275"/>
      <c r="AD65" s="275"/>
      <c r="AE65" s="275"/>
      <c r="AF65" s="275"/>
      <c r="AG65" s="275"/>
    </row>
    <row r="66" spans="1:33" ht="12.75" hidden="1" outlineLevel="1">
      <c r="A66" s="462" t="s">
        <v>186</v>
      </c>
      <c r="B66" s="485">
        <v>-780.9832038770497</v>
      </c>
      <c r="C66" s="486">
        <v>10695.744539600344</v>
      </c>
      <c r="D66" s="486">
        <v>8571.957777335192</v>
      </c>
      <c r="E66" s="486">
        <v>109.84863572993427</v>
      </c>
      <c r="F66" s="486">
        <v>1739.9057292703976</v>
      </c>
      <c r="G66" s="486">
        <v>189</v>
      </c>
      <c r="H66" s="314">
        <v>4513.626103697802</v>
      </c>
      <c r="I66" s="314">
        <v>1981.3815309035383</v>
      </c>
      <c r="J66" s="314">
        <v>38.3</v>
      </c>
      <c r="K66" s="314">
        <v>781.6</v>
      </c>
      <c r="L66" s="314">
        <v>1342.1</v>
      </c>
      <c r="M66" s="314">
        <v>847.4</v>
      </c>
      <c r="N66" s="314">
        <f>345747.9/30.126</f>
        <v>11476.727743477395</v>
      </c>
      <c r="O66" s="314">
        <f>296956.4/30.126</f>
        <v>9857.146650733586</v>
      </c>
      <c r="P66" s="314">
        <f>48833.2/30.126</f>
        <v>1620.9652791608576</v>
      </c>
      <c r="Q66" s="297"/>
      <c r="R66" s="297"/>
      <c r="S66" s="297"/>
      <c r="T66" s="297"/>
      <c r="U66" s="297"/>
      <c r="V66" s="297"/>
      <c r="W66" s="297"/>
      <c r="X66" s="297"/>
      <c r="Y66" s="297"/>
      <c r="Z66" s="297"/>
      <c r="AA66" s="275"/>
      <c r="AB66" s="275"/>
      <c r="AC66" s="275"/>
      <c r="AD66" s="275"/>
      <c r="AE66" s="275"/>
      <c r="AF66" s="275"/>
      <c r="AG66" s="275"/>
    </row>
    <row r="67" spans="1:33" ht="12.75" hidden="1" outlineLevel="1">
      <c r="A67" s="462" t="s">
        <v>187</v>
      </c>
      <c r="B67" s="485">
        <v>432.6296222532032</v>
      </c>
      <c r="C67" s="486">
        <v>1161.9099780920135</v>
      </c>
      <c r="D67" s="486">
        <v>1100.8132510124144</v>
      </c>
      <c r="E67" s="486">
        <v>-20.626701188342295</v>
      </c>
      <c r="F67" s="486">
        <v>102.53933479386576</v>
      </c>
      <c r="G67" s="486">
        <v>29.6</v>
      </c>
      <c r="H67" s="314">
        <v>636.974706233818</v>
      </c>
      <c r="I67" s="314">
        <v>348.86476797450706</v>
      </c>
      <c r="J67" s="314">
        <v>3.4</v>
      </c>
      <c r="K67" s="314">
        <v>60</v>
      </c>
      <c r="L67" s="314">
        <v>1.1</v>
      </c>
      <c r="M67" s="314">
        <v>0.1</v>
      </c>
      <c r="N67" s="314">
        <v>729</v>
      </c>
      <c r="O67" s="314">
        <v>724</v>
      </c>
      <c r="P67" s="314">
        <v>4</v>
      </c>
      <c r="Q67" s="297"/>
      <c r="R67" s="297"/>
      <c r="S67" s="297"/>
      <c r="T67" s="297"/>
      <c r="U67" s="297"/>
      <c r="V67" s="297"/>
      <c r="W67" s="297"/>
      <c r="X67" s="297"/>
      <c r="Y67" s="297"/>
      <c r="Z67" s="297"/>
      <c r="AA67" s="275"/>
      <c r="AB67" s="275"/>
      <c r="AC67" s="275"/>
      <c r="AD67" s="275"/>
      <c r="AE67" s="275"/>
      <c r="AF67" s="275"/>
      <c r="AG67" s="275"/>
    </row>
    <row r="68" spans="1:33" ht="12.75" hidden="1" outlineLevel="1">
      <c r="A68" s="462" t="s">
        <v>188</v>
      </c>
      <c r="B68" s="485">
        <v>51.6</v>
      </c>
      <c r="C68" s="486">
        <v>1710.7</v>
      </c>
      <c r="D68" s="486">
        <v>1439.3</v>
      </c>
      <c r="E68" s="486">
        <v>-52.7</v>
      </c>
      <c r="F68" s="486">
        <v>197.7</v>
      </c>
      <c r="G68" s="486">
        <v>45</v>
      </c>
      <c r="H68" s="314">
        <v>783.3</v>
      </c>
      <c r="I68" s="314">
        <v>459.2</v>
      </c>
      <c r="J68" s="314">
        <v>6.8</v>
      </c>
      <c r="K68" s="314">
        <v>121</v>
      </c>
      <c r="L68" s="314">
        <v>150.4</v>
      </c>
      <c r="M68" s="314">
        <v>148.8</v>
      </c>
      <c r="N68" s="314">
        <v>1659.1</v>
      </c>
      <c r="O68" s="314">
        <v>1595.5</v>
      </c>
      <c r="P68" s="314">
        <v>63.6</v>
      </c>
      <c r="Q68" s="297"/>
      <c r="R68" s="297"/>
      <c r="S68" s="297"/>
      <c r="T68" s="297"/>
      <c r="U68" s="297"/>
      <c r="V68" s="297"/>
      <c r="W68" s="297"/>
      <c r="X68" s="297"/>
      <c r="Y68" s="297"/>
      <c r="Z68" s="297"/>
      <c r="AA68" s="275"/>
      <c r="AB68" s="275"/>
      <c r="AC68" s="275"/>
      <c r="AD68" s="275"/>
      <c r="AE68" s="275"/>
      <c r="AF68" s="275"/>
      <c r="AG68" s="275"/>
    </row>
    <row r="69" spans="1:33" ht="12.75" hidden="1" outlineLevel="1">
      <c r="A69" s="462" t="s">
        <v>189</v>
      </c>
      <c r="B69" s="485">
        <v>113.7</v>
      </c>
      <c r="C69" s="486">
        <v>2687.6</v>
      </c>
      <c r="D69" s="486">
        <v>2209.6</v>
      </c>
      <c r="E69" s="486">
        <v>-1.1</v>
      </c>
      <c r="F69" s="486">
        <v>645.5</v>
      </c>
      <c r="G69" s="486">
        <v>58.3</v>
      </c>
      <c r="H69" s="314">
        <v>930.4</v>
      </c>
      <c r="I69" s="314">
        <v>566.6</v>
      </c>
      <c r="J69" s="314">
        <v>9.9</v>
      </c>
      <c r="K69" s="314">
        <v>164</v>
      </c>
      <c r="L69" s="314">
        <v>314</v>
      </c>
      <c r="M69" s="314">
        <v>310.1</v>
      </c>
      <c r="N69" s="314">
        <v>2573.9</v>
      </c>
      <c r="O69" s="314">
        <v>2437.4</v>
      </c>
      <c r="P69" s="314">
        <v>136.5</v>
      </c>
      <c r="Q69" s="297"/>
      <c r="R69" s="297"/>
      <c r="S69" s="297"/>
      <c r="T69" s="297"/>
      <c r="U69" s="297"/>
      <c r="V69" s="297"/>
      <c r="W69" s="297"/>
      <c r="X69" s="297"/>
      <c r="Y69" s="297"/>
      <c r="Z69" s="297"/>
      <c r="AA69" s="275"/>
      <c r="AB69" s="275"/>
      <c r="AC69" s="275"/>
      <c r="AD69" s="275"/>
      <c r="AE69" s="275"/>
      <c r="AF69" s="275"/>
      <c r="AG69" s="275"/>
    </row>
    <row r="70" spans="1:33" ht="12.75" hidden="1" outlineLevel="1">
      <c r="A70" s="462" t="s">
        <v>558</v>
      </c>
      <c r="B70" s="485">
        <v>257.6</v>
      </c>
      <c r="C70" s="486">
        <v>3765.2</v>
      </c>
      <c r="D70" s="486">
        <v>3126.1</v>
      </c>
      <c r="E70" s="486">
        <v>-53.2</v>
      </c>
      <c r="F70" s="486">
        <v>859.1</v>
      </c>
      <c r="G70" s="486">
        <v>78.9</v>
      </c>
      <c r="H70" s="314">
        <v>1548.7</v>
      </c>
      <c r="I70" s="314">
        <v>679.3</v>
      </c>
      <c r="J70" s="314">
        <v>13.3</v>
      </c>
      <c r="K70" s="314">
        <v>242.7</v>
      </c>
      <c r="L70" s="314">
        <v>396.4</v>
      </c>
      <c r="M70" s="314">
        <v>390.8</v>
      </c>
      <c r="N70" s="314">
        <v>3507.6</v>
      </c>
      <c r="O70" s="314">
        <v>3289.3</v>
      </c>
      <c r="P70" s="314">
        <v>218.3</v>
      </c>
      <c r="Q70" s="297"/>
      <c r="R70" s="297"/>
      <c r="S70" s="297"/>
      <c r="T70" s="297"/>
      <c r="U70" s="297"/>
      <c r="V70" s="297"/>
      <c r="W70" s="297"/>
      <c r="X70" s="297"/>
      <c r="Y70" s="297"/>
      <c r="Z70" s="297"/>
      <c r="AA70" s="275"/>
      <c r="AB70" s="275"/>
      <c r="AC70" s="275"/>
      <c r="AD70" s="275"/>
      <c r="AE70" s="275"/>
      <c r="AF70" s="275"/>
      <c r="AG70" s="275"/>
    </row>
    <row r="71" spans="1:33" ht="12.75" hidden="1" outlineLevel="1">
      <c r="A71" s="462" t="s">
        <v>170</v>
      </c>
      <c r="B71" s="485">
        <v>-102.8</v>
      </c>
      <c r="C71" s="486">
        <v>4424</v>
      </c>
      <c r="D71" s="486">
        <v>3611.5</v>
      </c>
      <c r="E71" s="486">
        <v>-91.4</v>
      </c>
      <c r="F71" s="486">
        <v>941</v>
      </c>
      <c r="G71" s="486">
        <v>92.9</v>
      </c>
      <c r="H71" s="314">
        <v>1840.5</v>
      </c>
      <c r="I71" s="314">
        <v>812.1</v>
      </c>
      <c r="J71" s="314">
        <v>16.4</v>
      </c>
      <c r="K71" s="314">
        <v>313.1</v>
      </c>
      <c r="L71" s="314">
        <v>499.4</v>
      </c>
      <c r="M71" s="314">
        <v>489.8</v>
      </c>
      <c r="N71" s="314">
        <v>4526.8</v>
      </c>
      <c r="O71" s="314">
        <v>4187.2</v>
      </c>
      <c r="P71" s="314">
        <v>339.6</v>
      </c>
      <c r="Q71" s="297"/>
      <c r="R71" s="297"/>
      <c r="S71" s="297"/>
      <c r="T71" s="297"/>
      <c r="U71" s="297"/>
      <c r="V71" s="297"/>
      <c r="W71" s="297"/>
      <c r="X71" s="297"/>
      <c r="Y71" s="297"/>
      <c r="Z71" s="297"/>
      <c r="AA71" s="275"/>
      <c r="AB71" s="275"/>
      <c r="AC71" s="275"/>
      <c r="AD71" s="275"/>
      <c r="AE71" s="275"/>
      <c r="AF71" s="275"/>
      <c r="AG71" s="275"/>
    </row>
    <row r="72" spans="1:33" ht="12.75" hidden="1" outlineLevel="1">
      <c r="A72" s="462" t="s">
        <v>167</v>
      </c>
      <c r="B72" s="485">
        <v>-136.5</v>
      </c>
      <c r="C72" s="486">
        <v>5185.2</v>
      </c>
      <c r="D72" s="486">
        <v>4269.8</v>
      </c>
      <c r="E72" s="486">
        <v>-26.2</v>
      </c>
      <c r="F72" s="486">
        <v>1120.2</v>
      </c>
      <c r="G72" s="486">
        <v>105.3</v>
      </c>
      <c r="H72" s="314">
        <v>2099.3</v>
      </c>
      <c r="I72" s="314">
        <v>951.7</v>
      </c>
      <c r="J72" s="314">
        <v>19.5</v>
      </c>
      <c r="K72" s="314">
        <v>366.3</v>
      </c>
      <c r="L72" s="314">
        <v>548.9</v>
      </c>
      <c r="M72" s="314">
        <v>537.9</v>
      </c>
      <c r="N72" s="314">
        <v>5321.7</v>
      </c>
      <c r="O72" s="314">
        <v>4890.1</v>
      </c>
      <c r="P72" s="314">
        <v>431.6</v>
      </c>
      <c r="Q72" s="297"/>
      <c r="R72" s="297"/>
      <c r="S72" s="297"/>
      <c r="T72" s="297"/>
      <c r="U72" s="297"/>
      <c r="V72" s="297"/>
      <c r="W72" s="297"/>
      <c r="X72" s="297"/>
      <c r="Y72" s="297"/>
      <c r="Z72" s="297"/>
      <c r="AA72" s="275"/>
      <c r="AB72" s="275"/>
      <c r="AC72" s="275"/>
      <c r="AD72" s="275"/>
      <c r="AE72" s="275"/>
      <c r="AF72" s="275"/>
      <c r="AG72" s="275"/>
    </row>
    <row r="73" spans="1:33" ht="12.75" hidden="1" outlineLevel="1">
      <c r="A73" s="462" t="s">
        <v>168</v>
      </c>
      <c r="B73" s="485">
        <v>-20.3</v>
      </c>
      <c r="C73" s="486">
        <v>6199.3</v>
      </c>
      <c r="D73" s="486">
        <v>4489.3</v>
      </c>
      <c r="E73" s="486">
        <v>-10.5</v>
      </c>
      <c r="F73" s="486">
        <v>1214.1</v>
      </c>
      <c r="G73" s="486">
        <v>123.3</v>
      </c>
      <c r="H73" s="314">
        <v>2171</v>
      </c>
      <c r="I73" s="314">
        <v>969.1</v>
      </c>
      <c r="J73" s="314">
        <v>22.3</v>
      </c>
      <c r="K73" s="314">
        <v>464.8</v>
      </c>
      <c r="L73" s="314">
        <v>584.2</v>
      </c>
      <c r="M73" s="314">
        <v>572.3</v>
      </c>
      <c r="N73" s="314">
        <v>6219.6</v>
      </c>
      <c r="O73" s="314">
        <v>5667.8</v>
      </c>
      <c r="P73" s="314">
        <v>551.8</v>
      </c>
      <c r="Q73" s="297"/>
      <c r="R73" s="297"/>
      <c r="S73" s="297"/>
      <c r="T73" s="297"/>
      <c r="U73" s="297"/>
      <c r="V73" s="297"/>
      <c r="W73" s="297"/>
      <c r="X73" s="297"/>
      <c r="Y73" s="297"/>
      <c r="Z73" s="297"/>
      <c r="AA73" s="275"/>
      <c r="AB73" s="275"/>
      <c r="AC73" s="275"/>
      <c r="AD73" s="275"/>
      <c r="AE73" s="275"/>
      <c r="AF73" s="275"/>
      <c r="AG73" s="275"/>
    </row>
    <row r="74" spans="1:33" ht="12.75" hidden="1" outlineLevel="1">
      <c r="A74" s="462" t="s">
        <v>177</v>
      </c>
      <c r="B74" s="485">
        <v>169.3</v>
      </c>
      <c r="C74" s="486">
        <v>7193.1</v>
      </c>
      <c r="D74" s="486">
        <v>5715.9</v>
      </c>
      <c r="E74" s="486">
        <v>-14</v>
      </c>
      <c r="F74" s="486">
        <v>1440.6</v>
      </c>
      <c r="G74" s="486">
        <v>137.5</v>
      </c>
      <c r="H74" s="314">
        <v>2877.9</v>
      </c>
      <c r="I74" s="314">
        <v>1248.1</v>
      </c>
      <c r="J74" s="314">
        <v>24.9</v>
      </c>
      <c r="K74" s="314">
        <v>530.8</v>
      </c>
      <c r="L74" s="314">
        <v>945.7</v>
      </c>
      <c r="M74" s="314">
        <v>628.7</v>
      </c>
      <c r="N74" s="314">
        <v>7023.8</v>
      </c>
      <c r="O74" s="314">
        <v>6386.5</v>
      </c>
      <c r="P74" s="314">
        <v>637.3</v>
      </c>
      <c r="Q74" s="297"/>
      <c r="R74" s="297"/>
      <c r="S74" s="297"/>
      <c r="T74" s="297"/>
      <c r="U74" s="297"/>
      <c r="V74" s="297"/>
      <c r="W74" s="297"/>
      <c r="X74" s="297"/>
      <c r="Y74" s="297"/>
      <c r="Z74" s="297"/>
      <c r="AA74" s="275"/>
      <c r="AB74" s="275"/>
      <c r="AC74" s="275"/>
      <c r="AD74" s="275"/>
      <c r="AE74" s="275"/>
      <c r="AF74" s="275"/>
      <c r="AG74" s="275"/>
    </row>
    <row r="75" spans="1:33" ht="12.75" hidden="1" outlineLevel="1">
      <c r="A75" s="462" t="s">
        <v>178</v>
      </c>
      <c r="B75" s="485">
        <v>142.7</v>
      </c>
      <c r="C75" s="486">
        <v>8029.6</v>
      </c>
      <c r="D75" s="486">
        <v>6466.2</v>
      </c>
      <c r="E75" s="486">
        <v>3.3</v>
      </c>
      <c r="F75" s="486">
        <v>1646.4</v>
      </c>
      <c r="G75" s="486">
        <v>154</v>
      </c>
      <c r="H75" s="314">
        <v>3239.7</v>
      </c>
      <c r="I75" s="314">
        <v>1397.5</v>
      </c>
      <c r="J75" s="314">
        <v>25.3</v>
      </c>
      <c r="K75" s="314">
        <v>582.1</v>
      </c>
      <c r="L75" s="314">
        <v>978.9</v>
      </c>
      <c r="M75" s="314">
        <v>659.1</v>
      </c>
      <c r="N75" s="314">
        <v>7886.9</v>
      </c>
      <c r="O75" s="314">
        <v>7710.1</v>
      </c>
      <c r="P75" s="314">
        <v>776.8</v>
      </c>
      <c r="Q75" s="297"/>
      <c r="R75" s="297"/>
      <c r="S75" s="297"/>
      <c r="T75" s="297"/>
      <c r="U75" s="297"/>
      <c r="V75" s="297"/>
      <c r="W75" s="297"/>
      <c r="X75" s="297"/>
      <c r="Y75" s="297"/>
      <c r="Z75" s="297"/>
      <c r="AA75" s="275"/>
      <c r="AB75" s="275"/>
      <c r="AC75" s="275"/>
      <c r="AD75" s="275"/>
      <c r="AE75" s="275"/>
      <c r="AF75" s="275"/>
      <c r="AG75" s="275"/>
    </row>
    <row r="76" spans="1:33" ht="12.75" hidden="1" collapsed="1">
      <c r="A76" s="462" t="s">
        <v>179</v>
      </c>
      <c r="B76" s="485">
        <v>262.3</v>
      </c>
      <c r="C76" s="486">
        <v>9125.1</v>
      </c>
      <c r="D76" s="486">
        <v>7422.2</v>
      </c>
      <c r="E76" s="486">
        <v>16.6</v>
      </c>
      <c r="F76" s="486">
        <v>1805.7</v>
      </c>
      <c r="G76" s="486">
        <v>169.2</v>
      </c>
      <c r="H76" s="314">
        <v>3823.9</v>
      </c>
      <c r="I76" s="314">
        <v>1576.7</v>
      </c>
      <c r="J76" s="314">
        <v>30.1</v>
      </c>
      <c r="K76" s="314">
        <v>677.1</v>
      </c>
      <c r="L76" s="314">
        <v>1004.6</v>
      </c>
      <c r="M76" s="314">
        <v>671</v>
      </c>
      <c r="N76" s="314">
        <v>8862.8</v>
      </c>
      <c r="O76" s="314">
        <v>7943.3</v>
      </c>
      <c r="P76" s="314">
        <v>919.5</v>
      </c>
      <c r="Q76" s="297"/>
      <c r="R76" s="297"/>
      <c r="S76" s="297"/>
      <c r="T76" s="297"/>
      <c r="U76" s="297"/>
      <c r="V76" s="297"/>
      <c r="W76" s="297"/>
      <c r="X76" s="297"/>
      <c r="Y76" s="297"/>
      <c r="Z76" s="297"/>
      <c r="AA76" s="275"/>
      <c r="AB76" s="275"/>
      <c r="AC76" s="275"/>
      <c r="AD76" s="275"/>
      <c r="AE76" s="275"/>
      <c r="AF76" s="275"/>
      <c r="AG76" s="275"/>
    </row>
    <row r="77" spans="1:33" ht="12.75" hidden="1">
      <c r="A77" s="462" t="s">
        <v>180</v>
      </c>
      <c r="B77" s="485">
        <v>318.7</v>
      </c>
      <c r="C77" s="486">
        <v>10193.8</v>
      </c>
      <c r="D77" s="486">
        <v>8099.3</v>
      </c>
      <c r="E77" s="486">
        <v>19.9</v>
      </c>
      <c r="F77" s="486">
        <v>1905.3</v>
      </c>
      <c r="G77" s="486">
        <v>190</v>
      </c>
      <c r="H77" s="314">
        <v>4212.3</v>
      </c>
      <c r="I77" s="314">
        <v>1736.1</v>
      </c>
      <c r="J77" s="314">
        <v>35.4</v>
      </c>
      <c r="K77" s="314">
        <v>756.7</v>
      </c>
      <c r="L77" s="314">
        <v>1338.3</v>
      </c>
      <c r="M77" s="314">
        <v>740.2</v>
      </c>
      <c r="N77" s="314">
        <v>9875.1</v>
      </c>
      <c r="O77" s="314">
        <v>8799.7</v>
      </c>
      <c r="P77" s="314">
        <v>1075.4</v>
      </c>
      <c r="Q77" s="297"/>
      <c r="R77" s="297"/>
      <c r="S77" s="297"/>
      <c r="T77" s="297"/>
      <c r="U77" s="297"/>
      <c r="V77" s="297"/>
      <c r="W77" s="297"/>
      <c r="X77" s="297"/>
      <c r="Y77" s="297"/>
      <c r="Z77" s="297"/>
      <c r="AA77" s="275"/>
      <c r="AB77" s="275"/>
      <c r="AC77" s="275"/>
      <c r="AD77" s="275"/>
      <c r="AE77" s="275"/>
      <c r="AF77" s="275"/>
      <c r="AG77" s="275"/>
    </row>
    <row r="78" spans="1:33" ht="12.75" hidden="1">
      <c r="A78" s="462" t="s">
        <v>181</v>
      </c>
      <c r="B78" s="485">
        <v>-703.8</v>
      </c>
      <c r="C78" s="486">
        <v>11352.3</v>
      </c>
      <c r="D78" s="486">
        <v>9022.1</v>
      </c>
      <c r="E78" s="486">
        <v>119.5</v>
      </c>
      <c r="F78" s="486">
        <v>2121.1</v>
      </c>
      <c r="G78" s="486">
        <v>206</v>
      </c>
      <c r="H78" s="314">
        <v>4633.9</v>
      </c>
      <c r="I78" s="314">
        <v>1905.3</v>
      </c>
      <c r="J78" s="314">
        <v>36.3</v>
      </c>
      <c r="K78" s="314">
        <v>873.9</v>
      </c>
      <c r="L78" s="314">
        <v>1455.6</v>
      </c>
      <c r="M78" s="314">
        <v>837.3</v>
      </c>
      <c r="N78" s="314">
        <v>12056.1</v>
      </c>
      <c r="O78" s="314">
        <v>10449.4</v>
      </c>
      <c r="P78" s="314">
        <v>1606.7</v>
      </c>
      <c r="Q78" s="297"/>
      <c r="R78" s="297"/>
      <c r="S78" s="297"/>
      <c r="T78" s="297"/>
      <c r="U78" s="297"/>
      <c r="V78" s="297"/>
      <c r="W78" s="297"/>
      <c r="X78" s="297"/>
      <c r="Y78" s="297"/>
      <c r="Z78" s="297"/>
      <c r="AA78" s="275"/>
      <c r="AB78" s="275"/>
      <c r="AC78" s="275"/>
      <c r="AD78" s="275"/>
      <c r="AE78" s="275"/>
      <c r="AF78" s="275"/>
      <c r="AG78" s="275"/>
    </row>
    <row r="79" spans="1:33" ht="12.75">
      <c r="A79" s="462" t="s">
        <v>182</v>
      </c>
      <c r="B79" s="481">
        <v>100.3</v>
      </c>
      <c r="C79" s="482">
        <v>706.7</v>
      </c>
      <c r="D79" s="482">
        <v>662.2</v>
      </c>
      <c r="E79" s="482">
        <v>-60</v>
      </c>
      <c r="F79" s="482">
        <v>66.1</v>
      </c>
      <c r="G79" s="482">
        <v>33.6</v>
      </c>
      <c r="H79" s="312">
        <v>365.9</v>
      </c>
      <c r="I79" s="312">
        <v>253.8</v>
      </c>
      <c r="J79" s="312">
        <v>2.8</v>
      </c>
      <c r="K79" s="312">
        <v>44.1</v>
      </c>
      <c r="L79" s="312">
        <v>0.3</v>
      </c>
      <c r="M79" s="312">
        <v>0</v>
      </c>
      <c r="N79" s="312">
        <v>606.4</v>
      </c>
      <c r="O79" s="312">
        <v>602.9</v>
      </c>
      <c r="P79" s="312">
        <v>3.5</v>
      </c>
      <c r="S79" s="275"/>
      <c r="T79" s="275"/>
      <c r="U79" s="275"/>
      <c r="V79" s="275"/>
      <c r="W79" s="275"/>
      <c r="X79" s="275"/>
      <c r="Y79" s="275"/>
      <c r="Z79" s="275"/>
      <c r="AA79" s="275"/>
      <c r="AB79" s="275"/>
      <c r="AC79" s="275"/>
      <c r="AD79" s="275"/>
      <c r="AE79" s="275"/>
      <c r="AF79" s="275"/>
      <c r="AG79" s="275"/>
    </row>
    <row r="80" spans="1:33" ht="12.75">
      <c r="A80" s="462" t="s">
        <v>191</v>
      </c>
      <c r="B80" s="481">
        <v>-185.1</v>
      </c>
      <c r="C80" s="482">
        <v>1411</v>
      </c>
      <c r="D80" s="482">
        <v>1167.4</v>
      </c>
      <c r="E80" s="482">
        <v>-69.7</v>
      </c>
      <c r="F80" s="482">
        <v>198.7</v>
      </c>
      <c r="G80" s="482">
        <v>43.9</v>
      </c>
      <c r="H80" s="312">
        <v>399</v>
      </c>
      <c r="I80" s="312">
        <v>589.5</v>
      </c>
      <c r="J80" s="312">
        <v>6</v>
      </c>
      <c r="K80" s="312">
        <v>83.8</v>
      </c>
      <c r="L80" s="312">
        <v>159.8</v>
      </c>
      <c r="M80" s="312">
        <v>158.6</v>
      </c>
      <c r="N80" s="312">
        <v>1596.1</v>
      </c>
      <c r="O80" s="312">
        <v>1565.8</v>
      </c>
      <c r="P80" s="312">
        <v>30.3</v>
      </c>
      <c r="S80" s="275"/>
      <c r="T80" s="275"/>
      <c r="U80" s="275"/>
      <c r="V80" s="275"/>
      <c r="W80" s="275"/>
      <c r="X80" s="275"/>
      <c r="Y80" s="275"/>
      <c r="Z80" s="275"/>
      <c r="AA80" s="275"/>
      <c r="AB80" s="275"/>
      <c r="AC80" s="275"/>
      <c r="AD80" s="275"/>
      <c r="AE80" s="275"/>
      <c r="AF80" s="275"/>
      <c r="AG80" s="275"/>
    </row>
    <row r="81" spans="1:33" ht="12.75">
      <c r="A81" s="462" t="s">
        <v>192</v>
      </c>
      <c r="B81" s="481">
        <v>-204.6</v>
      </c>
      <c r="C81" s="482">
        <v>2410.7</v>
      </c>
      <c r="D81" s="482">
        <v>1979.3</v>
      </c>
      <c r="E81" s="482">
        <v>-4.4</v>
      </c>
      <c r="F81" s="482">
        <v>663.2</v>
      </c>
      <c r="G81" s="482">
        <v>55.2</v>
      </c>
      <c r="H81" s="312">
        <v>574.8</v>
      </c>
      <c r="I81" s="312">
        <v>682.3</v>
      </c>
      <c r="J81" s="312">
        <v>8.2</v>
      </c>
      <c r="K81" s="312">
        <v>118.9</v>
      </c>
      <c r="L81" s="312">
        <v>312.5</v>
      </c>
      <c r="M81" s="312">
        <v>310.1</v>
      </c>
      <c r="N81" s="312">
        <v>2615.3</v>
      </c>
      <c r="O81" s="312">
        <v>2496.2</v>
      </c>
      <c r="P81" s="312">
        <v>129.1</v>
      </c>
      <c r="S81" s="275"/>
      <c r="T81" s="275"/>
      <c r="U81" s="275"/>
      <c r="V81" s="275"/>
      <c r="W81" s="275"/>
      <c r="X81" s="275"/>
      <c r="Y81" s="275"/>
      <c r="Z81" s="275"/>
      <c r="AA81" s="275"/>
      <c r="AB81" s="275"/>
      <c r="AC81" s="275"/>
      <c r="AD81" s="275"/>
      <c r="AE81" s="275"/>
      <c r="AF81" s="275"/>
      <c r="AG81" s="275"/>
    </row>
    <row r="82" spans="1:33" ht="12.75">
      <c r="A82" s="462" t="s">
        <v>193</v>
      </c>
      <c r="B82" s="482">
        <v>-347.4</v>
      </c>
      <c r="C82" s="482">
        <v>3326.4</v>
      </c>
      <c r="D82" s="482">
        <v>2629.6</v>
      </c>
      <c r="E82" s="482">
        <v>-129.2</v>
      </c>
      <c r="F82" s="482">
        <v>855</v>
      </c>
      <c r="G82" s="482">
        <v>70.5</v>
      </c>
      <c r="H82" s="312">
        <v>1037.1</v>
      </c>
      <c r="I82" s="312">
        <v>785.4</v>
      </c>
      <c r="J82" s="312">
        <v>10.8</v>
      </c>
      <c r="K82" s="312">
        <v>316.6</v>
      </c>
      <c r="L82" s="312">
        <v>380.2</v>
      </c>
      <c r="M82" s="312">
        <v>373.3</v>
      </c>
      <c r="N82" s="312">
        <v>3673.8</v>
      </c>
      <c r="O82" s="312">
        <v>3436.5</v>
      </c>
      <c r="P82" s="312">
        <v>237.3</v>
      </c>
      <c r="S82" s="275"/>
      <c r="T82" s="275"/>
      <c r="U82" s="275"/>
      <c r="V82" s="275"/>
      <c r="W82" s="275"/>
      <c r="X82" s="275"/>
      <c r="Y82" s="275"/>
      <c r="Z82" s="275"/>
      <c r="AA82" s="275"/>
      <c r="AB82" s="275"/>
      <c r="AC82" s="275"/>
      <c r="AD82" s="275"/>
      <c r="AE82" s="275"/>
      <c r="AF82" s="275"/>
      <c r="AG82" s="275"/>
    </row>
    <row r="83" spans="1:33" ht="12.75">
      <c r="A83" s="462" t="s">
        <v>305</v>
      </c>
      <c r="B83" s="482">
        <v>-831.6</v>
      </c>
      <c r="C83" s="482">
        <v>3945.5</v>
      </c>
      <c r="D83" s="482">
        <v>3112.6</v>
      </c>
      <c r="E83" s="482">
        <v>-133.4</v>
      </c>
      <c r="F83" s="482">
        <v>943</v>
      </c>
      <c r="G83" s="482">
        <v>80.9</v>
      </c>
      <c r="H83" s="312">
        <v>1315.9</v>
      </c>
      <c r="I83" s="312">
        <v>893.1</v>
      </c>
      <c r="J83" s="312">
        <v>13.1</v>
      </c>
      <c r="K83" s="312">
        <v>367.3</v>
      </c>
      <c r="L83" s="312">
        <v>465.6</v>
      </c>
      <c r="M83" s="312">
        <v>454.8</v>
      </c>
      <c r="N83" s="312">
        <v>4771.1</v>
      </c>
      <c r="O83" s="312">
        <v>4426.8</v>
      </c>
      <c r="P83" s="312">
        <v>350.3</v>
      </c>
      <c r="S83" s="275"/>
      <c r="T83" s="275"/>
      <c r="U83" s="275"/>
      <c r="V83" s="275"/>
      <c r="W83" s="275"/>
      <c r="X83" s="275"/>
      <c r="Y83" s="275"/>
      <c r="Z83" s="275"/>
      <c r="AA83" s="275"/>
      <c r="AB83" s="275"/>
      <c r="AC83" s="275"/>
      <c r="AD83" s="275"/>
      <c r="AE83" s="275"/>
      <c r="AF83" s="275"/>
      <c r="AG83" s="275"/>
    </row>
    <row r="84" spans="1:33" ht="12.75">
      <c r="A84" s="462" t="s">
        <v>306</v>
      </c>
      <c r="B84" s="482">
        <v>-1108.4</v>
      </c>
      <c r="C84" s="482">
        <v>4605</v>
      </c>
      <c r="D84" s="482">
        <v>3700.3</v>
      </c>
      <c r="E84" s="482">
        <v>-81.6</v>
      </c>
      <c r="F84" s="482">
        <v>1165.3</v>
      </c>
      <c r="G84" s="482">
        <v>91.1</v>
      </c>
      <c r="H84" s="312">
        <v>1508.8</v>
      </c>
      <c r="I84" s="312">
        <v>1001.3</v>
      </c>
      <c r="J84" s="312">
        <v>15.4</v>
      </c>
      <c r="K84" s="312">
        <v>419.9</v>
      </c>
      <c r="L84" s="312">
        <v>484.8</v>
      </c>
      <c r="M84" s="312">
        <v>469.7</v>
      </c>
      <c r="N84" s="312">
        <v>5713.4</v>
      </c>
      <c r="O84" s="312">
        <v>5261.7</v>
      </c>
      <c r="P84" s="312">
        <v>451.7</v>
      </c>
      <c r="S84" s="275"/>
      <c r="T84" s="275"/>
      <c r="U84" s="275"/>
      <c r="V84" s="275"/>
      <c r="W84" s="275"/>
      <c r="X84" s="275"/>
      <c r="Y84" s="275"/>
      <c r="Z84" s="275"/>
      <c r="AA84" s="275"/>
      <c r="AB84" s="275"/>
      <c r="AC84" s="275"/>
      <c r="AD84" s="275"/>
      <c r="AE84" s="275"/>
      <c r="AF84" s="275"/>
      <c r="AG84" s="275"/>
    </row>
    <row r="85" spans="1:33" ht="12.75">
      <c r="A85" s="462" t="s">
        <v>307</v>
      </c>
      <c r="B85" s="482">
        <v>-914.4</v>
      </c>
      <c r="C85" s="482">
        <v>5799.5</v>
      </c>
      <c r="D85" s="482">
        <v>4499.9</v>
      </c>
      <c r="E85" s="482">
        <v>-61.5</v>
      </c>
      <c r="F85" s="482">
        <v>1368.4</v>
      </c>
      <c r="G85" s="482">
        <v>101.6</v>
      </c>
      <c r="H85" s="312">
        <v>1956.2</v>
      </c>
      <c r="I85" s="312">
        <v>1117.9</v>
      </c>
      <c r="J85" s="312">
        <v>17.3</v>
      </c>
      <c r="K85" s="312">
        <v>483.3</v>
      </c>
      <c r="L85" s="312">
        <v>816.3</v>
      </c>
      <c r="M85" s="312">
        <v>493.8</v>
      </c>
      <c r="N85" s="312">
        <v>6713.9</v>
      </c>
      <c r="O85" s="312">
        <v>6043.4</v>
      </c>
      <c r="P85" s="312">
        <v>670.5</v>
      </c>
      <c r="S85" s="275"/>
      <c r="T85" s="275"/>
      <c r="U85" s="275"/>
      <c r="V85" s="275"/>
      <c r="W85" s="275"/>
      <c r="X85" s="275"/>
      <c r="Y85" s="275"/>
      <c r="Z85" s="275"/>
      <c r="AA85" s="275"/>
      <c r="AB85" s="275"/>
      <c r="AC85" s="275"/>
      <c r="AD85" s="275"/>
      <c r="AE85" s="275"/>
      <c r="AF85" s="275"/>
      <c r="AG85" s="275"/>
    </row>
    <row r="86" spans="1:33" ht="12.75">
      <c r="A86" s="462" t="s">
        <v>194</v>
      </c>
      <c r="B86" s="482">
        <v>-1206.3</v>
      </c>
      <c r="C86" s="482">
        <v>6441.1</v>
      </c>
      <c r="D86" s="482">
        <v>5049.7</v>
      </c>
      <c r="E86" s="482">
        <v>-71.8</v>
      </c>
      <c r="F86" s="482">
        <v>1488.8</v>
      </c>
      <c r="G86" s="482">
        <v>109.8</v>
      </c>
      <c r="H86" s="312">
        <v>2250.2</v>
      </c>
      <c r="I86" s="312">
        <v>1253.2</v>
      </c>
      <c r="J86" s="312">
        <v>19.5</v>
      </c>
      <c r="K86" s="312">
        <v>542.7</v>
      </c>
      <c r="L86" s="312">
        <v>848.7</v>
      </c>
      <c r="M86" s="312">
        <v>537.7</v>
      </c>
      <c r="N86" s="312">
        <v>7647.4</v>
      </c>
      <c r="O86" s="312">
        <v>6793</v>
      </c>
      <c r="P86" s="312">
        <v>854.4</v>
      </c>
      <c r="S86" s="275"/>
      <c r="T86" s="275"/>
      <c r="U86" s="275"/>
      <c r="V86" s="275"/>
      <c r="W86" s="275"/>
      <c r="X86" s="275"/>
      <c r="Y86" s="275"/>
      <c r="Z86" s="275"/>
      <c r="AA86" s="275"/>
      <c r="AB86" s="275"/>
      <c r="AC86" s="275"/>
      <c r="AD86" s="275"/>
      <c r="AE86" s="275"/>
      <c r="AF86" s="275"/>
      <c r="AG86" s="275"/>
    </row>
    <row r="87" spans="1:33" ht="12.75">
      <c r="A87" s="462" t="s">
        <v>195</v>
      </c>
      <c r="B87" s="482">
        <v>-1360.2</v>
      </c>
      <c r="C87" s="482">
        <v>7247.9</v>
      </c>
      <c r="D87" s="482">
        <v>5717.3</v>
      </c>
      <c r="E87" s="482">
        <v>-57.1</v>
      </c>
      <c r="F87" s="482">
        <v>1627.7</v>
      </c>
      <c r="G87" s="482">
        <v>119.3</v>
      </c>
      <c r="H87" s="312">
        <v>2621.8</v>
      </c>
      <c r="I87" s="312">
        <v>1383.9</v>
      </c>
      <c r="J87" s="312">
        <v>21.7</v>
      </c>
      <c r="K87" s="312">
        <v>591.8</v>
      </c>
      <c r="L87" s="312">
        <v>938.8</v>
      </c>
      <c r="M87" s="312">
        <v>604.9</v>
      </c>
      <c r="N87" s="312">
        <v>8608.1</v>
      </c>
      <c r="O87" s="312">
        <v>7572.7</v>
      </c>
      <c r="P87" s="312">
        <v>1035.4</v>
      </c>
      <c r="S87" s="275"/>
      <c r="T87" s="275"/>
      <c r="U87" s="275"/>
      <c r="V87" s="275"/>
      <c r="W87" s="275"/>
      <c r="X87" s="275"/>
      <c r="Y87" s="275"/>
      <c r="Z87" s="275"/>
      <c r="AA87" s="275"/>
      <c r="AB87" s="275"/>
      <c r="AC87" s="275"/>
      <c r="AD87" s="275"/>
      <c r="AE87" s="275"/>
      <c r="AF87" s="275"/>
      <c r="AG87" s="275"/>
    </row>
    <row r="88" spans="1:33" ht="12.75">
      <c r="A88" s="462" t="s">
        <v>308</v>
      </c>
      <c r="B88" s="482">
        <v>-1537.2</v>
      </c>
      <c r="C88" s="482">
        <v>8210.3</v>
      </c>
      <c r="D88" s="482">
        <v>6512.2</v>
      </c>
      <c r="E88" s="482">
        <v>-46.2</v>
      </c>
      <c r="F88" s="482">
        <v>1770.4</v>
      </c>
      <c r="G88" s="482">
        <v>129.7</v>
      </c>
      <c r="H88" s="312">
        <v>3116.1</v>
      </c>
      <c r="I88" s="312">
        <v>1518.2</v>
      </c>
      <c r="J88" s="312">
        <v>24</v>
      </c>
      <c r="K88" s="312">
        <v>648</v>
      </c>
      <c r="L88" s="312">
        <v>1050.1</v>
      </c>
      <c r="M88" s="312">
        <v>700.3</v>
      </c>
      <c r="N88" s="312">
        <v>9747.5</v>
      </c>
      <c r="O88" s="312">
        <v>8435.5</v>
      </c>
      <c r="P88" s="312">
        <v>1312</v>
      </c>
      <c r="S88" s="275"/>
      <c r="T88" s="275"/>
      <c r="U88" s="275"/>
      <c r="V88" s="275"/>
      <c r="W88" s="275"/>
      <c r="X88" s="275"/>
      <c r="Y88" s="275"/>
      <c r="Z88" s="275"/>
      <c r="AA88" s="275"/>
      <c r="AB88" s="275"/>
      <c r="AC88" s="275"/>
      <c r="AD88" s="275"/>
      <c r="AE88" s="275"/>
      <c r="AF88" s="275"/>
      <c r="AG88" s="275"/>
    </row>
    <row r="89" spans="1:33" ht="12.75">
      <c r="A89" s="462" t="s">
        <v>196</v>
      </c>
      <c r="B89" s="482">
        <v>-1576.2</v>
      </c>
      <c r="C89" s="482">
        <v>9260.8</v>
      </c>
      <c r="D89" s="482">
        <v>7215.7</v>
      </c>
      <c r="E89" s="482">
        <v>-45.7</v>
      </c>
      <c r="F89" s="482">
        <v>1919.5</v>
      </c>
      <c r="G89" s="482">
        <v>143.5</v>
      </c>
      <c r="H89" s="312">
        <v>3489.4</v>
      </c>
      <c r="I89" s="312">
        <v>1682.3</v>
      </c>
      <c r="J89" s="312">
        <v>26.7</v>
      </c>
      <c r="K89" s="312">
        <v>696</v>
      </c>
      <c r="L89" s="312">
        <v>1349.1</v>
      </c>
      <c r="M89" s="312">
        <v>760</v>
      </c>
      <c r="N89" s="312">
        <v>10837</v>
      </c>
      <c r="O89" s="312">
        <v>9308.3</v>
      </c>
      <c r="P89" s="312">
        <v>1528.7</v>
      </c>
      <c r="S89" s="275"/>
      <c r="T89" s="275"/>
      <c r="U89" s="275"/>
      <c r="V89" s="275"/>
      <c r="W89" s="275"/>
      <c r="X89" s="275"/>
      <c r="Y89" s="275"/>
      <c r="Z89" s="275"/>
      <c r="AA89" s="275"/>
      <c r="AB89" s="275"/>
      <c r="AC89" s="275"/>
      <c r="AD89" s="275"/>
      <c r="AE89" s="275"/>
      <c r="AF89" s="275"/>
      <c r="AG89" s="275"/>
    </row>
    <row r="90" spans="1:33" ht="12.75">
      <c r="A90" s="462" t="s">
        <v>197</v>
      </c>
      <c r="B90" s="482">
        <v>-2791.3</v>
      </c>
      <c r="C90" s="482">
        <v>10540.8</v>
      </c>
      <c r="D90" s="482">
        <v>8024.9</v>
      </c>
      <c r="E90" s="482">
        <v>28.6</v>
      </c>
      <c r="F90" s="482">
        <v>2129.6</v>
      </c>
      <c r="G90" s="482">
        <v>155.8</v>
      </c>
      <c r="H90" s="312">
        <v>3846.4</v>
      </c>
      <c r="I90" s="312">
        <v>1835.4</v>
      </c>
      <c r="J90" s="312">
        <v>29.1</v>
      </c>
      <c r="K90" s="312">
        <v>828.2</v>
      </c>
      <c r="L90" s="312">
        <v>1687.7</v>
      </c>
      <c r="M90" s="312">
        <v>1080.9</v>
      </c>
      <c r="N90" s="312">
        <v>13332.1</v>
      </c>
      <c r="O90" s="312">
        <v>11173.4</v>
      </c>
      <c r="P90" s="312">
        <v>2158.7</v>
      </c>
      <c r="S90" s="275"/>
      <c r="T90" s="275"/>
      <c r="U90" s="275"/>
      <c r="V90" s="275"/>
      <c r="W90" s="275"/>
      <c r="X90" s="275"/>
      <c r="Y90" s="275"/>
      <c r="Z90" s="275"/>
      <c r="AA90" s="275"/>
      <c r="AB90" s="275"/>
      <c r="AC90" s="275"/>
      <c r="AD90" s="275"/>
      <c r="AE90" s="275"/>
      <c r="AF90" s="275"/>
      <c r="AG90" s="275"/>
    </row>
    <row r="91" spans="1:33" ht="12.75">
      <c r="A91" s="441" t="s">
        <v>198</v>
      </c>
      <c r="B91" s="482">
        <v>22.8</v>
      </c>
      <c r="C91" s="482">
        <v>800.3</v>
      </c>
      <c r="D91" s="482">
        <v>760.8</v>
      </c>
      <c r="E91" s="482">
        <v>-25.6</v>
      </c>
      <c r="F91" s="482">
        <v>59.7</v>
      </c>
      <c r="G91" s="482">
        <v>32.9</v>
      </c>
      <c r="H91" s="312">
        <v>509.7</v>
      </c>
      <c r="I91" s="312">
        <v>181.9</v>
      </c>
      <c r="J91" s="312">
        <v>2.2</v>
      </c>
      <c r="K91" s="312">
        <v>38.6</v>
      </c>
      <c r="L91" s="312">
        <v>0.9</v>
      </c>
      <c r="M91" s="312">
        <v>0.1</v>
      </c>
      <c r="N91" s="312">
        <v>777.5</v>
      </c>
      <c r="O91" s="312">
        <v>774.8</v>
      </c>
      <c r="P91" s="312">
        <v>2.7</v>
      </c>
      <c r="S91" s="275"/>
      <c r="T91" s="275"/>
      <c r="U91" s="275"/>
      <c r="V91" s="275"/>
      <c r="W91" s="275"/>
      <c r="X91" s="275"/>
      <c r="Y91" s="275"/>
      <c r="Z91" s="275"/>
      <c r="AA91" s="275"/>
      <c r="AB91" s="275"/>
      <c r="AC91" s="275"/>
      <c r="AD91" s="275"/>
      <c r="AE91" s="275"/>
      <c r="AF91" s="275"/>
      <c r="AG91" s="275"/>
    </row>
    <row r="92" spans="1:33" ht="12.75">
      <c r="A92" s="441" t="s">
        <v>199</v>
      </c>
      <c r="B92" s="482">
        <v>-780.3</v>
      </c>
      <c r="C92" s="482">
        <v>1461.4</v>
      </c>
      <c r="D92" s="482">
        <v>1131.6</v>
      </c>
      <c r="E92" s="482">
        <v>-49.2</v>
      </c>
      <c r="F92" s="482">
        <v>187.1</v>
      </c>
      <c r="G92" s="482">
        <v>41.5</v>
      </c>
      <c r="H92" s="312">
        <v>634.7</v>
      </c>
      <c r="I92" s="312">
        <v>312.7</v>
      </c>
      <c r="J92" s="312">
        <v>4.8</v>
      </c>
      <c r="K92" s="312">
        <v>89.6</v>
      </c>
      <c r="L92" s="312">
        <v>240.2</v>
      </c>
      <c r="M92" s="312">
        <v>237.5</v>
      </c>
      <c r="N92" s="312">
        <v>2241.7</v>
      </c>
      <c r="O92" s="312">
        <v>2111</v>
      </c>
      <c r="P92" s="312">
        <v>130.7</v>
      </c>
      <c r="S92" s="275"/>
      <c r="T92" s="275"/>
      <c r="U92" s="275"/>
      <c r="V92" s="275"/>
      <c r="W92" s="275"/>
      <c r="X92" s="275"/>
      <c r="Y92" s="275"/>
      <c r="Z92" s="275"/>
      <c r="AA92" s="275"/>
      <c r="AB92" s="275"/>
      <c r="AC92" s="275"/>
      <c r="AD92" s="275"/>
      <c r="AE92" s="275"/>
      <c r="AF92" s="275"/>
      <c r="AG92" s="275"/>
    </row>
    <row r="93" spans="1:33" ht="12.75">
      <c r="A93" s="775"/>
      <c r="B93" s="775"/>
      <c r="C93" s="775"/>
      <c r="D93" s="775"/>
      <c r="E93" s="775"/>
      <c r="F93" s="775"/>
      <c r="G93" s="487"/>
      <c r="H93" s="272"/>
      <c r="I93" s="275"/>
      <c r="J93" s="275"/>
      <c r="K93" s="275"/>
      <c r="L93" s="275"/>
      <c r="M93" s="275"/>
      <c r="N93" s="275"/>
      <c r="O93" s="275"/>
      <c r="P93" s="275"/>
      <c r="S93" s="275"/>
      <c r="T93" s="275"/>
      <c r="U93" s="275"/>
      <c r="V93" s="275"/>
      <c r="W93" s="275"/>
      <c r="X93" s="275"/>
      <c r="Y93" s="275"/>
      <c r="Z93" s="275"/>
      <c r="AA93" s="275"/>
      <c r="AB93" s="275"/>
      <c r="AC93" s="275"/>
      <c r="AD93" s="275"/>
      <c r="AE93" s="275"/>
      <c r="AF93" s="275"/>
      <c r="AG93" s="275"/>
    </row>
    <row r="94" spans="1:33" ht="12.75">
      <c r="A94" s="487" t="s">
        <v>381</v>
      </c>
      <c r="B94" s="487"/>
      <c r="C94" s="487"/>
      <c r="D94" s="487"/>
      <c r="E94" s="487"/>
      <c r="F94" s="487"/>
      <c r="G94" s="487"/>
      <c r="H94" s="272"/>
      <c r="I94" s="275"/>
      <c r="J94" s="275"/>
      <c r="K94" s="275"/>
      <c r="L94" s="275"/>
      <c r="M94" s="275"/>
      <c r="N94" s="275"/>
      <c r="O94" s="275"/>
      <c r="P94" s="275"/>
      <c r="S94" s="275"/>
      <c r="T94" s="275"/>
      <c r="U94" s="275"/>
      <c r="V94" s="275"/>
      <c r="W94" s="275"/>
      <c r="X94" s="275"/>
      <c r="Y94" s="275"/>
      <c r="Z94" s="275"/>
      <c r="AA94" s="275"/>
      <c r="AB94" s="275"/>
      <c r="AC94" s="275"/>
      <c r="AD94" s="275"/>
      <c r="AE94" s="275"/>
      <c r="AF94" s="275"/>
      <c r="AG94" s="275"/>
    </row>
    <row r="95" spans="1:33" ht="12.75" customHeight="1">
      <c r="A95" s="439"/>
      <c r="B95" s="440" t="s">
        <v>366</v>
      </c>
      <c r="C95" s="441"/>
      <c r="D95" s="441"/>
      <c r="E95" s="442"/>
      <c r="F95" s="442"/>
      <c r="G95" s="442"/>
      <c r="H95" s="442"/>
      <c r="I95" s="442"/>
      <c r="J95" s="442"/>
      <c r="K95" s="442"/>
      <c r="L95" s="442"/>
      <c r="M95" s="442"/>
      <c r="N95" s="442"/>
      <c r="O95" s="442"/>
      <c r="P95" s="442"/>
      <c r="S95" s="275"/>
      <c r="T95" s="275"/>
      <c r="U95" s="275"/>
      <c r="V95" s="275"/>
      <c r="W95" s="275"/>
      <c r="X95" s="275"/>
      <c r="Y95" s="275"/>
      <c r="Z95" s="275"/>
      <c r="AA95" s="275"/>
      <c r="AB95" s="275"/>
      <c r="AC95" s="275"/>
      <c r="AD95" s="275"/>
      <c r="AE95" s="275"/>
      <c r="AF95" s="275"/>
      <c r="AG95" s="275"/>
    </row>
    <row r="96" spans="1:16" ht="12.75" customHeight="1">
      <c r="A96" s="439"/>
      <c r="B96" s="443"/>
      <c r="C96" s="776" t="s">
        <v>367</v>
      </c>
      <c r="D96" s="777"/>
      <c r="E96" s="777"/>
      <c r="F96" s="777"/>
      <c r="G96" s="777"/>
      <c r="H96" s="777"/>
      <c r="I96" s="777"/>
      <c r="J96" s="777"/>
      <c r="K96" s="777"/>
      <c r="L96" s="777"/>
      <c r="M96" s="778"/>
      <c r="N96" s="444" t="s">
        <v>378</v>
      </c>
      <c r="O96" s="445"/>
      <c r="P96" s="446"/>
    </row>
    <row r="97" spans="1:16" ht="12.75" customHeight="1">
      <c r="A97" s="439"/>
      <c r="B97" s="443"/>
      <c r="C97" s="447"/>
      <c r="D97" s="776" t="s">
        <v>368</v>
      </c>
      <c r="E97" s="777"/>
      <c r="F97" s="777"/>
      <c r="G97" s="777"/>
      <c r="H97" s="777"/>
      <c r="I97" s="777"/>
      <c r="J97" s="778"/>
      <c r="K97" s="781" t="s">
        <v>375</v>
      </c>
      <c r="L97" s="781" t="s">
        <v>376</v>
      </c>
      <c r="M97" s="781" t="s">
        <v>377</v>
      </c>
      <c r="N97" s="448"/>
      <c r="O97" s="449" t="s">
        <v>379</v>
      </c>
      <c r="P97" s="449" t="s">
        <v>380</v>
      </c>
    </row>
    <row r="98" spans="1:16" ht="38.25">
      <c r="A98" s="450"/>
      <c r="B98" s="451"/>
      <c r="C98" s="452"/>
      <c r="D98" s="453"/>
      <c r="E98" s="454" t="s">
        <v>369</v>
      </c>
      <c r="F98" s="454" t="s">
        <v>370</v>
      </c>
      <c r="G98" s="454" t="s">
        <v>371</v>
      </c>
      <c r="H98" s="454" t="s">
        <v>372</v>
      </c>
      <c r="I98" s="454" t="s">
        <v>373</v>
      </c>
      <c r="J98" s="455" t="s">
        <v>374</v>
      </c>
      <c r="K98" s="782"/>
      <c r="L98" s="782"/>
      <c r="M98" s="782"/>
      <c r="N98" s="456"/>
      <c r="O98" s="457"/>
      <c r="P98" s="451"/>
    </row>
    <row r="99" spans="1:16" ht="16.5" customHeight="1">
      <c r="A99" s="458"/>
      <c r="B99" s="459">
        <v>15</v>
      </c>
      <c r="C99" s="460">
        <v>16</v>
      </c>
      <c r="D99" s="459">
        <v>17</v>
      </c>
      <c r="E99" s="460">
        <v>18</v>
      </c>
      <c r="F99" s="459">
        <v>19</v>
      </c>
      <c r="G99" s="460">
        <v>20</v>
      </c>
      <c r="H99" s="459">
        <v>21</v>
      </c>
      <c r="I99" s="460">
        <v>22</v>
      </c>
      <c r="J99" s="459">
        <v>23</v>
      </c>
      <c r="K99" s="460">
        <v>24</v>
      </c>
      <c r="L99" s="459">
        <v>25</v>
      </c>
      <c r="M99" s="460">
        <v>26</v>
      </c>
      <c r="N99" s="459">
        <v>27</v>
      </c>
      <c r="O99" s="460">
        <v>28</v>
      </c>
      <c r="P99" s="461">
        <v>29</v>
      </c>
    </row>
    <row r="100" spans="1:16" ht="12.75">
      <c r="A100" s="462">
        <v>2006</v>
      </c>
      <c r="B100" s="463">
        <f aca="true" t="shared" si="0" ref="B100:P103">+B11/B10*100-100</f>
        <v>-6.5167140825035546</v>
      </c>
      <c r="C100" s="464">
        <f t="shared" si="0"/>
        <v>12.865810343422083</v>
      </c>
      <c r="D100" s="464">
        <f t="shared" si="0"/>
        <v>6.144434820268515</v>
      </c>
      <c r="E100" s="465">
        <f t="shared" si="0"/>
        <v>-7.4433656957928775</v>
      </c>
      <c r="F100" s="465">
        <f t="shared" si="0"/>
        <v>12.338871383557716</v>
      </c>
      <c r="G100" s="465">
        <f t="shared" si="0"/>
        <v>26.015625000000014</v>
      </c>
      <c r="H100" s="465">
        <f t="shared" si="0"/>
        <v>4.928884295486995</v>
      </c>
      <c r="I100" s="465">
        <f t="shared" si="0"/>
        <v>4.315072620984765</v>
      </c>
      <c r="J100" s="465">
        <f t="shared" si="0"/>
        <v>-34.15637860082305</v>
      </c>
      <c r="K100" s="465">
        <f t="shared" si="0"/>
        <v>-7.676940639269404</v>
      </c>
      <c r="L100" s="465">
        <f t="shared" si="0"/>
        <v>141.60804020100502</v>
      </c>
      <c r="M100" s="465">
        <f t="shared" si="0"/>
        <v>47.21980886185926</v>
      </c>
      <c r="N100" s="465">
        <f t="shared" si="0"/>
        <v>10.620990743314906</v>
      </c>
      <c r="O100" s="465">
        <f t="shared" si="0"/>
        <v>8.32554544091009</v>
      </c>
      <c r="P100" s="465">
        <f t="shared" si="0"/>
        <v>29.66537415660403</v>
      </c>
    </row>
    <row r="101" spans="1:16" ht="12.75">
      <c r="A101" s="462">
        <v>2007</v>
      </c>
      <c r="B101" s="466">
        <f t="shared" si="0"/>
        <v>-25.72675188996199</v>
      </c>
      <c r="C101" s="467">
        <f t="shared" si="0"/>
        <v>10.357561877447608</v>
      </c>
      <c r="D101" s="467">
        <f t="shared" si="0"/>
        <v>9.297161438965574</v>
      </c>
      <c r="E101" s="468">
        <f t="shared" si="0"/>
        <v>28.028712971951364</v>
      </c>
      <c r="F101" s="468">
        <f t="shared" si="0"/>
        <v>10.913860474940876</v>
      </c>
      <c r="G101" s="468">
        <f t="shared" si="0"/>
        <v>17.172969621822688</v>
      </c>
      <c r="H101" s="468">
        <f t="shared" si="0"/>
        <v>5.851788271799478</v>
      </c>
      <c r="I101" s="468">
        <f t="shared" si="0"/>
        <v>14.471172852477793</v>
      </c>
      <c r="J101" s="468">
        <f t="shared" si="0"/>
        <v>19.687499999999986</v>
      </c>
      <c r="K101" s="468">
        <f t="shared" si="0"/>
        <v>20.803709428129835</v>
      </c>
      <c r="L101" s="468">
        <f t="shared" si="0"/>
        <v>11.655574043261225</v>
      </c>
      <c r="M101" s="468">
        <f t="shared" si="0"/>
        <v>25.022130421953378</v>
      </c>
      <c r="N101" s="468">
        <f t="shared" si="0"/>
        <v>6.825844178541189</v>
      </c>
      <c r="O101" s="468">
        <f t="shared" si="0"/>
        <v>4.9872365317937835</v>
      </c>
      <c r="P101" s="468">
        <f t="shared" si="0"/>
        <v>19.673963122347175</v>
      </c>
    </row>
    <row r="102" spans="1:16" ht="12.75">
      <c r="A102" s="462">
        <v>2008</v>
      </c>
      <c r="B102" s="466">
        <f t="shared" si="0"/>
        <v>-9.882825071510851</v>
      </c>
      <c r="C102" s="467">
        <f t="shared" si="0"/>
        <v>6.1384736515424265</v>
      </c>
      <c r="D102" s="467">
        <f t="shared" si="0"/>
        <v>5.251335043378475</v>
      </c>
      <c r="E102" s="468">
        <f t="shared" si="0"/>
        <v>8.786057474390361</v>
      </c>
      <c r="F102" s="468">
        <f t="shared" si="0"/>
        <v>21.908903701894815</v>
      </c>
      <c r="G102" s="468">
        <f t="shared" si="0"/>
        <v>8.994708994709</v>
      </c>
      <c r="H102" s="468">
        <f t="shared" si="0"/>
        <v>2.6646845250133424</v>
      </c>
      <c r="I102" s="468">
        <f t="shared" si="0"/>
        <v>-3.8398223520759274</v>
      </c>
      <c r="J102" s="468">
        <f t="shared" si="0"/>
        <v>-5.221932114882506</v>
      </c>
      <c r="K102" s="468">
        <f t="shared" si="0"/>
        <v>11.8091095189355</v>
      </c>
      <c r="L102" s="468">
        <f t="shared" si="0"/>
        <v>8.45689590939574</v>
      </c>
      <c r="M102" s="468">
        <f t="shared" si="0"/>
        <v>-1.1918810479112523</v>
      </c>
      <c r="N102" s="468">
        <f t="shared" si="0"/>
        <v>5.048235607504779</v>
      </c>
      <c r="O102" s="468">
        <f t="shared" si="0"/>
        <v>6.008364999036871</v>
      </c>
      <c r="P102" s="468">
        <f t="shared" si="0"/>
        <v>-0.8800484096884702</v>
      </c>
    </row>
    <row r="103" spans="1:16" ht="12.75">
      <c r="A103" s="469">
        <v>2009</v>
      </c>
      <c r="B103" s="470">
        <f t="shared" si="0"/>
        <v>296.6041489059392</v>
      </c>
      <c r="C103" s="471">
        <f t="shared" si="0"/>
        <v>-7.14833117518036</v>
      </c>
      <c r="D103" s="471">
        <f t="shared" si="0"/>
        <v>-11.05285909045567</v>
      </c>
      <c r="E103" s="472">
        <f t="shared" si="0"/>
        <v>-76.06694560669456</v>
      </c>
      <c r="F103" s="472">
        <f t="shared" si="0"/>
        <v>0.40073546744613964</v>
      </c>
      <c r="G103" s="472">
        <f t="shared" si="0"/>
        <v>-24.36893203883494</v>
      </c>
      <c r="H103" s="472">
        <f t="shared" si="0"/>
        <v>-16.99432443514101</v>
      </c>
      <c r="I103" s="472">
        <f t="shared" si="0"/>
        <v>-3.668713588411265</v>
      </c>
      <c r="J103" s="472">
        <f t="shared" si="0"/>
        <v>-19.834710743801637</v>
      </c>
      <c r="K103" s="472">
        <f t="shared" si="0"/>
        <v>-5.229431285044058</v>
      </c>
      <c r="L103" s="472">
        <f t="shared" si="0"/>
        <v>15.94531464688103</v>
      </c>
      <c r="M103" s="472">
        <f t="shared" si="0"/>
        <v>29.093514869222503</v>
      </c>
      <c r="N103" s="472">
        <f t="shared" si="0"/>
        <v>10.583853816740074</v>
      </c>
      <c r="O103" s="472">
        <f t="shared" si="0"/>
        <v>6.928627481003687</v>
      </c>
      <c r="P103" s="472">
        <f t="shared" si="0"/>
        <v>34.356133690172385</v>
      </c>
    </row>
    <row r="104" spans="1:16" ht="12.75" hidden="1" outlineLevel="1">
      <c r="A104" s="462" t="s">
        <v>92</v>
      </c>
      <c r="B104" s="473">
        <f aca="true" t="shared" si="1" ref="B104:P115">+B19/B15*100-100</f>
        <v>-94.40258342303552</v>
      </c>
      <c r="C104" s="474">
        <f t="shared" si="1"/>
        <v>10.42564031309341</v>
      </c>
      <c r="D104" s="474">
        <f t="shared" si="1"/>
        <v>7.554587472772667</v>
      </c>
      <c r="E104" s="474">
        <f t="shared" si="1"/>
        <v>-90.08016032064128</v>
      </c>
      <c r="F104" s="474">
        <f t="shared" si="1"/>
        <v>32.257269590931486</v>
      </c>
      <c r="G104" s="474">
        <f t="shared" si="1"/>
        <v>-22.727272727272734</v>
      </c>
      <c r="H104" s="474">
        <f t="shared" si="1"/>
        <v>1.6638584667228287</v>
      </c>
      <c r="I104" s="474">
        <f t="shared" si="1"/>
        <v>30.901408450704224</v>
      </c>
      <c r="J104" s="474">
        <f t="shared" si="1"/>
        <v>-59.53488372093024</v>
      </c>
      <c r="K104" s="474">
        <f t="shared" si="1"/>
        <v>8.816120906801018</v>
      </c>
      <c r="L104" s="474">
        <f t="shared" si="1"/>
        <v>58.474576271186436</v>
      </c>
      <c r="M104" s="474">
        <f t="shared" si="1"/>
        <v>59.23009623797026</v>
      </c>
      <c r="N104" s="474">
        <f t="shared" si="1"/>
        <v>15.138902332784838</v>
      </c>
      <c r="O104" s="474">
        <f t="shared" si="1"/>
        <v>12.091289233714548</v>
      </c>
      <c r="P104" s="474">
        <f t="shared" si="1"/>
        <v>89.54489544895449</v>
      </c>
    </row>
    <row r="105" spans="1:16" ht="12.75" hidden="1" outlineLevel="1">
      <c r="A105" s="462" t="s">
        <v>93</v>
      </c>
      <c r="B105" s="473">
        <f t="shared" si="1"/>
        <v>792.6509186351707</v>
      </c>
      <c r="C105" s="474">
        <f t="shared" si="1"/>
        <v>9.136814024390262</v>
      </c>
      <c r="D105" s="474">
        <f t="shared" si="1"/>
        <v>1.7051288980165253</v>
      </c>
      <c r="E105" s="474">
        <f t="shared" si="1"/>
        <v>-136.63366336633663</v>
      </c>
      <c r="F105" s="474">
        <f t="shared" si="1"/>
        <v>6.193442237630748</v>
      </c>
      <c r="G105" s="474">
        <f t="shared" si="1"/>
        <v>6.234096692111962</v>
      </c>
      <c r="H105" s="474">
        <f t="shared" si="1"/>
        <v>1.2133052285229695</v>
      </c>
      <c r="I105" s="474">
        <f t="shared" si="1"/>
        <v>9.181609815289193</v>
      </c>
      <c r="J105" s="474">
        <f t="shared" si="1"/>
        <v>-50.88757396449704</v>
      </c>
      <c r="K105" s="474">
        <f t="shared" si="1"/>
        <v>16.604127579737323</v>
      </c>
      <c r="L105" s="474">
        <f t="shared" si="1"/>
        <v>150.1685393258427</v>
      </c>
      <c r="M105" s="474">
        <f t="shared" si="1"/>
        <v>74.89489489489489</v>
      </c>
      <c r="N105" s="474">
        <f t="shared" si="1"/>
        <v>16.183170069632965</v>
      </c>
      <c r="O105" s="474">
        <f t="shared" si="1"/>
        <v>12.245979855098057</v>
      </c>
      <c r="P105" s="474">
        <f t="shared" si="1"/>
        <v>72.85610465116278</v>
      </c>
    </row>
    <row r="106" spans="1:16" ht="12.75" hidden="1" outlineLevel="1">
      <c r="A106" s="462" t="s">
        <v>94</v>
      </c>
      <c r="B106" s="473">
        <f t="shared" si="1"/>
        <v>-36.677814938684506</v>
      </c>
      <c r="C106" s="474">
        <f t="shared" si="1"/>
        <v>12.471054186562753</v>
      </c>
      <c r="D106" s="474">
        <f t="shared" si="1"/>
        <v>4.9037520993669546</v>
      </c>
      <c r="E106" s="474">
        <f t="shared" si="1"/>
        <v>-102.26063829787233</v>
      </c>
      <c r="F106" s="474">
        <f t="shared" si="1"/>
        <v>7.745098039215705</v>
      </c>
      <c r="G106" s="474">
        <f t="shared" si="1"/>
        <v>11.057225994180413</v>
      </c>
      <c r="H106" s="474">
        <f t="shared" si="1"/>
        <v>6.450162551013335</v>
      </c>
      <c r="I106" s="474">
        <f t="shared" si="1"/>
        <v>6.328579866677913</v>
      </c>
      <c r="J106" s="474">
        <f t="shared" si="1"/>
        <v>-41.445783132530124</v>
      </c>
      <c r="K106" s="474">
        <f t="shared" si="1"/>
        <v>1.320528211284497</v>
      </c>
      <c r="L106" s="474">
        <f t="shared" si="1"/>
        <v>148.09315866084427</v>
      </c>
      <c r="M106" s="474">
        <f t="shared" si="1"/>
        <v>16.06597434331094</v>
      </c>
      <c r="N106" s="474">
        <f t="shared" si="1"/>
        <v>10.445887180743554</v>
      </c>
      <c r="O106" s="474">
        <f t="shared" si="1"/>
        <v>7.103970256274067</v>
      </c>
      <c r="P106" s="474">
        <f t="shared" si="1"/>
        <v>50.237154150197625</v>
      </c>
    </row>
    <row r="107" spans="1:16" ht="12.75" hidden="1" outlineLevel="1">
      <c r="A107" s="462" t="s">
        <v>95</v>
      </c>
      <c r="B107" s="473">
        <f t="shared" si="1"/>
        <v>-6.5167140825035546</v>
      </c>
      <c r="C107" s="474">
        <f t="shared" si="1"/>
        <v>12.865810343422083</v>
      </c>
      <c r="D107" s="474">
        <f t="shared" si="1"/>
        <v>6.144434820268515</v>
      </c>
      <c r="E107" s="474">
        <f t="shared" si="1"/>
        <v>-7.4433656957928775</v>
      </c>
      <c r="F107" s="474">
        <f t="shared" si="1"/>
        <v>12.338871383557716</v>
      </c>
      <c r="G107" s="474">
        <f t="shared" si="1"/>
        <v>26.015625000000014</v>
      </c>
      <c r="H107" s="474">
        <f t="shared" si="1"/>
        <v>4.928884295486995</v>
      </c>
      <c r="I107" s="474">
        <f t="shared" si="1"/>
        <v>4.315072620984765</v>
      </c>
      <c r="J107" s="474">
        <f t="shared" si="1"/>
        <v>-34.15637860082305</v>
      </c>
      <c r="K107" s="474">
        <f t="shared" si="1"/>
        <v>-7.676940639269404</v>
      </c>
      <c r="L107" s="474">
        <f t="shared" si="1"/>
        <v>141.60804020100502</v>
      </c>
      <c r="M107" s="474">
        <f t="shared" si="1"/>
        <v>47.21980886185926</v>
      </c>
      <c r="N107" s="474">
        <f t="shared" si="1"/>
        <v>10.620990743314906</v>
      </c>
      <c r="O107" s="474">
        <f t="shared" si="1"/>
        <v>8.32554544091009</v>
      </c>
      <c r="P107" s="474">
        <f t="shared" si="1"/>
        <v>29.66537415660403</v>
      </c>
    </row>
    <row r="108" spans="1:16" ht="12.75" hidden="1" outlineLevel="1">
      <c r="A108" s="462" t="s">
        <v>96</v>
      </c>
      <c r="B108" s="473">
        <f t="shared" si="1"/>
        <v>-7688.461538461539</v>
      </c>
      <c r="C108" s="474">
        <f t="shared" si="1"/>
        <v>-2.2187735928193746</v>
      </c>
      <c r="D108" s="474">
        <f t="shared" si="1"/>
        <v>-6.223758952827865</v>
      </c>
      <c r="E108" s="474">
        <f t="shared" si="1"/>
        <v>-171.7171717171717</v>
      </c>
      <c r="F108" s="474">
        <f t="shared" si="1"/>
        <v>-16.564188559716797</v>
      </c>
      <c r="G108" s="474">
        <f t="shared" si="1"/>
        <v>48.84910485933506</v>
      </c>
      <c r="H108" s="474">
        <f t="shared" si="1"/>
        <v>1.9784545266210927</v>
      </c>
      <c r="I108" s="474">
        <f t="shared" si="1"/>
        <v>-12.26597805035506</v>
      </c>
      <c r="J108" s="474">
        <f t="shared" si="1"/>
        <v>-14.94252873563218</v>
      </c>
      <c r="K108" s="474">
        <f t="shared" si="1"/>
        <v>-18.34490740740742</v>
      </c>
      <c r="L108" s="474">
        <f t="shared" si="1"/>
        <v>55.989304812834206</v>
      </c>
      <c r="M108" s="474">
        <f t="shared" si="1"/>
        <v>54.39560439560441</v>
      </c>
      <c r="N108" s="474">
        <f t="shared" si="1"/>
        <v>14.585960487599834</v>
      </c>
      <c r="O108" s="474">
        <f t="shared" si="1"/>
        <v>13.510719582902595</v>
      </c>
      <c r="P108" s="474">
        <f t="shared" si="1"/>
        <v>30.110317975340706</v>
      </c>
    </row>
    <row r="109" spans="1:16" ht="12.75" hidden="1" outlineLevel="1">
      <c r="A109" s="462" t="s">
        <v>97</v>
      </c>
      <c r="B109" s="473">
        <f t="shared" si="1"/>
        <v>7.350779182593342</v>
      </c>
      <c r="C109" s="474">
        <f t="shared" si="1"/>
        <v>5.656918376254907</v>
      </c>
      <c r="D109" s="474">
        <f t="shared" si="1"/>
        <v>8.457103382309967</v>
      </c>
      <c r="E109" s="474">
        <f t="shared" si="1"/>
        <v>-3.7837837837837753</v>
      </c>
      <c r="F109" s="474">
        <f t="shared" si="1"/>
        <v>12.815405046480734</v>
      </c>
      <c r="G109" s="474">
        <f t="shared" si="1"/>
        <v>22.155688622754496</v>
      </c>
      <c r="H109" s="474">
        <f t="shared" si="1"/>
        <v>6.491593437293645</v>
      </c>
      <c r="I109" s="474">
        <f t="shared" si="1"/>
        <v>6.853544084959239</v>
      </c>
      <c r="J109" s="474">
        <f t="shared" si="1"/>
        <v>0</v>
      </c>
      <c r="K109" s="474">
        <f t="shared" si="1"/>
        <v>-10.404934298739605</v>
      </c>
      <c r="L109" s="474">
        <f t="shared" si="1"/>
        <v>-4.536267684706942</v>
      </c>
      <c r="M109" s="474">
        <f t="shared" si="1"/>
        <v>39.045329670329664</v>
      </c>
      <c r="N109" s="474">
        <f t="shared" si="1"/>
        <v>5.773958269844172</v>
      </c>
      <c r="O109" s="474">
        <f t="shared" si="1"/>
        <v>5.9306405181720265</v>
      </c>
      <c r="P109" s="474">
        <f t="shared" si="1"/>
        <v>4.3030106709970966</v>
      </c>
    </row>
    <row r="110" spans="1:16" ht="12.75" hidden="1" outlineLevel="1">
      <c r="A110" s="462" t="s">
        <v>98</v>
      </c>
      <c r="B110" s="473">
        <f t="shared" si="1"/>
        <v>-88.029540406038</v>
      </c>
      <c r="C110" s="474">
        <f t="shared" si="1"/>
        <v>7.72021965002358</v>
      </c>
      <c r="D110" s="474">
        <f t="shared" si="1"/>
        <v>6.715529236507621</v>
      </c>
      <c r="E110" s="474">
        <f t="shared" si="1"/>
        <v>-708.8155238195658</v>
      </c>
      <c r="F110" s="474">
        <f t="shared" si="1"/>
        <v>14.208333382071189</v>
      </c>
      <c r="G110" s="474">
        <f t="shared" si="1"/>
        <v>29.25764192139738</v>
      </c>
      <c r="H110" s="474">
        <f t="shared" si="1"/>
        <v>2.049380839209519</v>
      </c>
      <c r="I110" s="474">
        <f t="shared" si="1"/>
        <v>7.914613028370553</v>
      </c>
      <c r="J110" s="474">
        <f t="shared" si="1"/>
        <v>6.584362139917687</v>
      </c>
      <c r="K110" s="474">
        <f t="shared" si="1"/>
        <v>4.5221169036334885</v>
      </c>
      <c r="L110" s="474">
        <f t="shared" si="1"/>
        <v>16.322459516545408</v>
      </c>
      <c r="M110" s="474">
        <f t="shared" si="1"/>
        <v>27.05263157894737</v>
      </c>
      <c r="N110" s="474">
        <f t="shared" si="1"/>
        <v>5.458226150293541</v>
      </c>
      <c r="O110" s="474">
        <f t="shared" si="1"/>
        <v>5.13117202978502</v>
      </c>
      <c r="P110" s="474">
        <f t="shared" si="1"/>
        <v>8.629959554419358</v>
      </c>
    </row>
    <row r="111" spans="1:18" ht="12.75" hidden="1" collapsed="1">
      <c r="A111" s="462" t="s">
        <v>14</v>
      </c>
      <c r="B111" s="473">
        <f t="shared" si="1"/>
        <v>-25.72675188996199</v>
      </c>
      <c r="C111" s="474">
        <f t="shared" si="1"/>
        <v>10.357561877447608</v>
      </c>
      <c r="D111" s="474">
        <f t="shared" si="1"/>
        <v>9.297161438965574</v>
      </c>
      <c r="E111" s="474">
        <f t="shared" si="1"/>
        <v>28.028712971951364</v>
      </c>
      <c r="F111" s="474">
        <f t="shared" si="1"/>
        <v>10.913860474940876</v>
      </c>
      <c r="G111" s="474">
        <f t="shared" si="1"/>
        <v>17.172969621822688</v>
      </c>
      <c r="H111" s="474">
        <f t="shared" si="1"/>
        <v>5.851788271799478</v>
      </c>
      <c r="I111" s="474">
        <f t="shared" si="1"/>
        <v>14.471172852477793</v>
      </c>
      <c r="J111" s="474">
        <f t="shared" si="1"/>
        <v>19.687499999999986</v>
      </c>
      <c r="K111" s="474">
        <f t="shared" si="1"/>
        <v>20.803709428129835</v>
      </c>
      <c r="L111" s="474">
        <f t="shared" si="1"/>
        <v>11.655574043261225</v>
      </c>
      <c r="M111" s="474">
        <f t="shared" si="1"/>
        <v>25.022130421953378</v>
      </c>
      <c r="N111" s="474">
        <f t="shared" si="1"/>
        <v>6.825844178541189</v>
      </c>
      <c r="O111" s="474">
        <f t="shared" si="1"/>
        <v>4.9872365317937835</v>
      </c>
      <c r="P111" s="474">
        <f t="shared" si="1"/>
        <v>19.673963122347175</v>
      </c>
      <c r="Q111" s="300"/>
      <c r="R111" s="300"/>
    </row>
    <row r="112" spans="1:18" ht="12.75" hidden="1">
      <c r="A112" s="462" t="s">
        <v>15</v>
      </c>
      <c r="B112" s="473">
        <f t="shared" si="1"/>
        <v>-128.81398884946782</v>
      </c>
      <c r="C112" s="474">
        <f t="shared" si="1"/>
        <v>15.283318320250487</v>
      </c>
      <c r="D112" s="474">
        <f t="shared" si="1"/>
        <v>16.386621016592045</v>
      </c>
      <c r="E112" s="474">
        <f t="shared" si="1"/>
        <v>-84.50704225352112</v>
      </c>
      <c r="F112" s="474">
        <f t="shared" si="1"/>
        <v>44.149173738276005</v>
      </c>
      <c r="G112" s="474">
        <f t="shared" si="1"/>
        <v>0.17182130584191668</v>
      </c>
      <c r="H112" s="474">
        <f t="shared" si="1"/>
        <v>-5.495175215845606</v>
      </c>
      <c r="I112" s="474">
        <f t="shared" si="1"/>
        <v>38.97473632572971</v>
      </c>
      <c r="J112" s="474">
        <f t="shared" si="1"/>
        <v>33.783783783783775</v>
      </c>
      <c r="K112" s="474">
        <f t="shared" si="1"/>
        <v>16.229624379872433</v>
      </c>
      <c r="L112" s="474">
        <f t="shared" si="1"/>
        <v>7.64484058964689</v>
      </c>
      <c r="M112" s="474">
        <f t="shared" si="1"/>
        <v>10.355871886121008</v>
      </c>
      <c r="N112" s="474">
        <f t="shared" si="1"/>
        <v>-5.579603815113714</v>
      </c>
      <c r="O112" s="474">
        <f t="shared" si="1"/>
        <v>-3.488418135022769</v>
      </c>
      <c r="P112" s="474">
        <f t="shared" si="1"/>
        <v>-31.920199501246884</v>
      </c>
      <c r="Q112" s="300"/>
      <c r="R112" s="300"/>
    </row>
    <row r="113" spans="1:18" ht="12.75" hidden="1">
      <c r="A113" s="462" t="s">
        <v>16</v>
      </c>
      <c r="B113" s="473">
        <f t="shared" si="1"/>
        <v>-62.612982744453575</v>
      </c>
      <c r="C113" s="474">
        <f t="shared" si="1"/>
        <v>7.1056762786086125</v>
      </c>
      <c r="D113" s="474">
        <f t="shared" si="1"/>
        <v>4.6006859382655705</v>
      </c>
      <c r="E113" s="474">
        <f t="shared" si="1"/>
        <v>47.191011235955045</v>
      </c>
      <c r="F113" s="474">
        <f t="shared" si="1"/>
        <v>9.888169511477358</v>
      </c>
      <c r="G113" s="474">
        <f t="shared" si="1"/>
        <v>3.2352941176470438</v>
      </c>
      <c r="H113" s="474">
        <f t="shared" si="1"/>
        <v>0.13355592654424697</v>
      </c>
      <c r="I113" s="474">
        <f t="shared" si="1"/>
        <v>9.984976308794643</v>
      </c>
      <c r="J113" s="474">
        <f t="shared" si="1"/>
        <v>17.46987951807229</v>
      </c>
      <c r="K113" s="474">
        <f t="shared" si="1"/>
        <v>9.63783298413648</v>
      </c>
      <c r="L113" s="474">
        <f t="shared" si="1"/>
        <v>29.122559397788734</v>
      </c>
      <c r="M113" s="474">
        <f t="shared" si="1"/>
        <v>32.84761669548038</v>
      </c>
      <c r="N113" s="474">
        <f t="shared" si="1"/>
        <v>2.2165453393004526</v>
      </c>
      <c r="O113" s="474">
        <f t="shared" si="1"/>
        <v>3.8215749134837864</v>
      </c>
      <c r="P113" s="474">
        <f t="shared" si="1"/>
        <v>-13.013583451523985</v>
      </c>
      <c r="Q113" s="300"/>
      <c r="R113" s="300"/>
    </row>
    <row r="114" spans="1:18" ht="12.75" hidden="1">
      <c r="A114" s="462" t="s">
        <v>17</v>
      </c>
      <c r="B114" s="473">
        <f t="shared" si="1"/>
        <v>-799.5899430431244</v>
      </c>
      <c r="C114" s="474">
        <f t="shared" si="1"/>
        <v>5.843369839637717</v>
      </c>
      <c r="D114" s="474">
        <f t="shared" si="1"/>
        <v>6.602512701411214</v>
      </c>
      <c r="E114" s="474">
        <f t="shared" si="1"/>
        <v>-68.11552277100705</v>
      </c>
      <c r="F114" s="474">
        <f t="shared" si="1"/>
        <v>19.24692418840263</v>
      </c>
      <c r="G114" s="474">
        <f t="shared" si="1"/>
        <v>4.054054054054063</v>
      </c>
      <c r="H114" s="474">
        <f t="shared" si="1"/>
        <v>3.1430373125100886</v>
      </c>
      <c r="I114" s="474">
        <f t="shared" si="1"/>
        <v>2.770045134659455</v>
      </c>
      <c r="J114" s="474">
        <f t="shared" si="1"/>
        <v>-2.3166023166023137</v>
      </c>
      <c r="K114" s="474">
        <f t="shared" si="1"/>
        <v>9.97543925939921</v>
      </c>
      <c r="L114" s="474">
        <f t="shared" si="1"/>
        <v>-1.2508826793099956</v>
      </c>
      <c r="M114" s="474">
        <f t="shared" si="1"/>
        <v>36.51615575807787</v>
      </c>
      <c r="N114" s="474">
        <f t="shared" si="1"/>
        <v>3.6835694789000684</v>
      </c>
      <c r="O114" s="474">
        <f t="shared" si="1"/>
        <v>13.65284200029457</v>
      </c>
      <c r="P114" s="474">
        <f t="shared" si="1"/>
        <v>-5.934204243072244</v>
      </c>
      <c r="Q114" s="300"/>
      <c r="R114" s="300"/>
    </row>
    <row r="115" spans="1:18" ht="12.75" hidden="1">
      <c r="A115" s="469" t="s">
        <v>18</v>
      </c>
      <c r="B115" s="475">
        <f t="shared" si="1"/>
        <v>-9.882825071510851</v>
      </c>
      <c r="C115" s="476">
        <f t="shared" si="1"/>
        <v>6.1384736515424265</v>
      </c>
      <c r="D115" s="476">
        <f t="shared" si="1"/>
        <v>5.251335043378475</v>
      </c>
      <c r="E115" s="476">
        <f t="shared" si="1"/>
        <v>8.786057474390361</v>
      </c>
      <c r="F115" s="476">
        <f t="shared" si="1"/>
        <v>21.908903701894815</v>
      </c>
      <c r="G115" s="476">
        <f t="shared" si="1"/>
        <v>8.994708994709</v>
      </c>
      <c r="H115" s="476">
        <f t="shared" si="1"/>
        <v>2.6646845250133424</v>
      </c>
      <c r="I115" s="476">
        <f t="shared" si="1"/>
        <v>-3.8398223520759274</v>
      </c>
      <c r="J115" s="476">
        <f t="shared" si="1"/>
        <v>-5.221932114882506</v>
      </c>
      <c r="K115" s="476">
        <f t="shared" si="1"/>
        <v>11.8091095189355</v>
      </c>
      <c r="L115" s="476">
        <f t="shared" si="1"/>
        <v>8.45689590939574</v>
      </c>
      <c r="M115" s="476">
        <f t="shared" si="1"/>
        <v>-1.1918810479112523</v>
      </c>
      <c r="N115" s="476">
        <f t="shared" si="1"/>
        <v>5.048235607504779</v>
      </c>
      <c r="O115" s="476">
        <f t="shared" si="1"/>
        <v>6.008364999036871</v>
      </c>
      <c r="P115" s="476">
        <f t="shared" si="1"/>
        <v>-0.8800484096884702</v>
      </c>
      <c r="Q115" s="300"/>
      <c r="R115" s="300"/>
    </row>
    <row r="116" spans="1:16" ht="12.75" hidden="1" outlineLevel="1">
      <c r="A116" s="462" t="s">
        <v>19</v>
      </c>
      <c r="B116" s="477"/>
      <c r="C116" s="478"/>
      <c r="D116" s="478"/>
      <c r="E116" s="478"/>
      <c r="F116" s="478"/>
      <c r="G116" s="478"/>
      <c r="H116" s="478"/>
      <c r="I116" s="478"/>
      <c r="J116" s="478"/>
      <c r="K116" s="478"/>
      <c r="L116" s="478"/>
      <c r="M116" s="478"/>
      <c r="N116" s="478"/>
      <c r="O116" s="478"/>
      <c r="P116" s="478"/>
    </row>
    <row r="117" spans="1:16" ht="12.75" hidden="1" outlineLevel="1">
      <c r="A117" s="462" t="s">
        <v>20</v>
      </c>
      <c r="B117" s="477"/>
      <c r="C117" s="478"/>
      <c r="D117" s="478"/>
      <c r="E117" s="478"/>
      <c r="F117" s="478"/>
      <c r="G117" s="478"/>
      <c r="H117" s="478"/>
      <c r="I117" s="478"/>
      <c r="J117" s="478"/>
      <c r="K117" s="478"/>
      <c r="L117" s="478"/>
      <c r="M117" s="478"/>
      <c r="N117" s="478"/>
      <c r="O117" s="478"/>
      <c r="P117" s="478"/>
    </row>
    <row r="118" spans="1:16" ht="12.75" hidden="1" outlineLevel="1">
      <c r="A118" s="462" t="s">
        <v>21</v>
      </c>
      <c r="B118" s="477"/>
      <c r="C118" s="478"/>
      <c r="D118" s="478"/>
      <c r="E118" s="478"/>
      <c r="F118" s="478"/>
      <c r="G118" s="478"/>
      <c r="H118" s="478"/>
      <c r="I118" s="478"/>
      <c r="J118" s="478"/>
      <c r="K118" s="478"/>
      <c r="L118" s="478"/>
      <c r="M118" s="478"/>
      <c r="N118" s="478"/>
      <c r="O118" s="478"/>
      <c r="P118" s="478"/>
    </row>
    <row r="119" spans="1:16" ht="12.75" hidden="1" outlineLevel="1">
      <c r="A119" s="462" t="s">
        <v>22</v>
      </c>
      <c r="B119" s="477"/>
      <c r="C119" s="478"/>
      <c r="D119" s="478"/>
      <c r="E119" s="478"/>
      <c r="F119" s="478"/>
      <c r="G119" s="478"/>
      <c r="H119" s="478"/>
      <c r="I119" s="478"/>
      <c r="J119" s="478"/>
      <c r="K119" s="478"/>
      <c r="L119" s="478"/>
      <c r="M119" s="478"/>
      <c r="N119" s="478"/>
      <c r="O119" s="478"/>
      <c r="P119" s="478"/>
    </row>
    <row r="120" spans="1:16" ht="12.75" hidden="1" outlineLevel="1">
      <c r="A120" s="462" t="s">
        <v>23</v>
      </c>
      <c r="B120" s="477"/>
      <c r="C120" s="478"/>
      <c r="D120" s="478"/>
      <c r="E120" s="478"/>
      <c r="F120" s="478"/>
      <c r="G120" s="478"/>
      <c r="H120" s="478"/>
      <c r="I120" s="478"/>
      <c r="J120" s="478"/>
      <c r="K120" s="478"/>
      <c r="L120" s="478"/>
      <c r="M120" s="478"/>
      <c r="N120" s="478"/>
      <c r="O120" s="478"/>
      <c r="P120" s="478"/>
    </row>
    <row r="121" spans="1:16" ht="12.75" hidden="1" outlineLevel="1">
      <c r="A121" s="462" t="s">
        <v>24</v>
      </c>
      <c r="B121" s="477"/>
      <c r="C121" s="478"/>
      <c r="D121" s="478"/>
      <c r="E121" s="478"/>
      <c r="F121" s="478"/>
      <c r="G121" s="478"/>
      <c r="H121" s="478"/>
      <c r="I121" s="478"/>
      <c r="J121" s="478"/>
      <c r="K121" s="478"/>
      <c r="L121" s="478"/>
      <c r="M121" s="478"/>
      <c r="N121" s="478"/>
      <c r="O121" s="478"/>
      <c r="P121" s="478"/>
    </row>
    <row r="122" spans="1:16" ht="12.75" hidden="1" outlineLevel="1">
      <c r="A122" s="462" t="s">
        <v>25</v>
      </c>
      <c r="B122" s="477"/>
      <c r="C122" s="478"/>
      <c r="D122" s="478"/>
      <c r="E122" s="478"/>
      <c r="F122" s="478"/>
      <c r="G122" s="478"/>
      <c r="H122" s="478"/>
      <c r="I122" s="478"/>
      <c r="J122" s="478"/>
      <c r="K122" s="478"/>
      <c r="L122" s="478"/>
      <c r="M122" s="478"/>
      <c r="N122" s="478"/>
      <c r="O122" s="478"/>
      <c r="P122" s="478"/>
    </row>
    <row r="123" spans="1:16" ht="12.75" hidden="1" outlineLevel="1">
      <c r="A123" s="462" t="s">
        <v>26</v>
      </c>
      <c r="B123" s="477"/>
      <c r="C123" s="478"/>
      <c r="D123" s="478"/>
      <c r="E123" s="478"/>
      <c r="F123" s="478"/>
      <c r="G123" s="478"/>
      <c r="H123" s="478"/>
      <c r="I123" s="478"/>
      <c r="J123" s="478"/>
      <c r="K123" s="478"/>
      <c r="L123" s="478"/>
      <c r="M123" s="478"/>
      <c r="N123" s="478"/>
      <c r="O123" s="478"/>
      <c r="P123" s="478"/>
    </row>
    <row r="124" spans="1:26" ht="12.75" hidden="1" outlineLevel="1">
      <c r="A124" s="462" t="s">
        <v>218</v>
      </c>
      <c r="B124" s="473">
        <f aca="true" t="shared" si="2" ref="B124:P139">+B43/B31*100-100</f>
        <v>180.4895104895105</v>
      </c>
      <c r="C124" s="474">
        <f t="shared" si="2"/>
        <v>33.0562347188264</v>
      </c>
      <c r="D124" s="474">
        <f t="shared" si="2"/>
        <v>29.45346738850219</v>
      </c>
      <c r="E124" s="474">
        <f t="shared" si="2"/>
        <v>-2.534562211981566</v>
      </c>
      <c r="F124" s="474">
        <f t="shared" si="2"/>
        <v>98.32635983263597</v>
      </c>
      <c r="G124" s="474">
        <f t="shared" si="2"/>
        <v>-31.561461794019934</v>
      </c>
      <c r="H124" s="474">
        <f t="shared" si="2"/>
        <v>15.117719950433695</v>
      </c>
      <c r="I124" s="474">
        <f t="shared" si="2"/>
        <v>81.35700697526951</v>
      </c>
      <c r="J124" s="474">
        <f t="shared" si="2"/>
        <v>-74.6031746031746</v>
      </c>
      <c r="K124" s="474">
        <f t="shared" si="2"/>
        <v>98.97959183673467</v>
      </c>
      <c r="L124" s="474">
        <f t="shared" si="2"/>
        <v>103.33333333333331</v>
      </c>
      <c r="M124" s="474">
        <f t="shared" si="2"/>
        <v>100</v>
      </c>
      <c r="N124" s="474">
        <f t="shared" si="2"/>
        <v>1.8222222222222086</v>
      </c>
      <c r="O124" s="474">
        <f t="shared" si="2"/>
        <v>6.9624250078938985</v>
      </c>
      <c r="P124" s="474">
        <f t="shared" si="2"/>
        <v>-76.4423076923077</v>
      </c>
      <c r="Q124" s="300"/>
      <c r="R124" s="300"/>
      <c r="S124" s="301"/>
      <c r="T124" s="301"/>
      <c r="U124" s="301"/>
      <c r="V124" s="301"/>
      <c r="W124" s="301"/>
      <c r="X124" s="301"/>
      <c r="Y124" s="301"/>
      <c r="Z124" s="301"/>
    </row>
    <row r="125" spans="1:26" ht="12.75" hidden="1" outlineLevel="1">
      <c r="A125" s="462" t="s">
        <v>219</v>
      </c>
      <c r="B125" s="473">
        <f t="shared" si="2"/>
        <v>-672.554347826087</v>
      </c>
      <c r="C125" s="474">
        <f t="shared" si="2"/>
        <v>26.675247974558943</v>
      </c>
      <c r="D125" s="474">
        <f t="shared" si="2"/>
        <v>22.799789621318382</v>
      </c>
      <c r="E125" s="474">
        <f t="shared" si="2"/>
        <v>-31.182795698924735</v>
      </c>
      <c r="F125" s="474">
        <f t="shared" si="2"/>
        <v>82.46687054026503</v>
      </c>
      <c r="G125" s="474">
        <f t="shared" si="2"/>
        <v>-27.317073170731703</v>
      </c>
      <c r="H125" s="474">
        <f t="shared" si="2"/>
        <v>12.404500625086825</v>
      </c>
      <c r="I125" s="474">
        <f t="shared" si="2"/>
        <v>46.67458432304039</v>
      </c>
      <c r="J125" s="474">
        <f t="shared" si="2"/>
        <v>-69.84924623115577</v>
      </c>
      <c r="K125" s="474">
        <f t="shared" si="2"/>
        <v>71.045197740113</v>
      </c>
      <c r="L125" s="474">
        <f t="shared" si="2"/>
        <v>39.78001833180568</v>
      </c>
      <c r="M125" s="474">
        <f t="shared" si="2"/>
        <v>38.56209150326799</v>
      </c>
      <c r="N125" s="474">
        <f t="shared" si="2"/>
        <v>7.720073664825037</v>
      </c>
      <c r="O125" s="474">
        <f t="shared" si="2"/>
        <v>8.789077651074422</v>
      </c>
      <c r="P125" s="474">
        <f t="shared" si="2"/>
        <v>-12.426900584795334</v>
      </c>
      <c r="Q125" s="300"/>
      <c r="R125" s="300"/>
      <c r="S125" s="301"/>
      <c r="T125" s="301"/>
      <c r="U125" s="301"/>
      <c r="V125" s="301"/>
      <c r="W125" s="301"/>
      <c r="X125" s="301"/>
      <c r="Y125" s="301"/>
      <c r="Z125" s="301"/>
    </row>
    <row r="126" spans="1:26" ht="12.75" hidden="1" outlineLevel="1">
      <c r="A126" s="462" t="s">
        <v>220</v>
      </c>
      <c r="B126" s="473">
        <f t="shared" si="2"/>
        <v>-94.40258342303552</v>
      </c>
      <c r="C126" s="474">
        <f t="shared" si="2"/>
        <v>10.42564031309341</v>
      </c>
      <c r="D126" s="474">
        <f t="shared" si="2"/>
        <v>7.554587472772667</v>
      </c>
      <c r="E126" s="474">
        <f t="shared" si="2"/>
        <v>-90.08016032064128</v>
      </c>
      <c r="F126" s="474">
        <f t="shared" si="2"/>
        <v>32.257269590931486</v>
      </c>
      <c r="G126" s="474">
        <f t="shared" si="2"/>
        <v>-22.727272727272734</v>
      </c>
      <c r="H126" s="474">
        <f t="shared" si="2"/>
        <v>1.6638584667228287</v>
      </c>
      <c r="I126" s="474">
        <f t="shared" si="2"/>
        <v>30.901408450704224</v>
      </c>
      <c r="J126" s="474">
        <f t="shared" si="2"/>
        <v>-59.53488372093024</v>
      </c>
      <c r="K126" s="474">
        <f t="shared" si="2"/>
        <v>8.816120906801018</v>
      </c>
      <c r="L126" s="474">
        <f t="shared" si="2"/>
        <v>58.474576271186436</v>
      </c>
      <c r="M126" s="474">
        <f t="shared" si="2"/>
        <v>59.23009623797026</v>
      </c>
      <c r="N126" s="474">
        <f t="shared" si="2"/>
        <v>15.138902332784838</v>
      </c>
      <c r="O126" s="474">
        <f t="shared" si="2"/>
        <v>12.091289233714548</v>
      </c>
      <c r="P126" s="474">
        <f t="shared" si="2"/>
        <v>89.54489544895449</v>
      </c>
      <c r="Q126" s="300"/>
      <c r="R126" s="300"/>
      <c r="S126" s="301"/>
      <c r="T126" s="301"/>
      <c r="U126" s="301"/>
      <c r="V126" s="301"/>
      <c r="W126" s="301"/>
      <c r="X126" s="301"/>
      <c r="Y126" s="301"/>
      <c r="Z126" s="301"/>
    </row>
    <row r="127" spans="1:26" ht="12.75" hidden="1" outlineLevel="1">
      <c r="A127" s="462" t="s">
        <v>549</v>
      </c>
      <c r="B127" s="473">
        <f t="shared" si="2"/>
        <v>-97.17114568599717</v>
      </c>
      <c r="C127" s="474">
        <f t="shared" si="2"/>
        <v>5.677625236844719</v>
      </c>
      <c r="D127" s="474">
        <f t="shared" si="2"/>
        <v>1.826994780014914</v>
      </c>
      <c r="E127" s="474">
        <f t="shared" si="2"/>
        <v>-142.6981919332406</v>
      </c>
      <c r="F127" s="474">
        <f t="shared" si="2"/>
        <v>9.916281755196323</v>
      </c>
      <c r="G127" s="474">
        <f t="shared" si="2"/>
        <v>1.2578616352201237</v>
      </c>
      <c r="H127" s="474">
        <f t="shared" si="2"/>
        <v>1.0350733487229036</v>
      </c>
      <c r="I127" s="474">
        <f t="shared" si="2"/>
        <v>17.463273329195133</v>
      </c>
      <c r="J127" s="474">
        <f t="shared" si="2"/>
        <v>-58.90909090909091</v>
      </c>
      <c r="K127" s="474">
        <f t="shared" si="2"/>
        <v>9.281437125748496</v>
      </c>
      <c r="L127" s="474">
        <f t="shared" si="2"/>
        <v>82.11446740858506</v>
      </c>
      <c r="M127" s="474">
        <f t="shared" si="2"/>
        <v>86.6779089376054</v>
      </c>
      <c r="N127" s="474">
        <f t="shared" si="2"/>
        <v>13.479007224089827</v>
      </c>
      <c r="O127" s="474">
        <f t="shared" si="2"/>
        <v>9.275849197461739</v>
      </c>
      <c r="P127" s="474">
        <f t="shared" si="2"/>
        <v>109.58361774744026</v>
      </c>
      <c r="Q127" s="300"/>
      <c r="R127" s="300"/>
      <c r="S127" s="301"/>
      <c r="T127" s="301"/>
      <c r="U127" s="301"/>
      <c r="V127" s="301"/>
      <c r="W127" s="301"/>
      <c r="X127" s="301"/>
      <c r="Y127" s="301"/>
      <c r="Z127" s="301"/>
    </row>
    <row r="128" spans="1:26" ht="12.75" hidden="1" outlineLevel="1">
      <c r="A128" s="462" t="s">
        <v>550</v>
      </c>
      <c r="B128" s="473">
        <f t="shared" si="2"/>
        <v>203.4375</v>
      </c>
      <c r="C128" s="474">
        <f t="shared" si="2"/>
        <v>6.310346797691821</v>
      </c>
      <c r="D128" s="474">
        <f t="shared" si="2"/>
        <v>1.8421052631578902</v>
      </c>
      <c r="E128" s="474">
        <f t="shared" si="2"/>
        <v>538.6740331491712</v>
      </c>
      <c r="F128" s="474">
        <f t="shared" si="2"/>
        <v>11.242521218867395</v>
      </c>
      <c r="G128" s="474">
        <f t="shared" si="2"/>
        <v>3.7974683544303787</v>
      </c>
      <c r="H128" s="474">
        <f t="shared" si="2"/>
        <v>1.0608966674658262</v>
      </c>
      <c r="I128" s="474">
        <f t="shared" si="2"/>
        <v>11.72197457487205</v>
      </c>
      <c r="J128" s="474">
        <f t="shared" si="2"/>
        <v>-55.90062111801243</v>
      </c>
      <c r="K128" s="474">
        <f t="shared" si="2"/>
        <v>20.007695267410554</v>
      </c>
      <c r="L128" s="474">
        <f t="shared" si="2"/>
        <v>68.96127842655193</v>
      </c>
      <c r="M128" s="474">
        <f t="shared" si="2"/>
        <v>69.40104166666669</v>
      </c>
      <c r="N128" s="474">
        <f t="shared" si="2"/>
        <v>13.264068786859923</v>
      </c>
      <c r="O128" s="474">
        <f t="shared" si="2"/>
        <v>9.67864780150569</v>
      </c>
      <c r="P128" s="474">
        <f t="shared" si="2"/>
        <v>55.979525360632834</v>
      </c>
      <c r="Q128" s="300"/>
      <c r="R128" s="300"/>
      <c r="S128" s="301"/>
      <c r="T128" s="301"/>
      <c r="U128" s="301"/>
      <c r="V128" s="301"/>
      <c r="W128" s="301"/>
      <c r="X128" s="301"/>
      <c r="Y128" s="301"/>
      <c r="Z128" s="301"/>
    </row>
    <row r="129" spans="1:26" ht="12.75" hidden="1" outlineLevel="1">
      <c r="A129" s="462" t="s">
        <v>551</v>
      </c>
      <c r="B129" s="473">
        <f t="shared" si="2"/>
        <v>792.6509186351707</v>
      </c>
      <c r="C129" s="474">
        <f t="shared" si="2"/>
        <v>9.136814024390262</v>
      </c>
      <c r="D129" s="474">
        <f t="shared" si="2"/>
        <v>1.7051288980165253</v>
      </c>
      <c r="E129" s="474">
        <f t="shared" si="2"/>
        <v>-136.63366336633663</v>
      </c>
      <c r="F129" s="474">
        <f t="shared" si="2"/>
        <v>6.193442237630748</v>
      </c>
      <c r="G129" s="474">
        <f t="shared" si="2"/>
        <v>6.234096692111962</v>
      </c>
      <c r="H129" s="474">
        <f t="shared" si="2"/>
        <v>1.2133052285229695</v>
      </c>
      <c r="I129" s="474">
        <f t="shared" si="2"/>
        <v>9.181609815289193</v>
      </c>
      <c r="J129" s="474">
        <f t="shared" si="2"/>
        <v>-50.88757396449704</v>
      </c>
      <c r="K129" s="474">
        <f t="shared" si="2"/>
        <v>16.604127579737323</v>
      </c>
      <c r="L129" s="474">
        <f t="shared" si="2"/>
        <v>150.1685393258427</v>
      </c>
      <c r="M129" s="474">
        <f t="shared" si="2"/>
        <v>74.89489489489489</v>
      </c>
      <c r="N129" s="474">
        <f t="shared" si="2"/>
        <v>16.183170069632965</v>
      </c>
      <c r="O129" s="474">
        <f t="shared" si="2"/>
        <v>12.245979855098057</v>
      </c>
      <c r="P129" s="474">
        <f t="shared" si="2"/>
        <v>72.85610465116278</v>
      </c>
      <c r="Q129" s="300"/>
      <c r="R129" s="300"/>
      <c r="S129" s="301"/>
      <c r="T129" s="301"/>
      <c r="U129" s="301"/>
      <c r="V129" s="301"/>
      <c r="W129" s="301"/>
      <c r="X129" s="301"/>
      <c r="Y129" s="301"/>
      <c r="Z129" s="301"/>
    </row>
    <row r="130" spans="1:26" ht="12.75" hidden="1" outlineLevel="1">
      <c r="A130" s="462" t="s">
        <v>552</v>
      </c>
      <c r="B130" s="473">
        <f t="shared" si="2"/>
        <v>-372.884012539185</v>
      </c>
      <c r="C130" s="474">
        <f t="shared" si="2"/>
        <v>7.958342288829414</v>
      </c>
      <c r="D130" s="474">
        <f t="shared" si="2"/>
        <v>1.7400158388958005</v>
      </c>
      <c r="E130" s="474">
        <f t="shared" si="2"/>
        <v>-106.62162162162163</v>
      </c>
      <c r="F130" s="474">
        <f t="shared" si="2"/>
        <v>7.20101512107432</v>
      </c>
      <c r="G130" s="474">
        <f t="shared" si="2"/>
        <v>9.88636363636364</v>
      </c>
      <c r="H130" s="474">
        <f t="shared" si="2"/>
        <v>1.3796863205569139</v>
      </c>
      <c r="I130" s="474">
        <f t="shared" si="2"/>
        <v>7.283353939530173</v>
      </c>
      <c r="J130" s="474">
        <f t="shared" si="2"/>
        <v>-49.86666666666667</v>
      </c>
      <c r="K130" s="474">
        <f t="shared" si="2"/>
        <v>7.323296759377399</v>
      </c>
      <c r="L130" s="474">
        <f t="shared" si="2"/>
        <v>98.59660574412536</v>
      </c>
      <c r="M130" s="474">
        <f t="shared" si="2"/>
        <v>8.597748208802457</v>
      </c>
      <c r="N130" s="474">
        <f t="shared" si="2"/>
        <v>12.765873251419649</v>
      </c>
      <c r="O130" s="474">
        <f t="shared" si="2"/>
        <v>9.360151705622926</v>
      </c>
      <c r="P130" s="474">
        <f t="shared" si="2"/>
        <v>57.06762749445679</v>
      </c>
      <c r="Q130" s="300"/>
      <c r="R130" s="300"/>
      <c r="S130" s="301"/>
      <c r="T130" s="301"/>
      <c r="U130" s="301"/>
      <c r="V130" s="301"/>
      <c r="W130" s="301"/>
      <c r="X130" s="301"/>
      <c r="Y130" s="301"/>
      <c r="Z130" s="301"/>
    </row>
    <row r="131" spans="1:26" ht="12.75" hidden="1" outlineLevel="1">
      <c r="A131" s="462" t="s">
        <v>221</v>
      </c>
      <c r="B131" s="473">
        <f t="shared" si="2"/>
        <v>12.908982748364068</v>
      </c>
      <c r="C131" s="474">
        <f t="shared" si="2"/>
        <v>10.764256942972224</v>
      </c>
      <c r="D131" s="474">
        <f t="shared" si="2"/>
        <v>2.8388203578139155</v>
      </c>
      <c r="E131" s="474">
        <f t="shared" si="2"/>
        <v>-120.64846416382252</v>
      </c>
      <c r="F131" s="474">
        <f t="shared" si="2"/>
        <v>6.427475057559477</v>
      </c>
      <c r="G131" s="474">
        <f t="shared" si="2"/>
        <v>9.563409563409579</v>
      </c>
      <c r="H131" s="474">
        <f t="shared" si="2"/>
        <v>3.0923908903953077</v>
      </c>
      <c r="I131" s="474">
        <f t="shared" si="2"/>
        <v>6.972015106032742</v>
      </c>
      <c r="J131" s="474">
        <f t="shared" si="2"/>
        <v>-48.40294840294841</v>
      </c>
      <c r="K131" s="474">
        <f t="shared" si="2"/>
        <v>5.2390757263784025</v>
      </c>
      <c r="L131" s="474">
        <f t="shared" si="2"/>
        <v>135.9437136739064</v>
      </c>
      <c r="M131" s="474">
        <f t="shared" si="2"/>
        <v>9.827144686299633</v>
      </c>
      <c r="N131" s="474">
        <f t="shared" si="2"/>
        <v>10.826113065111102</v>
      </c>
      <c r="O131" s="474">
        <f t="shared" si="2"/>
        <v>7.409535814919195</v>
      </c>
      <c r="P131" s="474">
        <f t="shared" si="2"/>
        <v>53.28265376641326</v>
      </c>
      <c r="Q131" s="300"/>
      <c r="R131" s="300"/>
      <c r="S131" s="301"/>
      <c r="T131" s="301"/>
      <c r="U131" s="301"/>
      <c r="V131" s="301"/>
      <c r="W131" s="301"/>
      <c r="X131" s="301"/>
      <c r="Y131" s="301"/>
      <c r="Z131" s="301"/>
    </row>
    <row r="132" spans="1:26" ht="12.75" hidden="1" outlineLevel="1">
      <c r="A132" s="462" t="s">
        <v>222</v>
      </c>
      <c r="B132" s="473">
        <f t="shared" si="2"/>
        <v>-36.677814938684506</v>
      </c>
      <c r="C132" s="474">
        <f t="shared" si="2"/>
        <v>12.471054186562753</v>
      </c>
      <c r="D132" s="474">
        <f t="shared" si="2"/>
        <v>4.9037520993669546</v>
      </c>
      <c r="E132" s="474">
        <f t="shared" si="2"/>
        <v>-102.26063829787233</v>
      </c>
      <c r="F132" s="474">
        <f t="shared" si="2"/>
        <v>7.745098039215705</v>
      </c>
      <c r="G132" s="474">
        <f t="shared" si="2"/>
        <v>11.057225994180413</v>
      </c>
      <c r="H132" s="474">
        <f t="shared" si="2"/>
        <v>6.450162551013335</v>
      </c>
      <c r="I132" s="474">
        <f t="shared" si="2"/>
        <v>6.328579866677913</v>
      </c>
      <c r="J132" s="474">
        <f t="shared" si="2"/>
        <v>-41.445783132530124</v>
      </c>
      <c r="K132" s="474">
        <f t="shared" si="2"/>
        <v>1.320528211284497</v>
      </c>
      <c r="L132" s="474">
        <f t="shared" si="2"/>
        <v>148.09315866084427</v>
      </c>
      <c r="M132" s="474">
        <f t="shared" si="2"/>
        <v>16.06597434331094</v>
      </c>
      <c r="N132" s="474">
        <f t="shared" si="2"/>
        <v>10.445887180743554</v>
      </c>
      <c r="O132" s="474">
        <f t="shared" si="2"/>
        <v>7.103970256274067</v>
      </c>
      <c r="P132" s="474">
        <f t="shared" si="2"/>
        <v>50.237154150197625</v>
      </c>
      <c r="Q132" s="300"/>
      <c r="R132" s="300"/>
      <c r="S132" s="301"/>
      <c r="T132" s="301"/>
      <c r="U132" s="301"/>
      <c r="V132" s="301"/>
      <c r="W132" s="301"/>
      <c r="X132" s="301"/>
      <c r="Y132" s="301"/>
      <c r="Z132" s="301"/>
    </row>
    <row r="133" spans="1:26" ht="12.75" hidden="1" outlineLevel="1">
      <c r="A133" s="462" t="s">
        <v>553</v>
      </c>
      <c r="B133" s="473">
        <f t="shared" si="2"/>
        <v>-78.85747938751473</v>
      </c>
      <c r="C133" s="474">
        <f t="shared" si="2"/>
        <v>12.199679658302202</v>
      </c>
      <c r="D133" s="474">
        <f t="shared" si="2"/>
        <v>5.693309996110457</v>
      </c>
      <c r="E133" s="474">
        <f t="shared" si="2"/>
        <v>-85.1140456182473</v>
      </c>
      <c r="F133" s="474">
        <f t="shared" si="2"/>
        <v>9.202053957127703</v>
      </c>
      <c r="G133" s="474">
        <f t="shared" si="2"/>
        <v>12.611806797853319</v>
      </c>
      <c r="H133" s="474">
        <f t="shared" si="2"/>
        <v>6.807462996470221</v>
      </c>
      <c r="I133" s="474">
        <f t="shared" si="2"/>
        <v>6.504248439732322</v>
      </c>
      <c r="J133" s="474">
        <f t="shared" si="2"/>
        <v>-44.067796610169495</v>
      </c>
      <c r="K133" s="474">
        <f t="shared" si="2"/>
        <v>-3.3700017461149088</v>
      </c>
      <c r="L133" s="474">
        <f t="shared" si="2"/>
        <v>143.21581196581198</v>
      </c>
      <c r="M133" s="474">
        <f t="shared" si="2"/>
        <v>20.680851063829778</v>
      </c>
      <c r="N133" s="474">
        <f t="shared" si="2"/>
        <v>10.077944889669553</v>
      </c>
      <c r="O133" s="474">
        <f t="shared" si="2"/>
        <v>7.094072261667094</v>
      </c>
      <c r="P133" s="474">
        <f t="shared" si="2"/>
        <v>41.867903406364945</v>
      </c>
      <c r="Q133" s="300"/>
      <c r="R133" s="300"/>
      <c r="S133" s="301"/>
      <c r="T133" s="301"/>
      <c r="U133" s="301"/>
      <c r="V133" s="301"/>
      <c r="W133" s="301"/>
      <c r="X133" s="301"/>
      <c r="Y133" s="301"/>
      <c r="Z133" s="301"/>
    </row>
    <row r="134" spans="1:26" ht="12.75" hidden="1" outlineLevel="1">
      <c r="A134" s="462" t="s">
        <v>223</v>
      </c>
      <c r="B134" s="473">
        <f t="shared" si="2"/>
        <v>-7.538891104906256</v>
      </c>
      <c r="C134" s="474">
        <f t="shared" si="2"/>
        <v>12.173868206661837</v>
      </c>
      <c r="D134" s="474">
        <f t="shared" si="2"/>
        <v>5.919871842413642</v>
      </c>
      <c r="E134" s="474">
        <f t="shared" si="2"/>
        <v>-77.05112960761</v>
      </c>
      <c r="F134" s="474">
        <f t="shared" si="2"/>
        <v>10.705202312138738</v>
      </c>
      <c r="G134" s="474">
        <f t="shared" si="2"/>
        <v>17.468354430379733</v>
      </c>
      <c r="H134" s="474">
        <f t="shared" si="2"/>
        <v>6.131961095993759</v>
      </c>
      <c r="I134" s="474">
        <f t="shared" si="2"/>
        <v>6.473606048332641</v>
      </c>
      <c r="J134" s="474">
        <f t="shared" si="2"/>
        <v>-39.58762886597938</v>
      </c>
      <c r="K134" s="474">
        <f t="shared" si="2"/>
        <v>-4.69460688758933</v>
      </c>
      <c r="L134" s="474">
        <f t="shared" si="2"/>
        <v>143.44241818636024</v>
      </c>
      <c r="M134" s="474">
        <f t="shared" si="2"/>
        <v>23.631974248927023</v>
      </c>
      <c r="N134" s="474">
        <f t="shared" si="2"/>
        <v>11.556759861643528</v>
      </c>
      <c r="O134" s="474">
        <f t="shared" si="2"/>
        <v>8.401723712019333</v>
      </c>
      <c r="P134" s="474">
        <f t="shared" si="2"/>
        <v>43.41138977414437</v>
      </c>
      <c r="Q134" s="300"/>
      <c r="R134" s="300"/>
      <c r="S134" s="301"/>
      <c r="T134" s="301"/>
      <c r="U134" s="301"/>
      <c r="V134" s="301"/>
      <c r="W134" s="301"/>
      <c r="X134" s="301"/>
      <c r="Y134" s="301"/>
      <c r="Z134" s="301"/>
    </row>
    <row r="135" spans="1:26" ht="12.75" hidden="1" outlineLevel="1">
      <c r="A135" s="462" t="s">
        <v>224</v>
      </c>
      <c r="B135" s="473">
        <f t="shared" si="2"/>
        <v>-6.5167140825035546</v>
      </c>
      <c r="C135" s="474">
        <f t="shared" si="2"/>
        <v>12.865810343422083</v>
      </c>
      <c r="D135" s="474">
        <f t="shared" si="2"/>
        <v>6.144434820268515</v>
      </c>
      <c r="E135" s="474">
        <f t="shared" si="2"/>
        <v>-7.4433656957928775</v>
      </c>
      <c r="F135" s="474">
        <f t="shared" si="2"/>
        <v>12.338871383557716</v>
      </c>
      <c r="G135" s="474">
        <f t="shared" si="2"/>
        <v>26.015625000000014</v>
      </c>
      <c r="H135" s="474">
        <f t="shared" si="2"/>
        <v>4.928884295486995</v>
      </c>
      <c r="I135" s="474">
        <f t="shared" si="2"/>
        <v>4.315072620984765</v>
      </c>
      <c r="J135" s="474">
        <f t="shared" si="2"/>
        <v>-34.15637860082305</v>
      </c>
      <c r="K135" s="474">
        <f t="shared" si="2"/>
        <v>-7.676940639269404</v>
      </c>
      <c r="L135" s="474">
        <f t="shared" si="2"/>
        <v>141.60804020100502</v>
      </c>
      <c r="M135" s="474">
        <f t="shared" si="2"/>
        <v>47.21980886185926</v>
      </c>
      <c r="N135" s="474">
        <f t="shared" si="2"/>
        <v>10.620990743314906</v>
      </c>
      <c r="O135" s="474">
        <f t="shared" si="2"/>
        <v>8.32554544091009</v>
      </c>
      <c r="P135" s="474">
        <f t="shared" si="2"/>
        <v>29.66685812751294</v>
      </c>
      <c r="Q135" s="300"/>
      <c r="R135" s="300"/>
      <c r="S135" s="301"/>
      <c r="T135" s="301"/>
      <c r="U135" s="301"/>
      <c r="V135" s="301"/>
      <c r="W135" s="301"/>
      <c r="X135" s="301"/>
      <c r="Y135" s="301"/>
      <c r="Z135" s="301"/>
    </row>
    <row r="136" spans="1:26" ht="12.75" hidden="1" outlineLevel="1">
      <c r="A136" s="462" t="s">
        <v>225</v>
      </c>
      <c r="B136" s="473">
        <f t="shared" si="2"/>
        <v>-75.76664173522812</v>
      </c>
      <c r="C136" s="474">
        <f t="shared" si="2"/>
        <v>-17.171995589856678</v>
      </c>
      <c r="D136" s="474">
        <f t="shared" si="2"/>
        <v>-18.06233197251818</v>
      </c>
      <c r="E136" s="474">
        <f t="shared" si="2"/>
        <v>-137.5886524822695</v>
      </c>
      <c r="F136" s="474">
        <f t="shared" si="2"/>
        <v>12.552742616033768</v>
      </c>
      <c r="G136" s="474">
        <f t="shared" si="2"/>
        <v>64.56310679611647</v>
      </c>
      <c r="H136" s="474">
        <f t="shared" si="2"/>
        <v>-3.623968424829542</v>
      </c>
      <c r="I136" s="474">
        <f t="shared" si="2"/>
        <v>-44.930069930069926</v>
      </c>
      <c r="J136" s="474">
        <f t="shared" si="2"/>
        <v>9.375</v>
      </c>
      <c r="K136" s="474">
        <f t="shared" si="2"/>
        <v>-22.179487179487182</v>
      </c>
      <c r="L136" s="474">
        <f t="shared" si="2"/>
        <v>193.44262295081967</v>
      </c>
      <c r="M136" s="474">
        <f t="shared" si="2"/>
        <v>199.99999999999994</v>
      </c>
      <c r="N136" s="474">
        <f t="shared" si="2"/>
        <v>17.023134002618946</v>
      </c>
      <c r="O136" s="474">
        <f t="shared" si="2"/>
        <v>13.54981549815497</v>
      </c>
      <c r="P136" s="474">
        <f t="shared" si="2"/>
        <v>257.1428571428571</v>
      </c>
      <c r="Q136" s="300"/>
      <c r="R136" s="300"/>
      <c r="S136" s="301"/>
      <c r="T136" s="301"/>
      <c r="U136" s="301"/>
      <c r="V136" s="301"/>
      <c r="W136" s="301"/>
      <c r="X136" s="301"/>
      <c r="Y136" s="301"/>
      <c r="Z136" s="301"/>
    </row>
    <row r="137" spans="1:26" ht="12.75" hidden="1" outlineLevel="1">
      <c r="A137" s="462" t="s">
        <v>226</v>
      </c>
      <c r="B137" s="473">
        <f t="shared" si="2"/>
        <v>-234.40911248220218</v>
      </c>
      <c r="C137" s="474">
        <f t="shared" si="2"/>
        <v>-8.720860729228946</v>
      </c>
      <c r="D137" s="474">
        <f t="shared" si="2"/>
        <v>-12.706117495895498</v>
      </c>
      <c r="E137" s="474">
        <f t="shared" si="2"/>
        <v>-876.5625</v>
      </c>
      <c r="F137" s="474">
        <f t="shared" si="2"/>
        <v>17.43016759776536</v>
      </c>
      <c r="G137" s="474">
        <f t="shared" si="2"/>
        <v>57.718120805369125</v>
      </c>
      <c r="H137" s="474">
        <f t="shared" si="2"/>
        <v>-10.34354918437964</v>
      </c>
      <c r="I137" s="474">
        <f t="shared" si="2"/>
        <v>-23.103913630229428</v>
      </c>
      <c r="J137" s="474">
        <f t="shared" si="2"/>
        <v>-16.666666666666657</v>
      </c>
      <c r="K137" s="474">
        <f t="shared" si="2"/>
        <v>-16.6804293971924</v>
      </c>
      <c r="L137" s="474">
        <f t="shared" si="2"/>
        <v>33.31147540983608</v>
      </c>
      <c r="M137" s="474">
        <f t="shared" si="2"/>
        <v>31.873315363881375</v>
      </c>
      <c r="N137" s="474">
        <f t="shared" si="2"/>
        <v>23.79812623948574</v>
      </c>
      <c r="O137" s="474">
        <f t="shared" si="2"/>
        <v>20.1226468910439</v>
      </c>
      <c r="P137" s="474">
        <f t="shared" si="2"/>
        <v>109.84974958263774</v>
      </c>
      <c r="Q137" s="300"/>
      <c r="R137" s="300"/>
      <c r="S137" s="301"/>
      <c r="T137" s="301"/>
      <c r="U137" s="301"/>
      <c r="V137" s="301"/>
      <c r="W137" s="301"/>
      <c r="X137" s="301"/>
      <c r="Y137" s="301"/>
      <c r="Z137" s="301"/>
    </row>
    <row r="138" spans="1:26" ht="12.75" hidden="1" outlineLevel="1">
      <c r="A138" s="462" t="s">
        <v>227</v>
      </c>
      <c r="B138" s="473">
        <f t="shared" si="2"/>
        <v>-7688.461538461539</v>
      </c>
      <c r="C138" s="474">
        <f t="shared" si="2"/>
        <v>-2.2187735928193746</v>
      </c>
      <c r="D138" s="474">
        <f t="shared" si="2"/>
        <v>-6.223758952827865</v>
      </c>
      <c r="E138" s="474">
        <f t="shared" si="2"/>
        <v>-171.7171717171717</v>
      </c>
      <c r="F138" s="474">
        <f t="shared" si="2"/>
        <v>-16.564188559716797</v>
      </c>
      <c r="G138" s="474">
        <f t="shared" si="2"/>
        <v>48.84910485933506</v>
      </c>
      <c r="H138" s="474">
        <f t="shared" si="2"/>
        <v>1.9784545266210927</v>
      </c>
      <c r="I138" s="474">
        <f t="shared" si="2"/>
        <v>-12.26597805035506</v>
      </c>
      <c r="J138" s="474">
        <f t="shared" si="2"/>
        <v>-14.94252873563218</v>
      </c>
      <c r="K138" s="474">
        <f t="shared" si="2"/>
        <v>-18.34490740740742</v>
      </c>
      <c r="L138" s="474">
        <f t="shared" si="2"/>
        <v>55.989304812834206</v>
      </c>
      <c r="M138" s="474">
        <f t="shared" si="2"/>
        <v>54.39560439560441</v>
      </c>
      <c r="N138" s="474">
        <f t="shared" si="2"/>
        <v>14.585960487599834</v>
      </c>
      <c r="O138" s="474">
        <f t="shared" si="2"/>
        <v>13.510719582902595</v>
      </c>
      <c r="P138" s="474">
        <f t="shared" si="2"/>
        <v>30.110317975340706</v>
      </c>
      <c r="Q138" s="300"/>
      <c r="R138" s="300"/>
      <c r="S138" s="301"/>
      <c r="T138" s="301"/>
      <c r="U138" s="301"/>
      <c r="V138" s="301"/>
      <c r="W138" s="301"/>
      <c r="X138" s="301"/>
      <c r="Y138" s="301"/>
      <c r="Z138" s="301"/>
    </row>
    <row r="139" spans="1:26" ht="12.75" hidden="1" outlineLevel="1">
      <c r="A139" s="462" t="s">
        <v>554</v>
      </c>
      <c r="B139" s="473">
        <f t="shared" si="2"/>
        <v>-938.3333333333333</v>
      </c>
      <c r="C139" s="474">
        <f t="shared" si="2"/>
        <v>12.154383316032849</v>
      </c>
      <c r="D139" s="474">
        <f t="shared" si="2"/>
        <v>11.065543756865608</v>
      </c>
      <c r="E139" s="474">
        <f t="shared" si="2"/>
        <v>-102.93159609120521</v>
      </c>
      <c r="F139" s="474">
        <f t="shared" si="2"/>
        <v>21.56270518713066</v>
      </c>
      <c r="G139" s="474">
        <f t="shared" si="2"/>
        <v>12.267080745341602</v>
      </c>
      <c r="H139" s="474">
        <f t="shared" si="2"/>
        <v>8.17364386792454</v>
      </c>
      <c r="I139" s="474">
        <f t="shared" si="2"/>
        <v>-1.9904879337678523</v>
      </c>
      <c r="J139" s="474">
        <f t="shared" si="2"/>
        <v>-9.734513274336294</v>
      </c>
      <c r="K139" s="474">
        <f t="shared" si="2"/>
        <v>-9.680365296803643</v>
      </c>
      <c r="L139" s="474">
        <f t="shared" si="2"/>
        <v>46.00611086861633</v>
      </c>
      <c r="M139" s="474">
        <f t="shared" si="2"/>
        <v>45.03161698283651</v>
      </c>
      <c r="N139" s="474">
        <f t="shared" si="2"/>
        <v>13.951656109167715</v>
      </c>
      <c r="O139" s="474">
        <f t="shared" si="2"/>
        <v>12.474807856532877</v>
      </c>
      <c r="P139" s="474">
        <f t="shared" si="2"/>
        <v>31.538236060448156</v>
      </c>
      <c r="Q139" s="300"/>
      <c r="R139" s="300"/>
      <c r="S139" s="301"/>
      <c r="T139" s="301"/>
      <c r="U139" s="301"/>
      <c r="V139" s="301"/>
      <c r="W139" s="301"/>
      <c r="X139" s="301"/>
      <c r="Y139" s="301"/>
      <c r="Z139" s="301"/>
    </row>
    <row r="140" spans="1:26" ht="12.75" hidden="1" outlineLevel="1">
      <c r="A140" s="462" t="s">
        <v>555</v>
      </c>
      <c r="B140" s="473">
        <f aca="true" t="shared" si="3" ref="B140:P155">+B59/B47*100-100</f>
        <v>11.534500514933058</v>
      </c>
      <c r="C140" s="474">
        <f t="shared" si="3"/>
        <v>8.370280800752397</v>
      </c>
      <c r="D140" s="474">
        <f t="shared" si="3"/>
        <v>6.957603598430467</v>
      </c>
      <c r="E140" s="474">
        <f t="shared" si="3"/>
        <v>10.034602076124571</v>
      </c>
      <c r="F140" s="474">
        <f t="shared" si="3"/>
        <v>13.796122576610387</v>
      </c>
      <c r="G140" s="474">
        <f t="shared" si="3"/>
        <v>18.699186991869922</v>
      </c>
      <c r="H140" s="474">
        <f t="shared" si="3"/>
        <v>4.282071051539063</v>
      </c>
      <c r="I140" s="474">
        <f t="shared" si="3"/>
        <v>4.433279148810399</v>
      </c>
      <c r="J140" s="474">
        <f t="shared" si="3"/>
        <v>23.943661971831006</v>
      </c>
      <c r="K140" s="474">
        <f t="shared" si="3"/>
        <v>-8.656620711766593</v>
      </c>
      <c r="L140" s="474">
        <f t="shared" si="3"/>
        <v>43.8341214987268</v>
      </c>
      <c r="M140" s="474">
        <f t="shared" si="3"/>
        <v>45.695618754804</v>
      </c>
      <c r="N140" s="474">
        <f t="shared" si="3"/>
        <v>8.669310688824552</v>
      </c>
      <c r="O140" s="474">
        <f t="shared" si="3"/>
        <v>8.445287251943071</v>
      </c>
      <c r="P140" s="474">
        <f t="shared" si="3"/>
        <v>21.091885441527452</v>
      </c>
      <c r="Q140" s="300"/>
      <c r="R140" s="300"/>
      <c r="S140" s="301"/>
      <c r="T140" s="301"/>
      <c r="U140" s="301"/>
      <c r="V140" s="301"/>
      <c r="W140" s="301"/>
      <c r="X140" s="301"/>
      <c r="Y140" s="301"/>
      <c r="Z140" s="301"/>
    </row>
    <row r="141" spans="1:26" ht="12.75" hidden="1" outlineLevel="1">
      <c r="A141" s="462" t="s">
        <v>556</v>
      </c>
      <c r="B141" s="473">
        <f t="shared" si="3"/>
        <v>7.350779182593342</v>
      </c>
      <c r="C141" s="474">
        <f t="shared" si="3"/>
        <v>5.656918376254907</v>
      </c>
      <c r="D141" s="474">
        <f t="shared" si="3"/>
        <v>8.457103382309967</v>
      </c>
      <c r="E141" s="474">
        <f t="shared" si="3"/>
        <v>-3.7837837837837753</v>
      </c>
      <c r="F141" s="474">
        <f t="shared" si="3"/>
        <v>12.815405046480734</v>
      </c>
      <c r="G141" s="474">
        <f t="shared" si="3"/>
        <v>22.155688622754496</v>
      </c>
      <c r="H141" s="474">
        <f t="shared" si="3"/>
        <v>6.491593437293645</v>
      </c>
      <c r="I141" s="474">
        <f t="shared" si="3"/>
        <v>6.853544084959239</v>
      </c>
      <c r="J141" s="474">
        <f t="shared" si="3"/>
        <v>0</v>
      </c>
      <c r="K141" s="474">
        <f t="shared" si="3"/>
        <v>-10.404934298739605</v>
      </c>
      <c r="L141" s="474">
        <f t="shared" si="3"/>
        <v>-4.536267684706942</v>
      </c>
      <c r="M141" s="474">
        <f t="shared" si="3"/>
        <v>39.045329670329664</v>
      </c>
      <c r="N141" s="474">
        <f t="shared" si="3"/>
        <v>5.773958269844172</v>
      </c>
      <c r="O141" s="474">
        <f t="shared" si="3"/>
        <v>5.9306405181720265</v>
      </c>
      <c r="P141" s="474">
        <f t="shared" si="3"/>
        <v>4.309438721883538</v>
      </c>
      <c r="Q141" s="300"/>
      <c r="R141" s="300"/>
      <c r="S141" s="301"/>
      <c r="T141" s="301"/>
      <c r="U141" s="301"/>
      <c r="V141" s="301"/>
      <c r="W141" s="301"/>
      <c r="X141" s="301"/>
      <c r="Y141" s="301"/>
      <c r="Z141" s="301"/>
    </row>
    <row r="142" spans="1:26" ht="12.75" hidden="1" outlineLevel="1">
      <c r="A142" s="462" t="s">
        <v>557</v>
      </c>
      <c r="B142" s="473">
        <f t="shared" si="3"/>
        <v>-173.52096496266512</v>
      </c>
      <c r="C142" s="474">
        <f t="shared" si="3"/>
        <v>11.351625280532815</v>
      </c>
      <c r="D142" s="474">
        <f t="shared" si="3"/>
        <v>10.261542567387252</v>
      </c>
      <c r="E142" s="474">
        <f t="shared" si="3"/>
        <v>-197.95918367346937</v>
      </c>
      <c r="F142" s="474">
        <f t="shared" si="3"/>
        <v>19.836259617281527</v>
      </c>
      <c r="G142" s="474">
        <f t="shared" si="3"/>
        <v>23.37125129265769</v>
      </c>
      <c r="H142" s="474">
        <f t="shared" si="3"/>
        <v>6.539813857290582</v>
      </c>
      <c r="I142" s="474">
        <f t="shared" si="3"/>
        <v>7.207962283918263</v>
      </c>
      <c r="J142" s="474">
        <f t="shared" si="3"/>
        <v>5.851063829787222</v>
      </c>
      <c r="K142" s="474">
        <f t="shared" si="3"/>
        <v>-0.33285782215882875</v>
      </c>
      <c r="L142" s="474">
        <f t="shared" si="3"/>
        <v>27.42810188989317</v>
      </c>
      <c r="M142" s="474">
        <f t="shared" si="3"/>
        <v>67.20075400565506</v>
      </c>
      <c r="N142" s="474">
        <f t="shared" si="3"/>
        <v>5.704209288860014</v>
      </c>
      <c r="O142" s="474">
        <f t="shared" si="3"/>
        <v>5.92487238436658</v>
      </c>
      <c r="P142" s="474">
        <f t="shared" si="3"/>
        <v>3.7056643726839553</v>
      </c>
      <c r="Q142" s="300"/>
      <c r="R142" s="300"/>
      <c r="S142" s="301"/>
      <c r="T142" s="301"/>
      <c r="U142" s="301"/>
      <c r="V142" s="301"/>
      <c r="W142" s="301"/>
      <c r="X142" s="301"/>
      <c r="Y142" s="301"/>
      <c r="Z142" s="301"/>
    </row>
    <row r="143" spans="1:26" ht="12.75" hidden="1" outlineLevel="1">
      <c r="A143" s="462" t="s">
        <v>228</v>
      </c>
      <c r="B143" s="473">
        <f t="shared" si="3"/>
        <v>-107.02528830964742</v>
      </c>
      <c r="C143" s="474">
        <f t="shared" si="3"/>
        <v>9.226878003814193</v>
      </c>
      <c r="D143" s="474">
        <f t="shared" si="3"/>
        <v>8.825347384308529</v>
      </c>
      <c r="E143" s="474">
        <f t="shared" si="3"/>
        <v>-67.46447290525796</v>
      </c>
      <c r="F143" s="474">
        <f t="shared" si="3"/>
        <v>18.598993774850612</v>
      </c>
      <c r="G143" s="474">
        <f t="shared" si="3"/>
        <v>24.952561669829194</v>
      </c>
      <c r="H143" s="474">
        <f t="shared" si="3"/>
        <v>4.329946229284843</v>
      </c>
      <c r="I143" s="474">
        <f t="shared" si="3"/>
        <v>7.652623472529115</v>
      </c>
      <c r="J143" s="474">
        <f t="shared" si="3"/>
        <v>9.047619047619037</v>
      </c>
      <c r="K143" s="474">
        <f t="shared" si="3"/>
        <v>1.9347826086956417</v>
      </c>
      <c r="L143" s="474">
        <f t="shared" si="3"/>
        <v>16.62128873330741</v>
      </c>
      <c r="M143" s="474">
        <f t="shared" si="3"/>
        <v>34.10084523462547</v>
      </c>
      <c r="N143" s="474">
        <f t="shared" si="3"/>
        <v>5.811031395517105</v>
      </c>
      <c r="O143" s="474">
        <f t="shared" si="3"/>
        <v>5.599697645168561</v>
      </c>
      <c r="P143" s="474">
        <f t="shared" si="3"/>
        <v>7.649534114818152</v>
      </c>
      <c r="Q143" s="300"/>
      <c r="R143" s="300"/>
      <c r="S143" s="301"/>
      <c r="T143" s="301"/>
      <c r="U143" s="301"/>
      <c r="V143" s="301"/>
      <c r="W143" s="301"/>
      <c r="X143" s="301"/>
      <c r="Y143" s="301"/>
      <c r="Z143" s="301"/>
    </row>
    <row r="144" spans="1:26" ht="12.75" hidden="1" outlineLevel="1">
      <c r="A144" s="462" t="s">
        <v>229</v>
      </c>
      <c r="B144" s="473">
        <f t="shared" si="3"/>
        <v>-88.029540406038</v>
      </c>
      <c r="C144" s="474">
        <f t="shared" si="3"/>
        <v>7.72021965002358</v>
      </c>
      <c r="D144" s="474">
        <f t="shared" si="3"/>
        <v>6.715529236507621</v>
      </c>
      <c r="E144" s="474">
        <f t="shared" si="3"/>
        <v>-708.8155238195658</v>
      </c>
      <c r="F144" s="474">
        <f t="shared" si="3"/>
        <v>14.208333382071189</v>
      </c>
      <c r="G144" s="474">
        <f t="shared" si="3"/>
        <v>29.25764192139738</v>
      </c>
      <c r="H144" s="474">
        <f t="shared" si="3"/>
        <v>2.049380839209519</v>
      </c>
      <c r="I144" s="474">
        <f t="shared" si="3"/>
        <v>7.914613028370553</v>
      </c>
      <c r="J144" s="474">
        <f t="shared" si="3"/>
        <v>6.584362139917687</v>
      </c>
      <c r="K144" s="474">
        <f t="shared" si="3"/>
        <v>4.5221169036334885</v>
      </c>
      <c r="L144" s="474">
        <f t="shared" si="3"/>
        <v>16.322459516545408</v>
      </c>
      <c r="M144" s="474">
        <f t="shared" si="3"/>
        <v>27.05263157894737</v>
      </c>
      <c r="N144" s="474">
        <f t="shared" si="3"/>
        <v>5.458226150293541</v>
      </c>
      <c r="O144" s="474">
        <f t="shared" si="3"/>
        <v>5.13117202978502</v>
      </c>
      <c r="P144" s="474">
        <f t="shared" si="3"/>
        <v>8.629959554419358</v>
      </c>
      <c r="Q144" s="300"/>
      <c r="R144" s="300"/>
      <c r="S144" s="301"/>
      <c r="T144" s="301"/>
      <c r="U144" s="301"/>
      <c r="V144" s="301"/>
      <c r="W144" s="301"/>
      <c r="X144" s="301"/>
      <c r="Y144" s="301"/>
      <c r="Z144" s="301"/>
    </row>
    <row r="145" spans="1:26" ht="12.75" hidden="1" outlineLevel="1">
      <c r="A145" s="462" t="s">
        <v>184</v>
      </c>
      <c r="B145" s="473">
        <f t="shared" si="3"/>
        <v>-736.8609315341674</v>
      </c>
      <c r="C145" s="474">
        <f t="shared" si="3"/>
        <v>9.346106766655325</v>
      </c>
      <c r="D145" s="474">
        <f t="shared" si="3"/>
        <v>6.841339005501567</v>
      </c>
      <c r="E145" s="474">
        <f t="shared" si="3"/>
        <v>103.98198533899557</v>
      </c>
      <c r="F145" s="474">
        <f t="shared" si="3"/>
        <v>13.684588717038636</v>
      </c>
      <c r="G145" s="474">
        <f t="shared" si="3"/>
        <v>28.355837966640195</v>
      </c>
      <c r="H145" s="474">
        <f t="shared" si="3"/>
        <v>2.3798432129011218</v>
      </c>
      <c r="I145" s="474">
        <f t="shared" si="3"/>
        <v>8.81929333680776</v>
      </c>
      <c r="J145" s="474">
        <f t="shared" si="3"/>
        <v>14.01515151515153</v>
      </c>
      <c r="K145" s="474">
        <f t="shared" si="3"/>
        <v>8.601373328514654</v>
      </c>
      <c r="L145" s="474">
        <f t="shared" si="3"/>
        <v>27.72896990994947</v>
      </c>
      <c r="M145" s="474">
        <f t="shared" si="3"/>
        <v>51.245886224729674</v>
      </c>
      <c r="N145" s="474">
        <f t="shared" si="3"/>
        <v>6.00651956771749</v>
      </c>
      <c r="O145" s="474">
        <f t="shared" si="3"/>
        <v>5.92756666772604</v>
      </c>
      <c r="P145" s="474">
        <f t="shared" si="3"/>
        <v>6.769843439577599</v>
      </c>
      <c r="Q145" s="300"/>
      <c r="R145" s="300"/>
      <c r="S145" s="301"/>
      <c r="T145" s="301"/>
      <c r="U145" s="301"/>
      <c r="V145" s="301"/>
      <c r="W145" s="301"/>
      <c r="X145" s="301"/>
      <c r="Y145" s="301"/>
      <c r="Z145" s="301"/>
    </row>
    <row r="146" spans="1:26" ht="12.75" hidden="1" outlineLevel="1">
      <c r="A146" s="462" t="s">
        <v>185</v>
      </c>
      <c r="B146" s="473">
        <f t="shared" si="3"/>
        <v>-178.0300534705631</v>
      </c>
      <c r="C146" s="474">
        <f t="shared" si="3"/>
        <v>10.75676291194236</v>
      </c>
      <c r="D146" s="474">
        <f t="shared" si="3"/>
        <v>9.026646304953061</v>
      </c>
      <c r="E146" s="474">
        <f t="shared" si="3"/>
        <v>57.85170332960803</v>
      </c>
      <c r="F146" s="474">
        <f t="shared" si="3"/>
        <v>11.415236180694905</v>
      </c>
      <c r="G146" s="474">
        <f t="shared" si="3"/>
        <v>26.652298850574738</v>
      </c>
      <c r="H146" s="474">
        <f t="shared" si="3"/>
        <v>5.999770038179065</v>
      </c>
      <c r="I146" s="474">
        <f t="shared" si="3"/>
        <v>12.150325803164577</v>
      </c>
      <c r="J146" s="474">
        <f t="shared" si="3"/>
        <v>15.017064846416389</v>
      </c>
      <c r="K146" s="474">
        <f t="shared" si="3"/>
        <v>61.2237941026078</v>
      </c>
      <c r="L146" s="474">
        <f t="shared" si="3"/>
        <v>23.827603899435616</v>
      </c>
      <c r="M146" s="474">
        <f t="shared" si="3"/>
        <v>47.79778693859842</v>
      </c>
      <c r="N146" s="474">
        <f t="shared" si="3"/>
        <v>5.8584607226974725</v>
      </c>
      <c r="O146" s="474">
        <f t="shared" si="3"/>
        <v>5.362242175644312</v>
      </c>
      <c r="P146" s="474">
        <f t="shared" si="3"/>
        <v>9.228839518146174</v>
      </c>
      <c r="Q146" s="300"/>
      <c r="R146" s="300"/>
      <c r="S146" s="301"/>
      <c r="T146" s="301"/>
      <c r="U146" s="301"/>
      <c r="V146" s="301"/>
      <c r="W146" s="301"/>
      <c r="X146" s="301"/>
      <c r="Y146" s="301"/>
      <c r="Z146" s="301"/>
    </row>
    <row r="147" spans="1:26" ht="12.75" hidden="1" outlineLevel="1">
      <c r="A147" s="462" t="s">
        <v>186</v>
      </c>
      <c r="B147" s="473">
        <f t="shared" si="3"/>
        <v>-25.72675188996199</v>
      </c>
      <c r="C147" s="474">
        <f t="shared" si="3"/>
        <v>10.357561877447608</v>
      </c>
      <c r="D147" s="474">
        <f t="shared" si="3"/>
        <v>9.297161438965574</v>
      </c>
      <c r="E147" s="474">
        <f t="shared" si="3"/>
        <v>28.028712971951364</v>
      </c>
      <c r="F147" s="474">
        <f t="shared" si="3"/>
        <v>10.913860474940876</v>
      </c>
      <c r="G147" s="474">
        <f t="shared" si="3"/>
        <v>17.172969621822688</v>
      </c>
      <c r="H147" s="474">
        <f t="shared" si="3"/>
        <v>5.851788271799478</v>
      </c>
      <c r="I147" s="474">
        <f t="shared" si="3"/>
        <v>14.471172852477793</v>
      </c>
      <c r="J147" s="474">
        <f t="shared" si="3"/>
        <v>19.687499999999986</v>
      </c>
      <c r="K147" s="474">
        <f t="shared" si="3"/>
        <v>20.803709428129835</v>
      </c>
      <c r="L147" s="474">
        <f t="shared" si="3"/>
        <v>11.655574043261225</v>
      </c>
      <c r="M147" s="474">
        <f t="shared" si="3"/>
        <v>25.022130421953378</v>
      </c>
      <c r="N147" s="474">
        <f t="shared" si="3"/>
        <v>6.825844178541189</v>
      </c>
      <c r="O147" s="474">
        <f t="shared" si="3"/>
        <v>4.9872365317937835</v>
      </c>
      <c r="P147" s="474">
        <f t="shared" si="3"/>
        <v>19.672593515013475</v>
      </c>
      <c r="Q147" s="300"/>
      <c r="R147" s="300"/>
      <c r="S147" s="301"/>
      <c r="T147" s="301"/>
      <c r="U147" s="301"/>
      <c r="V147" s="301"/>
      <c r="W147" s="301"/>
      <c r="X147" s="301"/>
      <c r="Y147" s="301"/>
      <c r="Z147" s="301"/>
    </row>
    <row r="148" spans="1:26" ht="12.75" hidden="1" outlineLevel="1">
      <c r="A148" s="462" t="s">
        <v>187</v>
      </c>
      <c r="B148" s="473">
        <f t="shared" si="3"/>
        <v>345.0922039642008</v>
      </c>
      <c r="C148" s="474">
        <f t="shared" si="3"/>
        <v>28.88629817992384</v>
      </c>
      <c r="D148" s="474">
        <f t="shared" si="3"/>
        <v>33.772420830284915</v>
      </c>
      <c r="E148" s="474">
        <f t="shared" si="3"/>
        <v>29.72768042982574</v>
      </c>
      <c r="F148" s="474">
        <f t="shared" si="3"/>
        <v>-3.899405066667512</v>
      </c>
      <c r="G148" s="474">
        <f t="shared" si="3"/>
        <v>-12.684365781710909</v>
      </c>
      <c r="H148" s="474">
        <f t="shared" si="3"/>
        <v>18.573102426250543</v>
      </c>
      <c r="I148" s="474">
        <f t="shared" si="3"/>
        <v>121.50143998381401</v>
      </c>
      <c r="J148" s="474">
        <f t="shared" si="3"/>
        <v>-2.857142857142861</v>
      </c>
      <c r="K148" s="474">
        <f t="shared" si="3"/>
        <v>-1.1532125205930868</v>
      </c>
      <c r="L148" s="474">
        <f t="shared" si="3"/>
        <v>-93.85474860335195</v>
      </c>
      <c r="M148" s="474">
        <f t="shared" si="3"/>
        <v>-99.38271604938272</v>
      </c>
      <c r="N148" s="474">
        <f t="shared" si="3"/>
        <v>-9.362178291682199</v>
      </c>
      <c r="O148" s="474">
        <f t="shared" si="3"/>
        <v>-5.888470037696607</v>
      </c>
      <c r="P148" s="474">
        <f t="shared" si="3"/>
        <v>-88.57142857142857</v>
      </c>
      <c r="Q148" s="300"/>
      <c r="R148" s="300"/>
      <c r="S148" s="301"/>
      <c r="T148" s="301"/>
      <c r="U148" s="301"/>
      <c r="V148" s="301"/>
      <c r="W148" s="301"/>
      <c r="X148" s="301"/>
      <c r="Y148" s="301"/>
      <c r="Z148" s="301"/>
    </row>
    <row r="149" spans="1:26" ht="12.75" hidden="1" outlineLevel="1">
      <c r="A149" s="462" t="s">
        <v>188</v>
      </c>
      <c r="B149" s="473">
        <f t="shared" si="3"/>
        <v>-118.22033898305085</v>
      </c>
      <c r="C149" s="474">
        <f t="shared" si="3"/>
        <v>12.022788291532976</v>
      </c>
      <c r="D149" s="474">
        <f t="shared" si="3"/>
        <v>17.695641507891068</v>
      </c>
      <c r="E149" s="474">
        <f t="shared" si="3"/>
        <v>6.036217303822937</v>
      </c>
      <c r="F149" s="474">
        <f t="shared" si="3"/>
        <v>-5.946717411988573</v>
      </c>
      <c r="G149" s="474">
        <f t="shared" si="3"/>
        <v>-4.255319148936167</v>
      </c>
      <c r="H149" s="474">
        <f t="shared" si="3"/>
        <v>7.96691936595451</v>
      </c>
      <c r="I149" s="474">
        <f t="shared" si="3"/>
        <v>61.179361179361194</v>
      </c>
      <c r="J149" s="474">
        <f t="shared" si="3"/>
        <v>36</v>
      </c>
      <c r="K149" s="474">
        <f t="shared" si="3"/>
        <v>19.920713577799788</v>
      </c>
      <c r="L149" s="474">
        <f t="shared" si="3"/>
        <v>-26.020659124446638</v>
      </c>
      <c r="M149" s="474">
        <f t="shared" si="3"/>
        <v>-23.96525293817065</v>
      </c>
      <c r="N149" s="474">
        <f t="shared" si="3"/>
        <v>-8.352206816549739</v>
      </c>
      <c r="O149" s="474">
        <f t="shared" si="3"/>
        <v>-5.289089398076683</v>
      </c>
      <c r="P149" s="474">
        <f t="shared" si="3"/>
        <v>-49.40334128878282</v>
      </c>
      <c r="Q149" s="300"/>
      <c r="R149" s="300"/>
      <c r="S149" s="301"/>
      <c r="T149" s="301"/>
      <c r="U149" s="301"/>
      <c r="V149" s="301"/>
      <c r="W149" s="301"/>
      <c r="X149" s="301"/>
      <c r="Y149" s="301"/>
      <c r="Z149" s="301"/>
    </row>
    <row r="150" spans="1:26" ht="12.75" hidden="1" outlineLevel="1">
      <c r="A150" s="462" t="s">
        <v>189</v>
      </c>
      <c r="B150" s="473">
        <f t="shared" si="3"/>
        <v>-128.81398884946782</v>
      </c>
      <c r="C150" s="474">
        <f t="shared" si="3"/>
        <v>15.283318320250487</v>
      </c>
      <c r="D150" s="474">
        <f t="shared" si="3"/>
        <v>16.386621016592045</v>
      </c>
      <c r="E150" s="474">
        <f t="shared" si="3"/>
        <v>-84.50704225352112</v>
      </c>
      <c r="F150" s="474">
        <f t="shared" si="3"/>
        <v>44.149173738276005</v>
      </c>
      <c r="G150" s="474">
        <f t="shared" si="3"/>
        <v>0.17182130584191668</v>
      </c>
      <c r="H150" s="474">
        <f t="shared" si="3"/>
        <v>-5.495175215845606</v>
      </c>
      <c r="I150" s="474">
        <f t="shared" si="3"/>
        <v>38.97473632572971</v>
      </c>
      <c r="J150" s="474">
        <f t="shared" si="3"/>
        <v>33.783783783783775</v>
      </c>
      <c r="K150" s="474">
        <f t="shared" si="3"/>
        <v>16.229624379872433</v>
      </c>
      <c r="L150" s="474">
        <f t="shared" si="3"/>
        <v>7.64484058964689</v>
      </c>
      <c r="M150" s="474">
        <f t="shared" si="3"/>
        <v>10.355871886121008</v>
      </c>
      <c r="N150" s="474">
        <f t="shared" si="3"/>
        <v>-5.579603815113714</v>
      </c>
      <c r="O150" s="474">
        <f t="shared" si="3"/>
        <v>-3.488418135022769</v>
      </c>
      <c r="P150" s="474">
        <f t="shared" si="3"/>
        <v>-31.920199501246884</v>
      </c>
      <c r="Q150" s="300"/>
      <c r="R150" s="300"/>
      <c r="S150" s="301"/>
      <c r="T150" s="301"/>
      <c r="U150" s="301"/>
      <c r="V150" s="301"/>
      <c r="W150" s="301"/>
      <c r="X150" s="301"/>
      <c r="Y150" s="301"/>
      <c r="Z150" s="301"/>
    </row>
    <row r="151" spans="1:26" ht="12.75" hidden="1" outlineLevel="1">
      <c r="A151" s="462" t="s">
        <v>558</v>
      </c>
      <c r="B151" s="473">
        <f t="shared" si="3"/>
        <v>-612.127236580517</v>
      </c>
      <c r="C151" s="474">
        <f t="shared" si="3"/>
        <v>5.60089748983313</v>
      </c>
      <c r="D151" s="474">
        <f t="shared" si="3"/>
        <v>3.062771989977577</v>
      </c>
      <c r="E151" s="474">
        <f t="shared" si="3"/>
        <v>-6011.111111111111</v>
      </c>
      <c r="F151" s="474">
        <f t="shared" si="3"/>
        <v>-7.194555471535054</v>
      </c>
      <c r="G151" s="474">
        <f t="shared" si="3"/>
        <v>9.128630705394201</v>
      </c>
      <c r="H151" s="474">
        <f t="shared" si="3"/>
        <v>5.518838999795591</v>
      </c>
      <c r="I151" s="474">
        <f t="shared" si="3"/>
        <v>22.088425593098492</v>
      </c>
      <c r="J151" s="474">
        <f t="shared" si="3"/>
        <v>30.39215686274511</v>
      </c>
      <c r="K151" s="474">
        <f t="shared" si="3"/>
        <v>22.69969666329625</v>
      </c>
      <c r="L151" s="474">
        <f t="shared" si="3"/>
        <v>18.505231689088177</v>
      </c>
      <c r="M151" s="474">
        <f t="shared" si="3"/>
        <v>21.706633447524126</v>
      </c>
      <c r="N151" s="474">
        <f t="shared" si="3"/>
        <v>-2.9924221472426638</v>
      </c>
      <c r="O151" s="474">
        <f t="shared" si="3"/>
        <v>-0.10325872384365198</v>
      </c>
      <c r="P151" s="474">
        <f t="shared" si="3"/>
        <v>-32.435778396781174</v>
      </c>
      <c r="Q151" s="300"/>
      <c r="R151" s="300"/>
      <c r="S151" s="301"/>
      <c r="T151" s="301"/>
      <c r="U151" s="301"/>
      <c r="V151" s="301"/>
      <c r="W151" s="301"/>
      <c r="X151" s="301"/>
      <c r="Y151" s="301"/>
      <c r="Z151" s="301"/>
    </row>
    <row r="152" spans="1:26" ht="12.75" hidden="1" outlineLevel="1">
      <c r="A152" s="462" t="s">
        <v>170</v>
      </c>
      <c r="B152" s="473">
        <f t="shared" si="3"/>
        <v>-76.26962142197598</v>
      </c>
      <c r="C152" s="474">
        <f t="shared" si="3"/>
        <v>9.69501611703447</v>
      </c>
      <c r="D152" s="474">
        <f t="shared" si="3"/>
        <v>7.7159389167263015</v>
      </c>
      <c r="E152" s="474">
        <f t="shared" si="3"/>
        <v>-28.144654088050316</v>
      </c>
      <c r="F152" s="474">
        <f t="shared" si="3"/>
        <v>3.429325126401423</v>
      </c>
      <c r="G152" s="474">
        <f t="shared" si="3"/>
        <v>6.050228310502305</v>
      </c>
      <c r="H152" s="474">
        <f t="shared" si="3"/>
        <v>4.674970141614068</v>
      </c>
      <c r="I152" s="474">
        <f t="shared" si="3"/>
        <v>14.914390830621187</v>
      </c>
      <c r="J152" s="474">
        <f t="shared" si="3"/>
        <v>-6.818181818181841</v>
      </c>
      <c r="K152" s="474">
        <f t="shared" si="3"/>
        <v>9.898209898209913</v>
      </c>
      <c r="L152" s="474">
        <f t="shared" si="3"/>
        <v>26.302478502781995</v>
      </c>
      <c r="M152" s="474">
        <f t="shared" si="3"/>
        <v>29.200738591400693</v>
      </c>
      <c r="N152" s="474">
        <f t="shared" si="3"/>
        <v>1.3568581792127645</v>
      </c>
      <c r="O152" s="474">
        <f t="shared" si="3"/>
        <v>3.125384823781488</v>
      </c>
      <c r="P152" s="474">
        <f t="shared" si="3"/>
        <v>-16.334072431633402</v>
      </c>
      <c r="Q152" s="300"/>
      <c r="R152" s="300"/>
      <c r="S152" s="301"/>
      <c r="T152" s="301"/>
      <c r="U152" s="301"/>
      <c r="V152" s="301"/>
      <c r="W152" s="301"/>
      <c r="X152" s="301"/>
      <c r="Y152" s="301"/>
      <c r="Z152" s="301"/>
    </row>
    <row r="153" spans="1:26" ht="12.75" hidden="1" outlineLevel="1">
      <c r="A153" s="462" t="s">
        <v>167</v>
      </c>
      <c r="B153" s="473">
        <f t="shared" si="3"/>
        <v>-62.612982744453575</v>
      </c>
      <c r="C153" s="474">
        <f t="shared" si="3"/>
        <v>7.1056762786086125</v>
      </c>
      <c r="D153" s="474">
        <f t="shared" si="3"/>
        <v>4.6006859382655705</v>
      </c>
      <c r="E153" s="474">
        <f t="shared" si="3"/>
        <v>47.191011235955045</v>
      </c>
      <c r="F153" s="474">
        <f t="shared" si="3"/>
        <v>9.888169511477358</v>
      </c>
      <c r="G153" s="474">
        <f t="shared" si="3"/>
        <v>3.2352941176470438</v>
      </c>
      <c r="H153" s="474">
        <f t="shared" si="3"/>
        <v>0.13355592654424697</v>
      </c>
      <c r="I153" s="474">
        <f t="shared" si="3"/>
        <v>9.984976308794643</v>
      </c>
      <c r="J153" s="474">
        <f t="shared" si="3"/>
        <v>17.46987951807229</v>
      </c>
      <c r="K153" s="474">
        <f t="shared" si="3"/>
        <v>9.63783298413648</v>
      </c>
      <c r="L153" s="474">
        <f t="shared" si="3"/>
        <v>29.122559397788734</v>
      </c>
      <c r="M153" s="474">
        <f t="shared" si="3"/>
        <v>32.84761669548038</v>
      </c>
      <c r="N153" s="474">
        <f t="shared" si="3"/>
        <v>2.2165453393004526</v>
      </c>
      <c r="O153" s="474">
        <f t="shared" si="3"/>
        <v>3.8215749134837864</v>
      </c>
      <c r="P153" s="474">
        <f t="shared" si="3"/>
        <v>-13.01894397420395</v>
      </c>
      <c r="Q153" s="300"/>
      <c r="R153" s="300"/>
      <c r="S153" s="301"/>
      <c r="T153" s="301"/>
      <c r="U153" s="301"/>
      <c r="V153" s="301"/>
      <c r="W153" s="301"/>
      <c r="X153" s="301"/>
      <c r="Y153" s="301"/>
      <c r="Z153" s="301"/>
    </row>
    <row r="154" spans="1:26" ht="12.75" hidden="1" outlineLevel="1">
      <c r="A154" s="462" t="s">
        <v>168</v>
      </c>
      <c r="B154" s="473">
        <f t="shared" si="3"/>
        <v>-115.859375</v>
      </c>
      <c r="C154" s="474">
        <f t="shared" si="3"/>
        <v>0.7623041414732512</v>
      </c>
      <c r="D154" s="474">
        <f t="shared" si="3"/>
        <v>-9.449755940134736</v>
      </c>
      <c r="E154" s="474">
        <f t="shared" si="3"/>
        <v>-318.75</v>
      </c>
      <c r="F154" s="474">
        <f t="shared" si="3"/>
        <v>-0.06584904107334921</v>
      </c>
      <c r="G154" s="474">
        <f t="shared" si="3"/>
        <v>3.3528918692372116</v>
      </c>
      <c r="H154" s="474">
        <f t="shared" si="3"/>
        <v>-15.70896101879174</v>
      </c>
      <c r="I154" s="474">
        <f t="shared" si="3"/>
        <v>-5.296589465454886</v>
      </c>
      <c r="J154" s="474">
        <f t="shared" si="3"/>
        <v>12.060301507537702</v>
      </c>
      <c r="K154" s="474">
        <f t="shared" si="3"/>
        <v>10.877862595419856</v>
      </c>
      <c r="L154" s="474">
        <f t="shared" si="3"/>
        <v>-24.658240907918483</v>
      </c>
      <c r="M154" s="474">
        <f t="shared" si="3"/>
        <v>7.534761367906782</v>
      </c>
      <c r="N154" s="474">
        <f t="shared" si="3"/>
        <v>3.240156696102531</v>
      </c>
      <c r="O154" s="474">
        <f t="shared" si="3"/>
        <v>4.250740338808484</v>
      </c>
      <c r="P154" s="474">
        <f t="shared" si="3"/>
        <v>-6.108558788497547</v>
      </c>
      <c r="Q154" s="300"/>
      <c r="R154" s="300"/>
      <c r="S154" s="301"/>
      <c r="T154" s="301"/>
      <c r="U154" s="301"/>
      <c r="V154" s="301"/>
      <c r="W154" s="301"/>
      <c r="X154" s="301"/>
      <c r="Y154" s="301"/>
      <c r="Z154" s="301"/>
    </row>
    <row r="155" spans="1:16" ht="12.75" hidden="1" outlineLevel="1">
      <c r="A155" s="462" t="s">
        <v>177</v>
      </c>
      <c r="B155" s="473">
        <f t="shared" si="3"/>
        <v>1169.6867811799852</v>
      </c>
      <c r="C155" s="474">
        <f t="shared" si="3"/>
        <v>5.036397187129211</v>
      </c>
      <c r="D155" s="474">
        <f t="shared" si="3"/>
        <v>4.308712402519419</v>
      </c>
      <c r="E155" s="474">
        <f t="shared" si="3"/>
        <v>255.6188870151771</v>
      </c>
      <c r="F155" s="474">
        <f t="shared" si="3"/>
        <v>9.489946742890012</v>
      </c>
      <c r="G155" s="474">
        <f t="shared" si="3"/>
        <v>4.403948367501911</v>
      </c>
      <c r="H155" s="474">
        <f t="shared" si="3"/>
        <v>1.901003265077776</v>
      </c>
      <c r="I155" s="474">
        <f t="shared" si="3"/>
        <v>4.949509029502892</v>
      </c>
      <c r="J155" s="474">
        <f t="shared" si="3"/>
        <v>8.733624454148469</v>
      </c>
      <c r="K155" s="474">
        <f t="shared" si="3"/>
        <v>13.201108978460226</v>
      </c>
      <c r="L155" s="474">
        <f t="shared" si="3"/>
        <v>5.136186770428026</v>
      </c>
      <c r="M155" s="474">
        <f t="shared" si="3"/>
        <v>36.644207780917185</v>
      </c>
      <c r="N155" s="474">
        <f t="shared" si="3"/>
        <v>2.764304290624267</v>
      </c>
      <c r="O155" s="474">
        <f t="shared" si="3"/>
        <v>4.3792700492330425</v>
      </c>
      <c r="P155" s="474">
        <f t="shared" si="3"/>
        <v>-11.028898506212485</v>
      </c>
    </row>
    <row r="156" spans="1:16" ht="12.75" hidden="1" outlineLevel="1">
      <c r="A156" s="462" t="s">
        <v>178</v>
      </c>
      <c r="B156" s="473">
        <f aca="true" t="shared" si="4" ref="B156:P162">+B75/B63*100-100</f>
        <v>-799.5899430431244</v>
      </c>
      <c r="C156" s="474">
        <f t="shared" si="4"/>
        <v>5.843369839637717</v>
      </c>
      <c r="D156" s="474">
        <f t="shared" si="4"/>
        <v>6.602512701411214</v>
      </c>
      <c r="E156" s="474">
        <f t="shared" si="4"/>
        <v>-68.11552277100705</v>
      </c>
      <c r="F156" s="474">
        <f t="shared" si="4"/>
        <v>19.24692418840263</v>
      </c>
      <c r="G156" s="474">
        <f t="shared" si="4"/>
        <v>4.054054054054063</v>
      </c>
      <c r="H156" s="474">
        <f t="shared" si="4"/>
        <v>3.1430373125100886</v>
      </c>
      <c r="I156" s="474">
        <f t="shared" si="4"/>
        <v>2.770045134659455</v>
      </c>
      <c r="J156" s="474">
        <f t="shared" si="4"/>
        <v>-2.3166023166023137</v>
      </c>
      <c r="K156" s="474">
        <f t="shared" si="4"/>
        <v>9.97543925939921</v>
      </c>
      <c r="L156" s="474">
        <f t="shared" si="4"/>
        <v>-1.2508826793099956</v>
      </c>
      <c r="M156" s="474">
        <f t="shared" si="4"/>
        <v>36.51615575807787</v>
      </c>
      <c r="N156" s="474">
        <f t="shared" si="4"/>
        <v>3.6835694789000684</v>
      </c>
      <c r="O156" s="474">
        <f t="shared" si="4"/>
        <v>13.65284200029457</v>
      </c>
      <c r="P156" s="474">
        <f t="shared" si="4"/>
        <v>-5.934204243072244</v>
      </c>
    </row>
    <row r="157" spans="1:16" ht="12.75" hidden="1" collapsed="1">
      <c r="A157" s="462" t="s">
        <v>179</v>
      </c>
      <c r="B157" s="473">
        <f t="shared" si="4"/>
        <v>14.72530851650744</v>
      </c>
      <c r="C157" s="474">
        <f t="shared" si="4"/>
        <v>4.5012094496426585</v>
      </c>
      <c r="D157" s="474">
        <f t="shared" si="4"/>
        <v>6.520332459801409</v>
      </c>
      <c r="E157" s="474">
        <f t="shared" si="4"/>
        <v>-34.3711811023622</v>
      </c>
      <c r="F157" s="474">
        <f t="shared" si="4"/>
        <v>18.550674602223324</v>
      </c>
      <c r="G157" s="474">
        <f t="shared" si="4"/>
        <v>4.702970297029708</v>
      </c>
      <c r="H157" s="474">
        <f t="shared" si="4"/>
        <v>3.7272982991969172</v>
      </c>
      <c r="I157" s="474">
        <f t="shared" si="4"/>
        <v>2.2956693091440172</v>
      </c>
      <c r="J157" s="474">
        <f t="shared" si="4"/>
        <v>0</v>
      </c>
      <c r="K157" s="474">
        <f t="shared" si="4"/>
        <v>12.662229617304504</v>
      </c>
      <c r="L157" s="474">
        <f t="shared" si="4"/>
        <v>-13.627375118218538</v>
      </c>
      <c r="M157" s="474">
        <f t="shared" si="4"/>
        <v>4.289710910786454</v>
      </c>
      <c r="N157" s="474">
        <f t="shared" si="4"/>
        <v>4.226312115983674</v>
      </c>
      <c r="O157" s="474">
        <f t="shared" si="4"/>
        <v>5.106222265754212</v>
      </c>
      <c r="P157" s="474">
        <f t="shared" si="4"/>
        <v>-2.9198254713674885</v>
      </c>
    </row>
    <row r="158" spans="1:16" ht="12.75" hidden="1">
      <c r="A158" s="462" t="s">
        <v>180</v>
      </c>
      <c r="B158" s="473">
        <f t="shared" si="4"/>
        <v>76.2003340062397</v>
      </c>
      <c r="C158" s="474">
        <f t="shared" si="4"/>
        <v>5.7661693920566535</v>
      </c>
      <c r="D158" s="474">
        <f t="shared" si="4"/>
        <v>4.032243152831356</v>
      </c>
      <c r="E158" s="474">
        <f t="shared" si="4"/>
        <v>-34.67995205927218</v>
      </c>
      <c r="F158" s="474">
        <f t="shared" si="4"/>
        <v>19.053833948316523</v>
      </c>
      <c r="G158" s="474">
        <f t="shared" si="4"/>
        <v>7.77084515031197</v>
      </c>
      <c r="H158" s="474">
        <f t="shared" si="4"/>
        <v>0.877733243452056</v>
      </c>
      <c r="I158" s="474">
        <f t="shared" si="4"/>
        <v>-1.8568723224991714</v>
      </c>
      <c r="J158" s="474">
        <f t="shared" si="4"/>
        <v>5.044510385756666</v>
      </c>
      <c r="K158" s="474">
        <f t="shared" si="4"/>
        <v>-20.002114388413148</v>
      </c>
      <c r="L158" s="474">
        <f t="shared" si="4"/>
        <v>10.905776083533596</v>
      </c>
      <c r="M158" s="474">
        <f t="shared" si="4"/>
        <v>8.661186142102167</v>
      </c>
      <c r="N158" s="474">
        <f t="shared" si="4"/>
        <v>4.419041364711546</v>
      </c>
      <c r="O158" s="474">
        <f t="shared" si="4"/>
        <v>5.735724348195134</v>
      </c>
      <c r="P158" s="474">
        <f t="shared" si="4"/>
        <v>-4.8755053144635525</v>
      </c>
    </row>
    <row r="159" spans="1:16" ht="12.75" hidden="1">
      <c r="A159" s="462" t="s">
        <v>181</v>
      </c>
      <c r="B159" s="473">
        <f t="shared" si="4"/>
        <v>-9.882825071510851</v>
      </c>
      <c r="C159" s="474">
        <f t="shared" si="4"/>
        <v>6.1384736515424265</v>
      </c>
      <c r="D159" s="474">
        <f t="shared" si="4"/>
        <v>5.251335043378475</v>
      </c>
      <c r="E159" s="474">
        <f t="shared" si="4"/>
        <v>8.786057474390361</v>
      </c>
      <c r="F159" s="474">
        <f t="shared" si="4"/>
        <v>21.908903701894815</v>
      </c>
      <c r="G159" s="474">
        <f t="shared" si="4"/>
        <v>8.994708994709</v>
      </c>
      <c r="H159" s="474">
        <f t="shared" si="4"/>
        <v>2.6646845250133424</v>
      </c>
      <c r="I159" s="474">
        <f t="shared" si="4"/>
        <v>-3.8398223520759274</v>
      </c>
      <c r="J159" s="474">
        <f t="shared" si="4"/>
        <v>-5.221932114882506</v>
      </c>
      <c r="K159" s="474">
        <f t="shared" si="4"/>
        <v>11.8091095189355</v>
      </c>
      <c r="L159" s="474">
        <f t="shared" si="4"/>
        <v>8.45689590939574</v>
      </c>
      <c r="M159" s="474">
        <f t="shared" si="4"/>
        <v>-1.1918810479112523</v>
      </c>
      <c r="N159" s="474">
        <f t="shared" si="4"/>
        <v>5.048235607504779</v>
      </c>
      <c r="O159" s="474">
        <f t="shared" si="4"/>
        <v>6.008364999036871</v>
      </c>
      <c r="P159" s="474">
        <f t="shared" si="4"/>
        <v>-0.8800484096884702</v>
      </c>
    </row>
    <row r="160" spans="1:16" ht="12.75">
      <c r="A160" s="462" t="s">
        <v>182</v>
      </c>
      <c r="B160" s="473">
        <f t="shared" si="4"/>
        <v>-76.81619684809796</v>
      </c>
      <c r="C160" s="474">
        <f t="shared" si="4"/>
        <v>-39.177732068324204</v>
      </c>
      <c r="D160" s="474">
        <f t="shared" si="4"/>
        <v>-39.844474129378725</v>
      </c>
      <c r="E160" s="474">
        <f t="shared" si="4"/>
        <v>190.8850981654329</v>
      </c>
      <c r="F160" s="474">
        <f t="shared" si="4"/>
        <v>-35.53693308730699</v>
      </c>
      <c r="G160" s="474">
        <f t="shared" si="4"/>
        <v>13.513513513513516</v>
      </c>
      <c r="H160" s="474">
        <f t="shared" si="4"/>
        <v>-42.55658875947784</v>
      </c>
      <c r="I160" s="474">
        <f t="shared" si="4"/>
        <v>-27.24974738104072</v>
      </c>
      <c r="J160" s="474">
        <f t="shared" si="4"/>
        <v>-17.64705882352942</v>
      </c>
      <c r="K160" s="474">
        <f t="shared" si="4"/>
        <v>-26.5</v>
      </c>
      <c r="L160" s="474">
        <f t="shared" si="4"/>
        <v>-72.72727272727273</v>
      </c>
      <c r="M160" s="474">
        <f t="shared" si="4"/>
        <v>-100</v>
      </c>
      <c r="N160" s="474">
        <f t="shared" si="4"/>
        <v>-16.817558299039774</v>
      </c>
      <c r="O160" s="474">
        <f t="shared" si="4"/>
        <v>-16.726519337016583</v>
      </c>
      <c r="P160" s="474">
        <f t="shared" si="4"/>
        <v>-12.5</v>
      </c>
    </row>
    <row r="161" spans="1:16" ht="12.75">
      <c r="A161" s="462" t="s">
        <v>191</v>
      </c>
      <c r="B161" s="473">
        <f t="shared" si="4"/>
        <v>-458.7209302325581</v>
      </c>
      <c r="C161" s="474">
        <f t="shared" si="4"/>
        <v>-17.519144209972524</v>
      </c>
      <c r="D161" s="474">
        <f t="shared" si="4"/>
        <v>-18.89112763148752</v>
      </c>
      <c r="E161" s="474">
        <f t="shared" si="4"/>
        <v>32.258064516129025</v>
      </c>
      <c r="F161" s="474">
        <f t="shared" si="4"/>
        <v>0.5058168942842656</v>
      </c>
      <c r="G161" s="474">
        <f t="shared" si="4"/>
        <v>-2.444444444444443</v>
      </c>
      <c r="H161" s="474">
        <f t="shared" si="4"/>
        <v>-49.06166219839142</v>
      </c>
      <c r="I161" s="474">
        <f t="shared" si="4"/>
        <v>28.375435540069702</v>
      </c>
      <c r="J161" s="474">
        <f t="shared" si="4"/>
        <v>-11.764705882352942</v>
      </c>
      <c r="K161" s="474">
        <f t="shared" si="4"/>
        <v>-30.74380165289257</v>
      </c>
      <c r="L161" s="474">
        <f t="shared" si="4"/>
        <v>6.25</v>
      </c>
      <c r="M161" s="474">
        <f t="shared" si="4"/>
        <v>6.586021505376323</v>
      </c>
      <c r="N161" s="474">
        <f t="shared" si="4"/>
        <v>-3.797239467181001</v>
      </c>
      <c r="O161" s="474">
        <f t="shared" si="4"/>
        <v>-1.8614854277656008</v>
      </c>
      <c r="P161" s="474">
        <f t="shared" si="4"/>
        <v>-52.35849056603774</v>
      </c>
    </row>
    <row r="162" spans="1:18" ht="14.25">
      <c r="A162" s="436" t="s">
        <v>192</v>
      </c>
      <c r="B162" s="473">
        <f t="shared" si="4"/>
        <v>-279.9472295514512</v>
      </c>
      <c r="C162" s="474">
        <f t="shared" si="4"/>
        <v>-10.302872451257628</v>
      </c>
      <c r="D162" s="474">
        <f t="shared" si="4"/>
        <v>-10.422700941346847</v>
      </c>
      <c r="E162" s="474">
        <f t="shared" si="4"/>
        <v>300</v>
      </c>
      <c r="F162" s="474">
        <f t="shared" si="4"/>
        <v>2.7420604182804027</v>
      </c>
      <c r="G162" s="474">
        <f t="shared" si="4"/>
        <v>-5.317324185248708</v>
      </c>
      <c r="H162" s="474">
        <f t="shared" si="4"/>
        <v>-38.2201203783319</v>
      </c>
      <c r="I162" s="474">
        <f t="shared" si="4"/>
        <v>20.42004941757854</v>
      </c>
      <c r="J162" s="474">
        <f t="shared" si="4"/>
        <v>-17.171717171717177</v>
      </c>
      <c r="K162" s="474">
        <f t="shared" si="4"/>
        <v>-27.499999999999986</v>
      </c>
      <c r="L162" s="474">
        <f t="shared" si="4"/>
        <v>-0.4777070063694282</v>
      </c>
      <c r="M162" s="474">
        <f t="shared" si="4"/>
        <v>0</v>
      </c>
      <c r="N162" s="474">
        <f t="shared" si="4"/>
        <v>1.6084540968957555</v>
      </c>
      <c r="O162" s="474">
        <f t="shared" si="4"/>
        <v>2.4124066628374408</v>
      </c>
      <c r="P162" s="474">
        <f t="shared" si="4"/>
        <v>-5.42124542124543</v>
      </c>
      <c r="Q162" s="130"/>
      <c r="R162" s="130"/>
    </row>
    <row r="163" spans="1:18" ht="14.25">
      <c r="A163" s="422" t="s">
        <v>193</v>
      </c>
      <c r="B163" s="474">
        <f aca="true" t="shared" si="5" ref="B163:P163">+B82/B70*100-100</f>
        <v>-234.86024844720495</v>
      </c>
      <c r="C163" s="474">
        <f t="shared" si="5"/>
        <v>-11.654095399978743</v>
      </c>
      <c r="D163" s="474">
        <f t="shared" si="5"/>
        <v>-15.882409391894058</v>
      </c>
      <c r="E163" s="474">
        <f t="shared" si="5"/>
        <v>142.85714285714283</v>
      </c>
      <c r="F163" s="474">
        <f t="shared" si="5"/>
        <v>-0.4772436270515641</v>
      </c>
      <c r="G163" s="474">
        <f t="shared" si="5"/>
        <v>-10.646387832699617</v>
      </c>
      <c r="H163" s="474">
        <f t="shared" si="5"/>
        <v>-33.034157680635374</v>
      </c>
      <c r="I163" s="474">
        <f t="shared" si="5"/>
        <v>15.619019578978353</v>
      </c>
      <c r="J163" s="474">
        <f t="shared" si="5"/>
        <v>-18.796992481203006</v>
      </c>
      <c r="K163" s="474">
        <f t="shared" si="5"/>
        <v>30.44911413267411</v>
      </c>
      <c r="L163" s="474">
        <f t="shared" si="5"/>
        <v>-4.0867810292633635</v>
      </c>
      <c r="M163" s="474">
        <f t="shared" si="5"/>
        <v>-4.47799385875129</v>
      </c>
      <c r="N163" s="474">
        <f t="shared" si="5"/>
        <v>4.738282586383875</v>
      </c>
      <c r="O163" s="474">
        <f t="shared" si="5"/>
        <v>4.475116286139908</v>
      </c>
      <c r="P163" s="474">
        <f t="shared" si="5"/>
        <v>8.7036188731104</v>
      </c>
      <c r="Q163" s="130"/>
      <c r="R163" s="130"/>
    </row>
    <row r="164" spans="1:18" ht="14.25">
      <c r="A164" s="422" t="s">
        <v>305</v>
      </c>
      <c r="B164" s="474">
        <f aca="true" t="shared" si="6" ref="B164:P164">+B83/B71*100-100</f>
        <v>708.9494163424124</v>
      </c>
      <c r="C164" s="474">
        <f t="shared" si="6"/>
        <v>-10.816003616636522</v>
      </c>
      <c r="D164" s="474">
        <f t="shared" si="6"/>
        <v>-13.814204624117409</v>
      </c>
      <c r="E164" s="474">
        <f t="shared" si="6"/>
        <v>45.95185995623632</v>
      </c>
      <c r="F164" s="474">
        <f t="shared" si="6"/>
        <v>0.21253985122208974</v>
      </c>
      <c r="G164" s="474">
        <f t="shared" si="6"/>
        <v>-12.917115177610327</v>
      </c>
      <c r="H164" s="474">
        <f t="shared" si="6"/>
        <v>-28.50312415104591</v>
      </c>
      <c r="I164" s="474">
        <f t="shared" si="6"/>
        <v>9.974141115626153</v>
      </c>
      <c r="J164" s="474">
        <f t="shared" si="6"/>
        <v>-20.121951219512198</v>
      </c>
      <c r="K164" s="474">
        <f t="shared" si="6"/>
        <v>17.31076333439796</v>
      </c>
      <c r="L164" s="474">
        <f t="shared" si="6"/>
        <v>-6.768121746095304</v>
      </c>
      <c r="M164" s="474">
        <f t="shared" si="6"/>
        <v>-7.145773785218452</v>
      </c>
      <c r="N164" s="474">
        <f t="shared" si="6"/>
        <v>5.396748254837874</v>
      </c>
      <c r="O164" s="474">
        <f t="shared" si="6"/>
        <v>5.722200993504018</v>
      </c>
      <c r="P164" s="474">
        <f t="shared" si="6"/>
        <v>3.1507656065959964</v>
      </c>
      <c r="Q164" s="130"/>
      <c r="R164" s="130"/>
    </row>
    <row r="165" spans="1:18" ht="14.25">
      <c r="A165" s="422" t="s">
        <v>306</v>
      </c>
      <c r="B165" s="474">
        <f aca="true" t="shared" si="7" ref="B165:P165">+B84/B72*100-100</f>
        <v>712.0146520146521</v>
      </c>
      <c r="C165" s="474">
        <f t="shared" si="7"/>
        <v>-11.189539458458682</v>
      </c>
      <c r="D165" s="474">
        <f t="shared" si="7"/>
        <v>-13.337861258138545</v>
      </c>
      <c r="E165" s="474">
        <f t="shared" si="7"/>
        <v>211.4503816793893</v>
      </c>
      <c r="F165" s="474">
        <f t="shared" si="7"/>
        <v>4.026066773790376</v>
      </c>
      <c r="G165" s="474">
        <f t="shared" si="7"/>
        <v>-13.485280151946824</v>
      </c>
      <c r="H165" s="474">
        <f t="shared" si="7"/>
        <v>-28.12842376030106</v>
      </c>
      <c r="I165" s="474">
        <f t="shared" si="7"/>
        <v>5.211726384364795</v>
      </c>
      <c r="J165" s="474">
        <f t="shared" si="7"/>
        <v>-21.025641025641022</v>
      </c>
      <c r="K165" s="474">
        <f t="shared" si="7"/>
        <v>14.632814632814629</v>
      </c>
      <c r="L165" s="474">
        <f t="shared" si="7"/>
        <v>-11.67790125705956</v>
      </c>
      <c r="M165" s="474">
        <f t="shared" si="7"/>
        <v>-12.678936605316977</v>
      </c>
      <c r="N165" s="474">
        <f t="shared" si="7"/>
        <v>7.36042993780184</v>
      </c>
      <c r="O165" s="474">
        <f t="shared" si="7"/>
        <v>7.599026604772902</v>
      </c>
      <c r="P165" s="474">
        <f t="shared" si="7"/>
        <v>4.657089898053741</v>
      </c>
      <c r="Q165" s="130"/>
      <c r="R165" s="130"/>
    </row>
    <row r="166" spans="1:18" ht="14.25">
      <c r="A166" s="422" t="s">
        <v>307</v>
      </c>
      <c r="B166" s="474">
        <f aca="true" t="shared" si="8" ref="B166:P166">+B85/B73*100-100</f>
        <v>4404.433497536946</v>
      </c>
      <c r="C166" s="474">
        <f t="shared" si="8"/>
        <v>-6.44911522268643</v>
      </c>
      <c r="D166" s="474">
        <f t="shared" si="8"/>
        <v>0.23611698928563385</v>
      </c>
      <c r="E166" s="474">
        <f t="shared" si="8"/>
        <v>485.71428571428567</v>
      </c>
      <c r="F166" s="474">
        <f t="shared" si="8"/>
        <v>12.7090025533317</v>
      </c>
      <c r="G166" s="474">
        <f t="shared" si="8"/>
        <v>-17.59935117599352</v>
      </c>
      <c r="H166" s="474">
        <f t="shared" si="8"/>
        <v>-9.89405803777062</v>
      </c>
      <c r="I166" s="474">
        <f t="shared" si="8"/>
        <v>15.354452584872575</v>
      </c>
      <c r="J166" s="474">
        <f t="shared" si="8"/>
        <v>-22.421524663677133</v>
      </c>
      <c r="K166" s="474">
        <f t="shared" si="8"/>
        <v>3.9802065404475115</v>
      </c>
      <c r="L166" s="474">
        <f t="shared" si="8"/>
        <v>39.72954467648066</v>
      </c>
      <c r="M166" s="474">
        <f t="shared" si="8"/>
        <v>-13.716582212126497</v>
      </c>
      <c r="N166" s="474">
        <f t="shared" si="8"/>
        <v>7.94745642806609</v>
      </c>
      <c r="O166" s="474">
        <f t="shared" si="8"/>
        <v>6.626909912135218</v>
      </c>
      <c r="P166" s="474">
        <f t="shared" si="8"/>
        <v>21.51141718013774</v>
      </c>
      <c r="Q166" s="130"/>
      <c r="R166" s="130"/>
    </row>
    <row r="167" spans="1:18" ht="14.25">
      <c r="A167" s="422" t="s">
        <v>194</v>
      </c>
      <c r="B167" s="474">
        <f aca="true" t="shared" si="9" ref="B167:P167">+B86/B74*100-100</f>
        <v>-812.5221500295333</v>
      </c>
      <c r="C167" s="474">
        <f t="shared" si="9"/>
        <v>-10.454463305111844</v>
      </c>
      <c r="D167" s="474">
        <f t="shared" si="9"/>
        <v>-11.655207403908392</v>
      </c>
      <c r="E167" s="474">
        <f t="shared" si="9"/>
        <v>412.8571428571428</v>
      </c>
      <c r="F167" s="474">
        <f t="shared" si="9"/>
        <v>3.3458281271692414</v>
      </c>
      <c r="G167" s="474">
        <f t="shared" si="9"/>
        <v>-20.14545454545454</v>
      </c>
      <c r="H167" s="474">
        <f t="shared" si="9"/>
        <v>-21.81104277424511</v>
      </c>
      <c r="I167" s="474">
        <f t="shared" si="9"/>
        <v>0.4086211040781933</v>
      </c>
      <c r="J167" s="474">
        <f t="shared" si="9"/>
        <v>-21.686746987951793</v>
      </c>
      <c r="K167" s="474">
        <f t="shared" si="9"/>
        <v>2.241899020346665</v>
      </c>
      <c r="L167" s="474">
        <f t="shared" si="9"/>
        <v>-10.256952521941415</v>
      </c>
      <c r="M167" s="474">
        <f t="shared" si="9"/>
        <v>-14.474312072530608</v>
      </c>
      <c r="N167" s="474">
        <f t="shared" si="9"/>
        <v>8.878384919843938</v>
      </c>
      <c r="O167" s="474">
        <f t="shared" si="9"/>
        <v>6.3649886479292235</v>
      </c>
      <c r="P167" s="474">
        <f t="shared" si="9"/>
        <v>34.0655892044563</v>
      </c>
      <c r="Q167" s="130"/>
      <c r="R167" s="130"/>
    </row>
    <row r="168" spans="1:18" ht="14.25">
      <c r="A168" s="422" t="s">
        <v>195</v>
      </c>
      <c r="B168" s="474">
        <f aca="true" t="shared" si="10" ref="B168:P168">+B87/B75*100-100</f>
        <v>-1053.1885073580938</v>
      </c>
      <c r="C168" s="474">
        <f t="shared" si="10"/>
        <v>-9.735229650293917</v>
      </c>
      <c r="D168" s="474">
        <f t="shared" si="10"/>
        <v>-11.581763632427084</v>
      </c>
      <c r="E168" s="474">
        <f t="shared" si="10"/>
        <v>-1830.3030303030305</v>
      </c>
      <c r="F168" s="474">
        <f t="shared" si="10"/>
        <v>-1.1358114674441282</v>
      </c>
      <c r="G168" s="474">
        <f t="shared" si="10"/>
        <v>-22.532467532467535</v>
      </c>
      <c r="H168" s="474">
        <f t="shared" si="10"/>
        <v>-19.072753650029313</v>
      </c>
      <c r="I168" s="474">
        <f t="shared" si="10"/>
        <v>-0.9731663685151943</v>
      </c>
      <c r="J168" s="474">
        <f t="shared" si="10"/>
        <v>-14.229249011857718</v>
      </c>
      <c r="K168" s="474">
        <f t="shared" si="10"/>
        <v>1.6663803470193983</v>
      </c>
      <c r="L168" s="474">
        <f t="shared" si="10"/>
        <v>-4.096434773725605</v>
      </c>
      <c r="M168" s="474">
        <f t="shared" si="10"/>
        <v>-8.223334850553783</v>
      </c>
      <c r="N168" s="474">
        <f t="shared" si="10"/>
        <v>9.14427721918625</v>
      </c>
      <c r="O168" s="474">
        <f t="shared" si="10"/>
        <v>-1.7820780534623424</v>
      </c>
      <c r="P168" s="474">
        <f t="shared" si="10"/>
        <v>33.290422245108175</v>
      </c>
      <c r="Q168" s="130"/>
      <c r="R168" s="130"/>
    </row>
    <row r="169" spans="1:18" ht="14.25">
      <c r="A169" s="422" t="s">
        <v>308</v>
      </c>
      <c r="B169" s="474">
        <f aca="true" t="shared" si="11" ref="B169:P169">+B88/B76*100-100</f>
        <v>-686.046511627907</v>
      </c>
      <c r="C169" s="474">
        <f t="shared" si="11"/>
        <v>-10.025095615390526</v>
      </c>
      <c r="D169" s="474">
        <f t="shared" si="11"/>
        <v>-12.260515750047148</v>
      </c>
      <c r="E169" s="474">
        <f t="shared" si="11"/>
        <v>-378.31325301204816</v>
      </c>
      <c r="F169" s="474">
        <f t="shared" si="11"/>
        <v>-1.954920529434574</v>
      </c>
      <c r="G169" s="474">
        <f t="shared" si="11"/>
        <v>-23.3451536643026</v>
      </c>
      <c r="H169" s="474">
        <f t="shared" si="11"/>
        <v>-18.509898271398313</v>
      </c>
      <c r="I169" s="474">
        <f t="shared" si="11"/>
        <v>-3.710280966575766</v>
      </c>
      <c r="J169" s="474">
        <f t="shared" si="11"/>
        <v>-20.265780730897006</v>
      </c>
      <c r="K169" s="474">
        <f t="shared" si="11"/>
        <v>-4.297740363314134</v>
      </c>
      <c r="L169" s="474">
        <f t="shared" si="11"/>
        <v>4.529165837149108</v>
      </c>
      <c r="M169" s="474">
        <f t="shared" si="11"/>
        <v>4.366616989567802</v>
      </c>
      <c r="N169" s="474">
        <f t="shared" si="11"/>
        <v>9.982172676806428</v>
      </c>
      <c r="O169" s="474">
        <f t="shared" si="11"/>
        <v>6.196417106240489</v>
      </c>
      <c r="P169" s="474">
        <f t="shared" si="11"/>
        <v>42.686242523110394</v>
      </c>
      <c r="Q169" s="130"/>
      <c r="R169" s="130"/>
    </row>
    <row r="170" spans="1:18" ht="14.25">
      <c r="A170" s="422" t="s">
        <v>196</v>
      </c>
      <c r="B170" s="474">
        <f aca="true" t="shared" si="12" ref="B170:P170">+B89/B77*100-100</f>
        <v>-594.5716975211799</v>
      </c>
      <c r="C170" s="474">
        <f t="shared" si="12"/>
        <v>-9.15262218211069</v>
      </c>
      <c r="D170" s="474">
        <f t="shared" si="12"/>
        <v>-10.909584778931517</v>
      </c>
      <c r="E170" s="474">
        <f t="shared" si="12"/>
        <v>-329.6482412060302</v>
      </c>
      <c r="F170" s="474">
        <f t="shared" si="12"/>
        <v>0.7452894557287664</v>
      </c>
      <c r="G170" s="474">
        <f t="shared" si="12"/>
        <v>-24.473684210526315</v>
      </c>
      <c r="H170" s="474">
        <f t="shared" si="12"/>
        <v>-17.161645656767092</v>
      </c>
      <c r="I170" s="474">
        <f t="shared" si="12"/>
        <v>-3.098899832958921</v>
      </c>
      <c r="J170" s="474">
        <f t="shared" si="12"/>
        <v>-24.576271186440678</v>
      </c>
      <c r="K170" s="474">
        <f t="shared" si="12"/>
        <v>-8.021673054050495</v>
      </c>
      <c r="L170" s="474">
        <f t="shared" si="12"/>
        <v>0.8069939475453936</v>
      </c>
      <c r="M170" s="474">
        <f t="shared" si="12"/>
        <v>2.6749527154823056</v>
      </c>
      <c r="N170" s="474">
        <f t="shared" si="12"/>
        <v>9.7406608540673</v>
      </c>
      <c r="O170" s="474">
        <f t="shared" si="12"/>
        <v>5.779742491221285</v>
      </c>
      <c r="P170" s="474">
        <f t="shared" si="12"/>
        <v>42.15175748558676</v>
      </c>
      <c r="Q170" s="130"/>
      <c r="R170" s="130"/>
    </row>
    <row r="171" spans="1:18" ht="14.25">
      <c r="A171" s="422" t="s">
        <v>197</v>
      </c>
      <c r="B171" s="474">
        <f aca="true" t="shared" si="13" ref="B171:P171">+B90/B78*100-100</f>
        <v>296.6041489059392</v>
      </c>
      <c r="C171" s="474">
        <f t="shared" si="13"/>
        <v>-7.14833117518036</v>
      </c>
      <c r="D171" s="474">
        <f t="shared" si="13"/>
        <v>-11.05285909045567</v>
      </c>
      <c r="E171" s="474">
        <f t="shared" si="13"/>
        <v>-76.06694560669456</v>
      </c>
      <c r="F171" s="474">
        <f t="shared" si="13"/>
        <v>0.40073546744613964</v>
      </c>
      <c r="G171" s="474">
        <f t="shared" si="13"/>
        <v>-24.36893203883494</v>
      </c>
      <c r="H171" s="474">
        <f t="shared" si="13"/>
        <v>-16.99432443514101</v>
      </c>
      <c r="I171" s="474">
        <f t="shared" si="13"/>
        <v>-3.668713588411265</v>
      </c>
      <c r="J171" s="474">
        <f t="shared" si="13"/>
        <v>-19.834710743801637</v>
      </c>
      <c r="K171" s="474">
        <f t="shared" si="13"/>
        <v>-5.229431285044058</v>
      </c>
      <c r="L171" s="474">
        <f t="shared" si="13"/>
        <v>15.94531464688103</v>
      </c>
      <c r="M171" s="474">
        <f t="shared" si="13"/>
        <v>29.093514869222503</v>
      </c>
      <c r="N171" s="474">
        <f t="shared" si="13"/>
        <v>10.583853816740074</v>
      </c>
      <c r="O171" s="474">
        <f t="shared" si="13"/>
        <v>6.928627481003687</v>
      </c>
      <c r="P171" s="474">
        <f t="shared" si="13"/>
        <v>34.356133690172385</v>
      </c>
      <c r="Q171" s="130"/>
      <c r="R171" s="130"/>
    </row>
    <row r="172" spans="1:18" ht="14.25">
      <c r="A172" s="436" t="s">
        <v>198</v>
      </c>
      <c r="B172" s="474">
        <f aca="true" t="shared" si="14" ref="B172:L172">+B91/B79*100-100</f>
        <v>-77.26819541375872</v>
      </c>
      <c r="C172" s="474">
        <f t="shared" si="14"/>
        <v>13.244658270836268</v>
      </c>
      <c r="D172" s="474">
        <f t="shared" si="14"/>
        <v>14.889761401389293</v>
      </c>
      <c r="E172" s="474">
        <f t="shared" si="14"/>
        <v>-57.33333333333333</v>
      </c>
      <c r="F172" s="474">
        <f t="shared" si="14"/>
        <v>-9.68229954614219</v>
      </c>
      <c r="G172" s="474">
        <f t="shared" si="14"/>
        <v>-2.083333333333343</v>
      </c>
      <c r="H172" s="474">
        <f t="shared" si="14"/>
        <v>39.30035528833017</v>
      </c>
      <c r="I172" s="474">
        <f t="shared" si="14"/>
        <v>-28.329393223010243</v>
      </c>
      <c r="J172" s="474">
        <f t="shared" si="14"/>
        <v>-21.428571428571416</v>
      </c>
      <c r="K172" s="474">
        <f t="shared" si="14"/>
        <v>-12.471655328798178</v>
      </c>
      <c r="L172" s="474">
        <f t="shared" si="14"/>
        <v>200</v>
      </c>
      <c r="M172" s="467">
        <v>0</v>
      </c>
      <c r="N172" s="474">
        <f aca="true" t="shared" si="15" ref="N172:P173">+N91/N79*100-100</f>
        <v>28.215699208443255</v>
      </c>
      <c r="O172" s="474">
        <f t="shared" si="15"/>
        <v>28.51219107646378</v>
      </c>
      <c r="P172" s="474">
        <f t="shared" si="15"/>
        <v>-22.857142857142847</v>
      </c>
      <c r="Q172" s="130"/>
      <c r="R172" s="130"/>
    </row>
    <row r="173" spans="1:18" ht="14.25">
      <c r="A173" s="436" t="s">
        <v>199</v>
      </c>
      <c r="B173" s="474">
        <f aca="true" t="shared" si="16" ref="B173:M173">+B92/B80*100-100</f>
        <v>321.55591572123177</v>
      </c>
      <c r="C173" s="474">
        <f t="shared" si="16"/>
        <v>3.5719347980156044</v>
      </c>
      <c r="D173" s="474">
        <f t="shared" si="16"/>
        <v>-3.0666438238821456</v>
      </c>
      <c r="E173" s="474">
        <f t="shared" si="16"/>
        <v>-29.411764705882348</v>
      </c>
      <c r="F173" s="474">
        <f t="shared" si="16"/>
        <v>-5.837946653246092</v>
      </c>
      <c r="G173" s="474">
        <f t="shared" si="16"/>
        <v>-5.466970387243734</v>
      </c>
      <c r="H173" s="474">
        <f t="shared" si="16"/>
        <v>59.072681704260646</v>
      </c>
      <c r="I173" s="474">
        <f t="shared" si="16"/>
        <v>-46.955046649703135</v>
      </c>
      <c r="J173" s="474">
        <f t="shared" si="16"/>
        <v>-20</v>
      </c>
      <c r="K173" s="474">
        <f t="shared" si="16"/>
        <v>6.921241050119335</v>
      </c>
      <c r="L173" s="474">
        <f t="shared" si="16"/>
        <v>50.312891113892334</v>
      </c>
      <c r="M173" s="467">
        <f t="shared" si="16"/>
        <v>49.74779319041616</v>
      </c>
      <c r="N173" s="474">
        <f t="shared" si="15"/>
        <v>40.448593446525905</v>
      </c>
      <c r="O173" s="474">
        <f t="shared" si="15"/>
        <v>34.81926171924894</v>
      </c>
      <c r="P173" s="474">
        <f t="shared" si="15"/>
        <v>331.3531353135313</v>
      </c>
      <c r="Q173" s="130"/>
      <c r="R173" s="130"/>
    </row>
    <row r="174" spans="1:18" ht="14.25">
      <c r="A174" s="81"/>
      <c r="B174" s="300"/>
      <c r="C174" s="300"/>
      <c r="D174" s="300"/>
      <c r="E174" s="300"/>
      <c r="F174" s="300"/>
      <c r="G174" s="300"/>
      <c r="H174" s="300"/>
      <c r="I174" s="300"/>
      <c r="J174" s="300"/>
      <c r="K174" s="300"/>
      <c r="L174" s="300"/>
      <c r="M174" s="300"/>
      <c r="N174" s="300"/>
      <c r="O174" s="300"/>
      <c r="P174" s="300"/>
      <c r="Q174" s="130"/>
      <c r="R174" s="130"/>
    </row>
    <row r="175" ht="12.75">
      <c r="A175" s="237" t="s">
        <v>382</v>
      </c>
    </row>
  </sheetData>
  <mergeCells count="21">
    <mergeCell ref="D97:J97"/>
    <mergeCell ref="K97:K98"/>
    <mergeCell ref="L97:L98"/>
    <mergeCell ref="M97:M98"/>
    <mergeCell ref="AG7:AL7"/>
    <mergeCell ref="A93:F93"/>
    <mergeCell ref="C96:M96"/>
    <mergeCell ref="D7:J7"/>
    <mergeCell ref="M7:M8"/>
    <mergeCell ref="K7:K8"/>
    <mergeCell ref="L7:L8"/>
    <mergeCell ref="AM7:AO7"/>
    <mergeCell ref="S3:X3"/>
    <mergeCell ref="AP7:AP8"/>
    <mergeCell ref="C6:M6"/>
    <mergeCell ref="U6:AE6"/>
    <mergeCell ref="AF6:AP6"/>
    <mergeCell ref="V7:AB7"/>
    <mergeCell ref="AC7:AC8"/>
    <mergeCell ref="AD7:AD8"/>
    <mergeCell ref="AE7:AE8"/>
  </mergeCells>
  <printOptions/>
  <pageMargins left="0.75" right="0.75" top="1" bottom="1" header="0.5" footer="0.5"/>
  <pageSetup fitToHeight="1" fitToWidth="1" horizontalDpi="600" verticalDpi="600" orientation="landscape"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Q121"/>
  <sheetViews>
    <sheetView workbookViewId="0" topLeftCell="A1">
      <selection activeCell="J70" sqref="J70"/>
    </sheetView>
  </sheetViews>
  <sheetFormatPr defaultColWidth="9.00390625" defaultRowHeight="14.25"/>
  <cols>
    <col min="1" max="1" width="8.00390625" style="95" customWidth="1"/>
    <col min="2" max="2" width="10.625" style="95" customWidth="1"/>
    <col min="3" max="3" width="9.00390625" style="95" customWidth="1"/>
    <col min="4" max="8" width="11.25390625" style="95" customWidth="1"/>
    <col min="9" max="9" width="9.125" style="95" customWidth="1"/>
    <col min="10" max="10" width="9.125" style="95" bestFit="1" customWidth="1"/>
    <col min="11" max="11" width="9.25390625" style="95" customWidth="1"/>
    <col min="12" max="12" width="9.00390625" style="95" customWidth="1"/>
    <col min="13" max="13" width="9.125" style="95" customWidth="1"/>
    <col min="14" max="14" width="8.50390625" style="95" customWidth="1"/>
    <col min="15" max="15" width="11.125" style="95" bestFit="1" customWidth="1"/>
    <col min="16" max="16" width="11.625" style="95" customWidth="1"/>
    <col min="17" max="17" width="11.50390625" style="95" customWidth="1"/>
    <col min="18" max="16384" width="9.00390625" style="95" customWidth="1"/>
  </cols>
  <sheetData>
    <row r="1" ht="15">
      <c r="A1" s="99" t="s">
        <v>643</v>
      </c>
    </row>
    <row r="2" ht="15.75">
      <c r="A2" s="54" t="s">
        <v>349</v>
      </c>
    </row>
    <row r="3" ht="12.75">
      <c r="A3" s="95" t="s">
        <v>544</v>
      </c>
    </row>
    <row r="5" spans="2:15" ht="38.25">
      <c r="B5" s="631" t="s">
        <v>253</v>
      </c>
      <c r="C5" s="653"/>
      <c r="D5" s="625"/>
      <c r="E5" s="631" t="s">
        <v>254</v>
      </c>
      <c r="F5" s="653"/>
      <c r="G5" s="625"/>
      <c r="H5" s="213" t="s">
        <v>350</v>
      </c>
      <c r="I5" s="411" t="s">
        <v>351</v>
      </c>
      <c r="J5" s="214" t="s">
        <v>352</v>
      </c>
      <c r="K5" s="214" t="s">
        <v>353</v>
      </c>
      <c r="L5" s="214" t="s">
        <v>354</v>
      </c>
      <c r="M5" s="214" t="s">
        <v>355</v>
      </c>
      <c r="N5" s="214" t="s">
        <v>356</v>
      </c>
      <c r="O5" s="215" t="s">
        <v>357</v>
      </c>
    </row>
    <row r="6" spans="1:15" s="212" customFormat="1" ht="12.75">
      <c r="A6" s="216"/>
      <c r="B6" s="214" t="s">
        <v>358</v>
      </c>
      <c r="C6" s="217" t="s">
        <v>359</v>
      </c>
      <c r="D6" s="217" t="s">
        <v>360</v>
      </c>
      <c r="E6" s="214" t="s">
        <v>358</v>
      </c>
      <c r="F6" s="217" t="s">
        <v>359</v>
      </c>
      <c r="G6" s="217" t="s">
        <v>360</v>
      </c>
      <c r="H6" s="217"/>
      <c r="I6" s="217"/>
      <c r="K6" s="102"/>
      <c r="M6" s="102"/>
      <c r="O6" s="218"/>
    </row>
    <row r="7" spans="1:15" ht="12.75">
      <c r="A7" s="110"/>
      <c r="B7" s="219">
        <v>1</v>
      </c>
      <c r="C7" s="110">
        <v>2</v>
      </c>
      <c r="D7" s="219">
        <v>3</v>
      </c>
      <c r="E7" s="110">
        <v>4</v>
      </c>
      <c r="F7" s="110">
        <v>5</v>
      </c>
      <c r="G7" s="110">
        <v>6</v>
      </c>
      <c r="H7" s="110">
        <v>7</v>
      </c>
      <c r="I7" s="110">
        <v>8</v>
      </c>
      <c r="J7" s="110">
        <v>9</v>
      </c>
      <c r="K7" s="219">
        <v>10</v>
      </c>
      <c r="L7" s="219">
        <v>11</v>
      </c>
      <c r="M7" s="219">
        <v>12</v>
      </c>
      <c r="N7" s="219">
        <v>13</v>
      </c>
      <c r="O7" s="220">
        <v>14</v>
      </c>
    </row>
    <row r="8" spans="1:17" ht="12.75">
      <c r="A8" s="221">
        <v>2005</v>
      </c>
      <c r="B8" s="222">
        <v>32863.97132045409</v>
      </c>
      <c r="C8" s="222">
        <v>35320.05576578371</v>
      </c>
      <c r="D8" s="330">
        <v>-2456.084445329623</v>
      </c>
      <c r="E8" s="222">
        <v>4538.069134413024</v>
      </c>
      <c r="F8" s="222">
        <v>4208.1244210377035</v>
      </c>
      <c r="G8" s="222">
        <v>329.94471337532013</v>
      </c>
      <c r="H8" s="222">
        <v>-2075.4807408882684</v>
      </c>
      <c r="I8" s="222">
        <v>15.774718502186307</v>
      </c>
      <c r="J8" s="222">
        <v>-4185.845754340385</v>
      </c>
      <c r="K8" s="222">
        <v>-18.502507568213495</v>
      </c>
      <c r="L8" s="222">
        <v>2346.5876651397452</v>
      </c>
      <c r="M8" s="222">
        <v>-1038.4252804886144</v>
      </c>
      <c r="N8" s="222">
        <v>4915.850221586401</v>
      </c>
      <c r="O8" s="222">
        <v>6224.012606237532</v>
      </c>
      <c r="P8" s="111"/>
      <c r="Q8" s="111"/>
    </row>
    <row r="9" spans="1:17" ht="12.75">
      <c r="A9" s="221">
        <v>2006</v>
      </c>
      <c r="B9" s="222">
        <v>40924.384252804884</v>
      </c>
      <c r="C9" s="222">
        <v>43422.39261767244</v>
      </c>
      <c r="D9" s="230">
        <v>-2498.0083648675572</v>
      </c>
      <c r="E9" s="222">
        <v>5332.155240055344</v>
      </c>
      <c r="F9" s="222">
        <v>4586.803227761504</v>
      </c>
      <c r="G9" s="222">
        <v>745.3520122938398</v>
      </c>
      <c r="H9" s="222">
        <v>-2445.918970324636</v>
      </c>
      <c r="I9" s="222">
        <v>-53.629816490396195</v>
      </c>
      <c r="J9" s="222">
        <v>-4252.2051393887505</v>
      </c>
      <c r="K9" s="222">
        <v>-40.36635852751773</v>
      </c>
      <c r="L9" s="222">
        <v>4121.791807740822</v>
      </c>
      <c r="M9" s="222">
        <v>1441.2036114983737</v>
      </c>
      <c r="N9" s="222">
        <v>-4072.558746277276</v>
      </c>
      <c r="O9" s="222">
        <v>1490.43667296192</v>
      </c>
      <c r="P9" s="111"/>
      <c r="Q9" s="111"/>
    </row>
    <row r="10" spans="1:17" ht="12.75">
      <c r="A10" s="221">
        <v>2007</v>
      </c>
      <c r="B10" s="222">
        <v>47159.82871937861</v>
      </c>
      <c r="C10" s="222">
        <v>47869.64748058156</v>
      </c>
      <c r="D10" s="230">
        <v>-709.8187612029506</v>
      </c>
      <c r="E10" s="222">
        <v>5755.493875740101</v>
      </c>
      <c r="F10" s="222">
        <v>5320.270283404903</v>
      </c>
      <c r="G10" s="222">
        <v>435.2235923351982</v>
      </c>
      <c r="H10" s="222">
        <v>-2634.080196508</v>
      </c>
      <c r="I10" s="222">
        <v>-368.11060213768843</v>
      </c>
      <c r="J10" s="222">
        <v>-3276.785967513441</v>
      </c>
      <c r="K10" s="222">
        <v>376.6148841532231</v>
      </c>
      <c r="L10" s="222">
        <v>2363.340635995485</v>
      </c>
      <c r="M10" s="222">
        <v>-536.2178848834892</v>
      </c>
      <c r="N10" s="222">
        <v>3961.2427803226456</v>
      </c>
      <c r="O10" s="222">
        <v>5788.3655314346415</v>
      </c>
      <c r="P10" s="111"/>
      <c r="Q10" s="111"/>
    </row>
    <row r="11" spans="1:17" ht="12.75">
      <c r="A11" s="221">
        <v>2008</v>
      </c>
      <c r="B11" s="501">
        <v>49522.270777830316</v>
      </c>
      <c r="C11" s="230">
        <v>50280.06203916517</v>
      </c>
      <c r="D11" s="230">
        <v>-757.7912613348526</v>
      </c>
      <c r="E11" s="230">
        <v>6001.247881621966</v>
      </c>
      <c r="F11" s="230">
        <v>6488.468085291199</v>
      </c>
      <c r="G11" s="230">
        <v>-487.22020366923243</v>
      </c>
      <c r="H11" s="230">
        <v>-2294.968759875192</v>
      </c>
      <c r="I11" s="230">
        <v>-893.4541591980349</v>
      </c>
      <c r="J11" s="230">
        <v>-4433.434384077312</v>
      </c>
      <c r="K11" s="501">
        <v>806.1867040139043</v>
      </c>
      <c r="L11" s="501">
        <v>2113.083150766779</v>
      </c>
      <c r="M11" s="501">
        <v>1579.0048463121557</v>
      </c>
      <c r="N11" s="501">
        <v>1371.0039877699232</v>
      </c>
      <c r="O11" s="501">
        <v>5063.0919848488575</v>
      </c>
      <c r="P11" s="226"/>
      <c r="Q11" s="226"/>
    </row>
    <row r="12" spans="1:17" ht="12.75" customHeight="1">
      <c r="A12" s="223">
        <v>2009</v>
      </c>
      <c r="B12" s="225">
        <v>39683.10471100001</v>
      </c>
      <c r="C12" s="225">
        <v>38426.36233</v>
      </c>
      <c r="D12" s="225">
        <v>1256.7423810000037</v>
      </c>
      <c r="E12" s="225">
        <v>4521.65945495884</v>
      </c>
      <c r="F12" s="225">
        <v>5765.235777221705</v>
      </c>
      <c r="G12" s="225">
        <v>-1243.5763222628648</v>
      </c>
      <c r="H12" s="225">
        <v>-1280.4309647313867</v>
      </c>
      <c r="I12" s="225">
        <v>-670.6710544873511</v>
      </c>
      <c r="J12" s="225">
        <v>-1937.9359604815988</v>
      </c>
      <c r="K12" s="225">
        <v>461.37528708500014</v>
      </c>
      <c r="L12" s="225">
        <v>-280.28700000000157</v>
      </c>
      <c r="M12" s="225">
        <v>-868.8</v>
      </c>
      <c r="N12" s="225">
        <v>3392.2184546799613</v>
      </c>
      <c r="O12" s="225">
        <v>2243.1314546799595</v>
      </c>
      <c r="P12" s="111"/>
      <c r="Q12" s="111"/>
    </row>
    <row r="13" spans="1:17" ht="12.75" customHeight="1" hidden="1">
      <c r="A13" s="221">
        <v>2010</v>
      </c>
      <c r="B13" s="222">
        <v>0</v>
      </c>
      <c r="C13" s="222">
        <v>0</v>
      </c>
      <c r="D13" s="230">
        <v>0</v>
      </c>
      <c r="E13" s="222">
        <v>0</v>
      </c>
      <c r="F13" s="222">
        <v>0</v>
      </c>
      <c r="G13" s="222">
        <v>0</v>
      </c>
      <c r="H13" s="222">
        <v>0</v>
      </c>
      <c r="I13" s="222">
        <v>0</v>
      </c>
      <c r="J13" s="222">
        <v>0</v>
      </c>
      <c r="K13" s="222">
        <v>0</v>
      </c>
      <c r="L13" s="222">
        <v>0</v>
      </c>
      <c r="M13" s="222">
        <v>0</v>
      </c>
      <c r="N13" s="222">
        <v>0</v>
      </c>
      <c r="O13" s="222">
        <v>0</v>
      </c>
      <c r="P13" s="111"/>
      <c r="Q13" s="111"/>
    </row>
    <row r="14" spans="1:17" ht="12.75">
      <c r="A14" s="221" t="s">
        <v>14</v>
      </c>
      <c r="B14" s="227">
        <v>12956.018057491869</v>
      </c>
      <c r="C14" s="227">
        <v>13469.096461528246</v>
      </c>
      <c r="D14" s="234">
        <v>-513.0784040363778</v>
      </c>
      <c r="E14" s="227">
        <v>1517.5264506904343</v>
      </c>
      <c r="F14" s="227">
        <v>1457.0787244126122</v>
      </c>
      <c r="G14" s="227">
        <v>60.447726277822085</v>
      </c>
      <c r="H14" s="227">
        <v>-879.0347208391424</v>
      </c>
      <c r="I14" s="227">
        <v>20.61674301268003</v>
      </c>
      <c r="J14" s="227">
        <v>-1311.0486555850182</v>
      </c>
      <c r="K14" s="227">
        <v>187.82447055699393</v>
      </c>
      <c r="L14" s="227">
        <v>864.0377082918409</v>
      </c>
      <c r="M14" s="227">
        <v>-744.6823341963752</v>
      </c>
      <c r="N14" s="227">
        <v>995.7424890505243</v>
      </c>
      <c r="O14" s="227">
        <v>1115.09786314599</v>
      </c>
      <c r="P14" s="111"/>
      <c r="Q14" s="111"/>
    </row>
    <row r="15" spans="1:17" ht="12.75">
      <c r="A15" s="221" t="s">
        <v>15</v>
      </c>
      <c r="B15" s="227">
        <v>12728.331662</v>
      </c>
      <c r="C15" s="227">
        <v>12725.877175000001</v>
      </c>
      <c r="D15" s="234">
        <v>2.4544869999990624</v>
      </c>
      <c r="E15" s="227">
        <v>1389.0337417222436</v>
      </c>
      <c r="F15" s="227">
        <v>1481.818219327339</v>
      </c>
      <c r="G15" s="227">
        <v>-92.78447760509539</v>
      </c>
      <c r="H15" s="227">
        <v>-117.42496381862847</v>
      </c>
      <c r="I15" s="227">
        <v>-214.14392883223792</v>
      </c>
      <c r="J15" s="227">
        <v>-421.8988832559627</v>
      </c>
      <c r="K15" s="227">
        <v>139.09247825798315</v>
      </c>
      <c r="L15" s="227">
        <v>-195.14704906061212</v>
      </c>
      <c r="M15" s="227">
        <v>655.9549890460067</v>
      </c>
      <c r="N15" s="227">
        <v>73.84319192723896</v>
      </c>
      <c r="O15" s="227">
        <v>534.6511319126336</v>
      </c>
      <c r="P15" s="111"/>
      <c r="Q15" s="111"/>
    </row>
    <row r="16" spans="1:17" ht="12.75">
      <c r="A16" s="221" t="s">
        <v>16</v>
      </c>
      <c r="B16" s="227">
        <v>13097.294569</v>
      </c>
      <c r="C16" s="227">
        <v>13296.405468</v>
      </c>
      <c r="D16" s="234">
        <v>-199.11089900000115</v>
      </c>
      <c r="E16" s="227">
        <v>1488.570179787932</v>
      </c>
      <c r="F16" s="227">
        <v>1594.5250725783094</v>
      </c>
      <c r="G16" s="227">
        <v>-105.95489279037747</v>
      </c>
      <c r="H16" s="227">
        <v>-1210.026407090221</v>
      </c>
      <c r="I16" s="227">
        <v>-216.05158485068142</v>
      </c>
      <c r="J16" s="227">
        <v>-1731.143783731281</v>
      </c>
      <c r="K16" s="227">
        <v>401.97503817300674</v>
      </c>
      <c r="L16" s="227">
        <v>562.2850693752904</v>
      </c>
      <c r="M16" s="227">
        <v>424.8224125340238</v>
      </c>
      <c r="N16" s="227">
        <v>662.5340237668458</v>
      </c>
      <c r="O16" s="227">
        <v>1649.64150567616</v>
      </c>
      <c r="P16" s="111"/>
      <c r="Q16" s="111"/>
    </row>
    <row r="17" spans="1:17" ht="12.75">
      <c r="A17" s="221" t="s">
        <v>17</v>
      </c>
      <c r="B17" s="227">
        <v>12244.307166999999</v>
      </c>
      <c r="C17" s="227">
        <v>12301.584429</v>
      </c>
      <c r="D17" s="234">
        <v>-57.27726200000143</v>
      </c>
      <c r="E17" s="227">
        <v>1543.4676210590917</v>
      </c>
      <c r="F17" s="227">
        <v>1666.2204110955772</v>
      </c>
      <c r="G17" s="227">
        <v>-122.75279003648552</v>
      </c>
      <c r="H17" s="227">
        <v>-572.2507010555667</v>
      </c>
      <c r="I17" s="227">
        <v>-196.00285743261446</v>
      </c>
      <c r="J17" s="227">
        <v>-948.2836105246681</v>
      </c>
      <c r="K17" s="227">
        <v>82.45706821069116</v>
      </c>
      <c r="L17" s="227">
        <v>662.8869083183962</v>
      </c>
      <c r="M17" s="227">
        <v>503.9434375622386</v>
      </c>
      <c r="N17" s="227">
        <v>88.09673729104155</v>
      </c>
      <c r="O17" s="227">
        <v>1254.9270831716765</v>
      </c>
      <c r="P17" s="111"/>
      <c r="Q17" s="111"/>
    </row>
    <row r="18" spans="1:17" ht="12.75">
      <c r="A18" s="221" t="s">
        <v>18</v>
      </c>
      <c r="B18" s="501">
        <v>11452.337379830313</v>
      </c>
      <c r="C18" s="230">
        <v>11956.194967165173</v>
      </c>
      <c r="D18" s="230">
        <v>-503.85758733486</v>
      </c>
      <c r="E18" s="230">
        <v>1580.1763390526994</v>
      </c>
      <c r="F18" s="230">
        <v>1745.9043822899725</v>
      </c>
      <c r="G18" s="230">
        <v>-165.72804323727314</v>
      </c>
      <c r="H18" s="230">
        <v>-395.26668791077566</v>
      </c>
      <c r="I18" s="230">
        <v>-267.2557880825011</v>
      </c>
      <c r="J18" s="230">
        <v>-1332.1081065654098</v>
      </c>
      <c r="K18" s="501">
        <v>182.66211937222323</v>
      </c>
      <c r="L18" s="501">
        <v>1083.0582221337045</v>
      </c>
      <c r="M18" s="501">
        <v>-5.715992830113521</v>
      </c>
      <c r="N18" s="501">
        <v>546.5300347847972</v>
      </c>
      <c r="O18" s="501">
        <v>1623.8722640883882</v>
      </c>
      <c r="P18" s="111"/>
      <c r="Q18" s="111"/>
    </row>
    <row r="19" spans="1:17" ht="12.75" customHeight="1">
      <c r="A19" s="221" t="s">
        <v>19</v>
      </c>
      <c r="B19" s="501">
        <v>8975.21628</v>
      </c>
      <c r="C19" s="230">
        <v>9191.974601</v>
      </c>
      <c r="D19" s="230">
        <v>-216.75832099999934</v>
      </c>
      <c r="E19" s="230">
        <v>1026.4</v>
      </c>
      <c r="F19" s="230">
        <v>1422.6</v>
      </c>
      <c r="G19" s="230">
        <v>-396.2</v>
      </c>
      <c r="H19" s="230">
        <v>-78.6</v>
      </c>
      <c r="I19" s="230">
        <v>-54.9</v>
      </c>
      <c r="J19" s="230">
        <v>-746.4583209999992</v>
      </c>
      <c r="K19" s="501">
        <v>253</v>
      </c>
      <c r="L19" s="501">
        <v>175.7499999999993</v>
      </c>
      <c r="M19" s="501">
        <v>-755.9</v>
      </c>
      <c r="N19" s="501">
        <v>1041.3577220999994</v>
      </c>
      <c r="O19" s="501">
        <v>461.2077220999986</v>
      </c>
      <c r="P19" s="111"/>
      <c r="Q19" s="111"/>
    </row>
    <row r="20" spans="1:17" ht="12.75" customHeight="1">
      <c r="A20" s="221" t="s">
        <v>20</v>
      </c>
      <c r="B20" s="501">
        <v>9624.411259</v>
      </c>
      <c r="C20" s="230">
        <v>9137.125364</v>
      </c>
      <c r="D20" s="230">
        <v>487.2858950000009</v>
      </c>
      <c r="E20" s="230">
        <v>1176.255130935337</v>
      </c>
      <c r="F20" s="230">
        <v>1426.7024237468195</v>
      </c>
      <c r="G20" s="230">
        <v>-250.44729281148238</v>
      </c>
      <c r="H20" s="230">
        <v>-203.47723</v>
      </c>
      <c r="I20" s="230">
        <v>-160.66910940981583</v>
      </c>
      <c r="J20" s="230">
        <v>-127.30773722129732</v>
      </c>
      <c r="K20" s="501">
        <v>147.05154593</v>
      </c>
      <c r="L20" s="501">
        <v>-880.4020000000039</v>
      </c>
      <c r="M20" s="501">
        <v>25.6</v>
      </c>
      <c r="N20" s="501">
        <v>1275.788511200001</v>
      </c>
      <c r="O20" s="501">
        <v>420.98651119999715</v>
      </c>
      <c r="P20" s="111"/>
      <c r="Q20" s="111"/>
    </row>
    <row r="21" spans="1:17" ht="12.75" customHeight="1">
      <c r="A21" s="221" t="s">
        <v>21</v>
      </c>
      <c r="B21" s="501">
        <v>9898.639954</v>
      </c>
      <c r="C21" s="230">
        <v>9403.702879999999</v>
      </c>
      <c r="D21" s="230">
        <v>494.9370740000013</v>
      </c>
      <c r="E21" s="230">
        <v>1151.109460062009</v>
      </c>
      <c r="F21" s="230">
        <v>1433.8430369920575</v>
      </c>
      <c r="G21" s="230">
        <v>-282.73357693004846</v>
      </c>
      <c r="H21" s="230">
        <v>-505.1729399999999</v>
      </c>
      <c r="I21" s="230">
        <v>-114.435372771257</v>
      </c>
      <c r="J21" s="230">
        <v>-407.4048157013041</v>
      </c>
      <c r="K21" s="501">
        <v>1.792626519999999</v>
      </c>
      <c r="L21" s="501">
        <v>38.930000000002394</v>
      </c>
      <c r="M21" s="501">
        <v>-635.3</v>
      </c>
      <c r="N21" s="501">
        <v>1427.8648905799869</v>
      </c>
      <c r="O21" s="501">
        <v>831.4948905799893</v>
      </c>
      <c r="P21" s="111"/>
      <c r="Q21" s="111"/>
    </row>
    <row r="22" spans="1:17" ht="12.75" customHeight="1">
      <c r="A22" s="223" t="s">
        <v>22</v>
      </c>
      <c r="B22" s="224">
        <v>11184.837218</v>
      </c>
      <c r="C22" s="225">
        <v>10693.559485000002</v>
      </c>
      <c r="D22" s="225">
        <v>491.277732999999</v>
      </c>
      <c r="E22" s="225">
        <v>1167.8948639614937</v>
      </c>
      <c r="F22" s="225">
        <v>1482.0903164828278</v>
      </c>
      <c r="G22" s="225">
        <v>-314.1954525213341</v>
      </c>
      <c r="H22" s="225">
        <v>-493.18079473138675</v>
      </c>
      <c r="I22" s="225">
        <v>-340.6665723062782</v>
      </c>
      <c r="J22" s="225">
        <v>-656.7650865590001</v>
      </c>
      <c r="K22" s="224" t="s">
        <v>169</v>
      </c>
      <c r="L22" s="224" t="s">
        <v>169</v>
      </c>
      <c r="M22" s="224" t="s">
        <v>169</v>
      </c>
      <c r="N22" s="224" t="s">
        <v>169</v>
      </c>
      <c r="O22" s="224" t="s">
        <v>169</v>
      </c>
      <c r="P22" s="111"/>
      <c r="Q22" s="111"/>
    </row>
    <row r="23" spans="1:17" ht="12.75" customHeight="1" hidden="1">
      <c r="A23" s="221" t="s">
        <v>23</v>
      </c>
      <c r="B23" s="228">
        <v>0</v>
      </c>
      <c r="C23" s="222">
        <v>0</v>
      </c>
      <c r="D23" s="230">
        <v>0</v>
      </c>
      <c r="E23" s="222">
        <v>0</v>
      </c>
      <c r="F23" s="222">
        <v>0</v>
      </c>
      <c r="G23" s="222">
        <v>0</v>
      </c>
      <c r="H23" s="222">
        <v>0</v>
      </c>
      <c r="I23" s="222">
        <v>0</v>
      </c>
      <c r="J23" s="222">
        <v>0</v>
      </c>
      <c r="K23" s="228">
        <v>0</v>
      </c>
      <c r="L23" s="228">
        <v>0</v>
      </c>
      <c r="M23" s="228">
        <v>0</v>
      </c>
      <c r="N23" s="228">
        <v>0</v>
      </c>
      <c r="O23" s="228">
        <v>0</v>
      </c>
      <c r="P23" s="111"/>
      <c r="Q23" s="111"/>
    </row>
    <row r="24" spans="1:17" ht="12.75" customHeight="1" hidden="1">
      <c r="A24" s="221" t="s">
        <v>24</v>
      </c>
      <c r="B24" s="228">
        <v>0</v>
      </c>
      <c r="C24" s="222">
        <v>0</v>
      </c>
      <c r="D24" s="230">
        <v>0</v>
      </c>
      <c r="E24" s="222">
        <v>0</v>
      </c>
      <c r="F24" s="222">
        <v>0</v>
      </c>
      <c r="G24" s="222">
        <v>0</v>
      </c>
      <c r="H24" s="222">
        <v>0</v>
      </c>
      <c r="I24" s="222">
        <v>0</v>
      </c>
      <c r="J24" s="222">
        <v>0</v>
      </c>
      <c r="K24" s="228">
        <v>0</v>
      </c>
      <c r="L24" s="228">
        <v>0</v>
      </c>
      <c r="M24" s="228">
        <v>0</v>
      </c>
      <c r="N24" s="228">
        <v>0</v>
      </c>
      <c r="O24" s="228">
        <v>0</v>
      </c>
      <c r="P24" s="111"/>
      <c r="Q24" s="111"/>
    </row>
    <row r="25" spans="1:17" ht="12.75" customHeight="1" hidden="1">
      <c r="A25" s="221" t="s">
        <v>25</v>
      </c>
      <c r="B25" s="228">
        <v>0</v>
      </c>
      <c r="C25" s="222">
        <v>0</v>
      </c>
      <c r="D25" s="230">
        <v>0</v>
      </c>
      <c r="E25" s="222">
        <v>0</v>
      </c>
      <c r="F25" s="222">
        <v>0</v>
      </c>
      <c r="G25" s="222">
        <v>0</v>
      </c>
      <c r="H25" s="222">
        <v>0</v>
      </c>
      <c r="I25" s="222">
        <v>0</v>
      </c>
      <c r="J25" s="222">
        <v>0</v>
      </c>
      <c r="K25" s="228">
        <v>0</v>
      </c>
      <c r="L25" s="228">
        <v>0</v>
      </c>
      <c r="M25" s="228">
        <v>0</v>
      </c>
      <c r="N25" s="228">
        <v>0</v>
      </c>
      <c r="O25" s="228">
        <v>0</v>
      </c>
      <c r="P25" s="111"/>
      <c r="Q25" s="111"/>
    </row>
    <row r="26" spans="1:17" ht="12.75" customHeight="1" hidden="1">
      <c r="A26" s="221" t="s">
        <v>26</v>
      </c>
      <c r="B26" s="228">
        <v>0</v>
      </c>
      <c r="C26" s="222">
        <v>0</v>
      </c>
      <c r="D26" s="230">
        <v>0</v>
      </c>
      <c r="E26" s="222">
        <v>0</v>
      </c>
      <c r="F26" s="222">
        <v>0</v>
      </c>
      <c r="G26" s="222">
        <v>0</v>
      </c>
      <c r="H26" s="222">
        <v>0</v>
      </c>
      <c r="I26" s="222">
        <v>0</v>
      </c>
      <c r="J26" s="222">
        <v>0</v>
      </c>
      <c r="K26" s="228">
        <v>0</v>
      </c>
      <c r="L26" s="228">
        <v>0</v>
      </c>
      <c r="M26" s="228">
        <v>0</v>
      </c>
      <c r="N26" s="228">
        <v>0</v>
      </c>
      <c r="O26" s="228">
        <v>0</v>
      </c>
      <c r="P26" s="111"/>
      <c r="Q26" s="111"/>
    </row>
    <row r="27" spans="1:17" ht="12.75" customHeight="1" hidden="1">
      <c r="A27" s="221" t="s">
        <v>184</v>
      </c>
      <c r="B27" s="228">
        <v>4739.693288189604</v>
      </c>
      <c r="C27" s="222">
        <v>4714.764655115183</v>
      </c>
      <c r="D27" s="230">
        <v>24.92863307442076</v>
      </c>
      <c r="E27" s="222">
        <v>466.32108837880924</v>
      </c>
      <c r="F27" s="222">
        <v>518.6602278017018</v>
      </c>
      <c r="G27" s="222">
        <v>-52.33913942289257</v>
      </c>
      <c r="H27" s="222">
        <v>-526.1435305052114</v>
      </c>
      <c r="I27" s="222">
        <v>-2.3995684877820436</v>
      </c>
      <c r="J27" s="222">
        <v>-555.9536053414653</v>
      </c>
      <c r="K27" s="228">
        <v>146.0167297351125</v>
      </c>
      <c r="L27" s="228">
        <v>76.71446590984532</v>
      </c>
      <c r="M27" s="228">
        <v>-150.65392020181903</v>
      </c>
      <c r="N27" s="228">
        <v>256.43745001237164</v>
      </c>
      <c r="O27" s="228">
        <v>182.4979957203979</v>
      </c>
      <c r="P27" s="111"/>
      <c r="Q27" s="111"/>
    </row>
    <row r="28" spans="1:17" ht="12.75" customHeight="1" hidden="1">
      <c r="A28" s="221" t="s">
        <v>185</v>
      </c>
      <c r="B28" s="228">
        <v>4615.415255925114</v>
      </c>
      <c r="C28" s="222">
        <v>4768.83754896103</v>
      </c>
      <c r="D28" s="230">
        <v>-153.42229303591557</v>
      </c>
      <c r="E28" s="222">
        <v>496.0739989046</v>
      </c>
      <c r="F28" s="222">
        <v>445.42273952490706</v>
      </c>
      <c r="G28" s="222">
        <v>50.65125937969293</v>
      </c>
      <c r="H28" s="222">
        <v>-348.6954789882493</v>
      </c>
      <c r="I28" s="222">
        <v>50.92575848977366</v>
      </c>
      <c r="J28" s="222">
        <v>-400.5407541546983</v>
      </c>
      <c r="K28" s="228">
        <v>-14.442674102104494</v>
      </c>
      <c r="L28" s="228">
        <v>222.8174998340304</v>
      </c>
      <c r="M28" s="228">
        <v>-154.57412202084578</v>
      </c>
      <c r="N28" s="228">
        <v>409.9424999566779</v>
      </c>
      <c r="O28" s="228">
        <v>478.18587776986254</v>
      </c>
      <c r="P28" s="111"/>
      <c r="Q28" s="111"/>
    </row>
    <row r="29" spans="1:17" ht="12.75" customHeight="1" hidden="1">
      <c r="A29" s="221" t="s">
        <v>186</v>
      </c>
      <c r="B29" s="228">
        <v>3600.9095133771493</v>
      </c>
      <c r="C29" s="222">
        <v>3985.4942574520346</v>
      </c>
      <c r="D29" s="230">
        <v>-384.5847440748853</v>
      </c>
      <c r="E29" s="222">
        <v>555.1313634070251</v>
      </c>
      <c r="F29" s="222">
        <v>492.99575708600344</v>
      </c>
      <c r="G29" s="222">
        <v>62.13560632102167</v>
      </c>
      <c r="H29" s="222">
        <v>-4.195711345681761</v>
      </c>
      <c r="I29" s="222">
        <v>-27.909446989311594</v>
      </c>
      <c r="J29" s="222">
        <v>-354.55429608885703</v>
      </c>
      <c r="K29" s="228">
        <v>56.25041492398592</v>
      </c>
      <c r="L29" s="228">
        <v>564.5057425479652</v>
      </c>
      <c r="M29" s="228">
        <v>-439.4542919737104</v>
      </c>
      <c r="N29" s="228">
        <v>329.3625390814748</v>
      </c>
      <c r="O29" s="228">
        <v>454.41398965572955</v>
      </c>
      <c r="P29" s="111"/>
      <c r="Q29" s="111"/>
    </row>
    <row r="30" spans="1:17" ht="12.75" customHeight="1" hidden="1">
      <c r="A30" s="221" t="s">
        <v>187</v>
      </c>
      <c r="B30" s="228">
        <v>4151.048284</v>
      </c>
      <c r="C30" s="222">
        <v>4093.6423029999996</v>
      </c>
      <c r="D30" s="230">
        <v>57.40598100000079</v>
      </c>
      <c r="E30" s="222">
        <v>472.79049880754184</v>
      </c>
      <c r="F30" s="222">
        <v>501.5406257107892</v>
      </c>
      <c r="G30" s="222">
        <v>-28.75012690324735</v>
      </c>
      <c r="H30" s="222">
        <v>-48.01109407156607</v>
      </c>
      <c r="I30" s="222">
        <v>-199.3630229905766</v>
      </c>
      <c r="J30" s="222">
        <v>-218.71826296538924</v>
      </c>
      <c r="K30" s="228">
        <v>62.378777444225065</v>
      </c>
      <c r="L30" s="228">
        <v>-159.57153289517362</v>
      </c>
      <c r="M30" s="228">
        <v>464.2368718050853</v>
      </c>
      <c r="N30" s="228">
        <v>-505.8166971071716</v>
      </c>
      <c r="O30" s="228">
        <v>-201.15135819725992</v>
      </c>
      <c r="P30" s="111"/>
      <c r="Q30" s="111"/>
    </row>
    <row r="31" spans="1:17" ht="12.75" customHeight="1" hidden="1">
      <c r="A31" s="221" t="s">
        <v>188</v>
      </c>
      <c r="B31" s="228">
        <v>4379.57864</v>
      </c>
      <c r="C31" s="222">
        <v>4359.766171</v>
      </c>
      <c r="D31" s="230">
        <v>19.81246899999951</v>
      </c>
      <c r="E31" s="222">
        <v>456.5039905968841</v>
      </c>
      <c r="F31" s="222">
        <v>516.8049950223929</v>
      </c>
      <c r="G31" s="222">
        <v>-60.30100442550878</v>
      </c>
      <c r="H31" s="222">
        <v>57.54639845980215</v>
      </c>
      <c r="I31" s="222">
        <v>-0.3766364162872947</v>
      </c>
      <c r="J31" s="222">
        <v>16.681226618005585</v>
      </c>
      <c r="K31" s="228">
        <v>25.478887031642962</v>
      </c>
      <c r="L31" s="228">
        <v>-76.38080063732323</v>
      </c>
      <c r="M31" s="228">
        <v>134.2162915753834</v>
      </c>
      <c r="N31" s="228">
        <v>418.5355677227359</v>
      </c>
      <c r="O31" s="228">
        <v>476.37105866079605</v>
      </c>
      <c r="P31" s="111"/>
      <c r="Q31" s="111"/>
    </row>
    <row r="32" spans="1:17" ht="12.75" customHeight="1" hidden="1">
      <c r="A32" s="221" t="s">
        <v>189</v>
      </c>
      <c r="B32" s="228">
        <v>4197.704737999999</v>
      </c>
      <c r="C32" s="222">
        <v>4272.468701000001</v>
      </c>
      <c r="D32" s="230">
        <v>-74.76396300000124</v>
      </c>
      <c r="E32" s="222">
        <v>459.73925231781766</v>
      </c>
      <c r="F32" s="222">
        <v>463.4725985941569</v>
      </c>
      <c r="G32" s="222">
        <v>-3.7333462763392617</v>
      </c>
      <c r="H32" s="222">
        <v>-126.96026820686454</v>
      </c>
      <c r="I32" s="222">
        <v>-14.40426942537403</v>
      </c>
      <c r="J32" s="222">
        <v>-219.86184690857908</v>
      </c>
      <c r="K32" s="228">
        <v>51.23481378211511</v>
      </c>
      <c r="L32" s="228">
        <v>40.80528447188475</v>
      </c>
      <c r="M32" s="228">
        <v>57.50182566553807</v>
      </c>
      <c r="N32" s="228">
        <v>161.12432131167466</v>
      </c>
      <c r="O32" s="228">
        <v>259.4314314490975</v>
      </c>
      <c r="P32" s="111"/>
      <c r="Q32" s="111"/>
    </row>
    <row r="33" spans="1:17" ht="12.75" customHeight="1" hidden="1">
      <c r="A33" s="221" t="s">
        <v>190</v>
      </c>
      <c r="B33" s="228">
        <v>4480.66577</v>
      </c>
      <c r="C33" s="222">
        <v>4718.344836</v>
      </c>
      <c r="D33" s="230">
        <v>-237.6790660000006</v>
      </c>
      <c r="E33" s="222">
        <v>489.7318540204736</v>
      </c>
      <c r="F33" s="222">
        <v>534.0148903547766</v>
      </c>
      <c r="G33" s="222">
        <v>-44.28303633430306</v>
      </c>
      <c r="H33" s="222">
        <v>-90.93288388767176</v>
      </c>
      <c r="I33" s="222">
        <v>-105.83354196327183</v>
      </c>
      <c r="J33" s="222">
        <v>-478.7285281852473</v>
      </c>
      <c r="K33" s="228">
        <v>312.05392489562786</v>
      </c>
      <c r="L33" s="228">
        <v>97.4265418575317</v>
      </c>
      <c r="M33" s="228">
        <v>-101.47712938989577</v>
      </c>
      <c r="N33" s="228">
        <v>78.3590108017402</v>
      </c>
      <c r="O33" s="228">
        <v>74.30842326937614</v>
      </c>
      <c r="P33" s="111"/>
      <c r="Q33" s="111"/>
    </row>
    <row r="34" spans="1:17" ht="12.75" customHeight="1" hidden="1">
      <c r="A34" s="221" t="s">
        <v>170</v>
      </c>
      <c r="B34" s="228">
        <v>4265.5105109999995</v>
      </c>
      <c r="C34" s="222">
        <v>4150.1906</v>
      </c>
      <c r="D34" s="230">
        <v>115.31991099999959</v>
      </c>
      <c r="E34" s="222">
        <v>485.54569164501186</v>
      </c>
      <c r="F34" s="222">
        <v>525.0610218341658</v>
      </c>
      <c r="G34" s="222">
        <v>-39.51533018915393</v>
      </c>
      <c r="H34" s="222">
        <v>-414.3296269003516</v>
      </c>
      <c r="I34" s="222">
        <v>48.04073176713292</v>
      </c>
      <c r="J34" s="222">
        <v>-290.48431432237305</v>
      </c>
      <c r="K34" s="228">
        <v>39.65848204863768</v>
      </c>
      <c r="L34" s="228">
        <v>224.20530438823604</v>
      </c>
      <c r="M34" s="228">
        <v>29.595698068113872</v>
      </c>
      <c r="N34" s="228">
        <v>-174.42975059618897</v>
      </c>
      <c r="O34" s="228">
        <v>79.37125186016095</v>
      </c>
      <c r="P34" s="111"/>
      <c r="Q34" s="111"/>
    </row>
    <row r="35" spans="1:17" ht="12.75" customHeight="1" hidden="1">
      <c r="A35" s="221" t="s">
        <v>167</v>
      </c>
      <c r="B35" s="228">
        <v>4351.118288</v>
      </c>
      <c r="C35" s="222">
        <v>4427.870032</v>
      </c>
      <c r="D35" s="230">
        <v>-76.75174400000014</v>
      </c>
      <c r="E35" s="222">
        <v>513.2926341224464</v>
      </c>
      <c r="F35" s="222">
        <v>535.4491603893671</v>
      </c>
      <c r="G35" s="222">
        <v>-22.15652626692065</v>
      </c>
      <c r="H35" s="222">
        <v>-704.7638963021976</v>
      </c>
      <c r="I35" s="222">
        <v>-158.25877465454252</v>
      </c>
      <c r="J35" s="222">
        <v>-961.930941223661</v>
      </c>
      <c r="K35" s="228">
        <v>50.26263122874122</v>
      </c>
      <c r="L35" s="228">
        <v>240.65322312952264</v>
      </c>
      <c r="M35" s="228">
        <v>496.70384385580564</v>
      </c>
      <c r="N35" s="228">
        <v>758.6047635612946</v>
      </c>
      <c r="O35" s="228">
        <v>1495.9618305466229</v>
      </c>
      <c r="P35" s="111"/>
      <c r="Q35" s="111"/>
    </row>
    <row r="36" spans="1:17" ht="12.75" hidden="1">
      <c r="A36" s="221" t="s">
        <v>168</v>
      </c>
      <c r="B36" s="228">
        <v>4114.031044</v>
      </c>
      <c r="C36" s="222">
        <v>4237.648553</v>
      </c>
      <c r="D36" s="230">
        <v>-123.6175089999997</v>
      </c>
      <c r="E36" s="222">
        <v>612.2018430895787</v>
      </c>
      <c r="F36" s="222">
        <v>606.624432417806</v>
      </c>
      <c r="G36" s="222">
        <v>5.577410671772668</v>
      </c>
      <c r="H36" s="222">
        <v>-325.3543470756157</v>
      </c>
      <c r="I36" s="222">
        <v>-78.87765438366527</v>
      </c>
      <c r="J36" s="222">
        <v>-522.272099787508</v>
      </c>
      <c r="K36" s="228">
        <v>21.789462763195182</v>
      </c>
      <c r="L36" s="228">
        <v>83.318927172542</v>
      </c>
      <c r="M36" s="228">
        <v>154.17247560246963</v>
      </c>
      <c r="N36" s="228">
        <v>619.0707153512272</v>
      </c>
      <c r="O36" s="228">
        <v>856.5621181262388</v>
      </c>
      <c r="P36" s="111"/>
      <c r="Q36" s="111"/>
    </row>
    <row r="37" spans="1:17" ht="12.75" hidden="1">
      <c r="A37" s="4" t="s">
        <v>177</v>
      </c>
      <c r="B37" s="227">
        <v>3694.585718</v>
      </c>
      <c r="C37" s="227">
        <v>3630.7253250000003</v>
      </c>
      <c r="D37" s="234">
        <v>63.860392999999476</v>
      </c>
      <c r="E37" s="227">
        <v>548.7686555541723</v>
      </c>
      <c r="F37" s="227">
        <v>488.0714766841763</v>
      </c>
      <c r="G37" s="227">
        <v>60.69717886999598</v>
      </c>
      <c r="H37" s="227">
        <v>-152.62924583416287</v>
      </c>
      <c r="I37" s="227">
        <v>-25.616794698181724</v>
      </c>
      <c r="J37" s="227">
        <v>-53.68846866234914</v>
      </c>
      <c r="K37" s="227">
        <v>33.38852000159416</v>
      </c>
      <c r="L37" s="227">
        <v>393.85378078735965</v>
      </c>
      <c r="M37" s="227">
        <v>272.3129522671447</v>
      </c>
      <c r="N37" s="227">
        <v>-442.2194263636514</v>
      </c>
      <c r="O37" s="227">
        <v>223.94730669085294</v>
      </c>
      <c r="P37" s="111"/>
      <c r="Q37" s="111"/>
    </row>
    <row r="38" spans="1:17" ht="12.75" hidden="1">
      <c r="A38" s="4" t="s">
        <v>178</v>
      </c>
      <c r="B38" s="227">
        <v>4435.690405</v>
      </c>
      <c r="C38" s="227">
        <v>4433.210551</v>
      </c>
      <c r="D38" s="234">
        <v>2.4798540000001594</v>
      </c>
      <c r="E38" s="227">
        <v>382.49712241534075</v>
      </c>
      <c r="F38" s="227">
        <v>571.5245019935949</v>
      </c>
      <c r="G38" s="227">
        <v>-189.0273795782541</v>
      </c>
      <c r="H38" s="227">
        <v>-94.26710814578811</v>
      </c>
      <c r="I38" s="227">
        <v>-91.50840835076745</v>
      </c>
      <c r="J38" s="227">
        <v>-372.32304207480956</v>
      </c>
      <c r="K38" s="227">
        <v>27.27908544590182</v>
      </c>
      <c r="L38" s="227">
        <v>185.71420035849448</v>
      </c>
      <c r="M38" s="227">
        <v>77.4580096926243</v>
      </c>
      <c r="N38" s="227">
        <v>-88.7545516965343</v>
      </c>
      <c r="O38" s="227">
        <v>174.4176583545845</v>
      </c>
      <c r="P38" s="111"/>
      <c r="Q38" s="111"/>
    </row>
    <row r="39" spans="1:17" ht="12.75" hidden="1">
      <c r="A39" s="4" t="s">
        <v>179</v>
      </c>
      <c r="B39" s="227">
        <v>4653.864578</v>
      </c>
      <c r="C39" s="227">
        <v>4587.433707</v>
      </c>
      <c r="D39" s="234">
        <v>66.43087099999957</v>
      </c>
      <c r="E39" s="227">
        <v>546.3440837302861</v>
      </c>
      <c r="F39" s="227">
        <v>597.2102843756969</v>
      </c>
      <c r="G39" s="227">
        <v>-50.8662006454108</v>
      </c>
      <c r="H39" s="227">
        <v>-251.3642229303591</v>
      </c>
      <c r="I39" s="227">
        <v>-103.41702054383293</v>
      </c>
      <c r="J39" s="227">
        <v>-339.21657311960325</v>
      </c>
      <c r="K39" s="227">
        <v>52.802701474249496</v>
      </c>
      <c r="L39" s="227">
        <v>54.43885680143378</v>
      </c>
      <c r="M39" s="227">
        <v>222.95027550952665</v>
      </c>
      <c r="N39" s="227">
        <v>255.6219947528689</v>
      </c>
      <c r="O39" s="227">
        <v>533.0111270638292</v>
      </c>
      <c r="P39" s="111"/>
      <c r="Q39" s="111"/>
    </row>
    <row r="40" spans="1:17" ht="12.75">
      <c r="A40" s="4" t="s">
        <v>180</v>
      </c>
      <c r="B40" s="227">
        <v>3890.18519</v>
      </c>
      <c r="C40" s="227">
        <v>4093.663236</v>
      </c>
      <c r="D40" s="234">
        <v>-203.47804599999972</v>
      </c>
      <c r="E40" s="227">
        <v>474.64106891388343</v>
      </c>
      <c r="F40" s="227">
        <v>514.401807617434</v>
      </c>
      <c r="G40" s="227">
        <v>-39.760738703550544</v>
      </c>
      <c r="H40" s="227">
        <v>-6.176618203544954</v>
      </c>
      <c r="I40" s="227">
        <v>-115.38464804992525</v>
      </c>
      <c r="J40" s="227">
        <v>-364.80005095702046</v>
      </c>
      <c r="K40" s="227">
        <v>13.502097141056762</v>
      </c>
      <c r="L40" s="227">
        <v>337.80601473810015</v>
      </c>
      <c r="M40" s="227">
        <v>261.1564761335723</v>
      </c>
      <c r="N40" s="227">
        <v>131.51424789467032</v>
      </c>
      <c r="O40" s="222">
        <v>730.4767387663428</v>
      </c>
      <c r="P40" s="111"/>
      <c r="Q40" s="111"/>
    </row>
    <row r="41" spans="1:17" ht="12.75">
      <c r="A41" s="4" t="s">
        <v>181</v>
      </c>
      <c r="B41" s="228">
        <v>2908.2876118303125</v>
      </c>
      <c r="C41" s="222">
        <v>3275.098024165173</v>
      </c>
      <c r="D41" s="230">
        <v>-366.8104123348603</v>
      </c>
      <c r="E41" s="222">
        <v>559.1911864085299</v>
      </c>
      <c r="F41" s="222">
        <v>634.2922902968418</v>
      </c>
      <c r="G41" s="222">
        <v>-75.10110388831185</v>
      </c>
      <c r="H41" s="222">
        <v>-137.72584677687158</v>
      </c>
      <c r="I41" s="222">
        <v>-48.45411948874293</v>
      </c>
      <c r="J41" s="222">
        <v>-628.0914824887866</v>
      </c>
      <c r="K41" s="228">
        <v>116.35732075691698</v>
      </c>
      <c r="L41" s="228">
        <v>690.8133505941706</v>
      </c>
      <c r="M41" s="228">
        <v>-489.8227444732125</v>
      </c>
      <c r="N41" s="228">
        <v>159.39379213725792</v>
      </c>
      <c r="O41" s="228">
        <v>360.38439825821604</v>
      </c>
      <c r="P41" s="111"/>
      <c r="Q41" s="111"/>
    </row>
    <row r="42" spans="1:17" ht="12.75">
      <c r="A42" s="4" t="s">
        <v>182</v>
      </c>
      <c r="B42" s="228">
        <v>2710.652381</v>
      </c>
      <c r="C42" s="222">
        <v>2993.791968</v>
      </c>
      <c r="D42" s="230">
        <v>-283.1395870000001</v>
      </c>
      <c r="E42" s="222">
        <v>358.45345799569697</v>
      </c>
      <c r="F42" s="222">
        <v>443.5321180054316</v>
      </c>
      <c r="G42" s="222">
        <v>-85.07866000973462</v>
      </c>
      <c r="H42" s="222">
        <v>19.983270000000005</v>
      </c>
      <c r="I42" s="222">
        <v>-68.31090650546943</v>
      </c>
      <c r="J42" s="228">
        <v>-416.5458835152042</v>
      </c>
      <c r="K42" s="228">
        <v>-10.628015390000002</v>
      </c>
      <c r="L42" s="228">
        <v>15.001000000000085</v>
      </c>
      <c r="M42" s="228">
        <v>951.4</v>
      </c>
      <c r="N42" s="228">
        <v>-1531.844815599997</v>
      </c>
      <c r="O42" s="228">
        <v>-565.4438155999969</v>
      </c>
      <c r="P42" s="226"/>
      <c r="Q42" s="106"/>
    </row>
    <row r="43" spans="1:16" ht="12.75">
      <c r="A43" s="4" t="s">
        <v>191</v>
      </c>
      <c r="B43" s="222">
        <v>2904.148761</v>
      </c>
      <c r="C43" s="222">
        <v>2884.011144</v>
      </c>
      <c r="D43" s="222">
        <v>20.137616999999864</v>
      </c>
      <c r="E43" s="222">
        <v>324.3029704377349</v>
      </c>
      <c r="F43" s="222">
        <v>483.5990252413428</v>
      </c>
      <c r="G43" s="222">
        <v>-159.2960548036079</v>
      </c>
      <c r="H43" s="222">
        <v>-25.0125</v>
      </c>
      <c r="I43" s="222">
        <v>26.509124938121715</v>
      </c>
      <c r="J43" s="222">
        <v>-137.6618128654863</v>
      </c>
      <c r="K43" s="222">
        <v>272.5917192200001</v>
      </c>
      <c r="L43" s="222">
        <v>275.77900000000085</v>
      </c>
      <c r="M43" s="222">
        <v>-425.4</v>
      </c>
      <c r="N43" s="222">
        <v>1348.691179849988</v>
      </c>
      <c r="O43" s="222">
        <v>1199.0701798499888</v>
      </c>
      <c r="P43" s="111"/>
    </row>
    <row r="44" spans="1:16" ht="12.75">
      <c r="A44" s="4" t="s">
        <v>192</v>
      </c>
      <c r="B44" s="222">
        <v>3342.863072</v>
      </c>
      <c r="C44" s="222">
        <v>3319.5178229999997</v>
      </c>
      <c r="D44" s="222">
        <v>23.345249000000422</v>
      </c>
      <c r="E44" s="222">
        <v>343.6435715665682</v>
      </c>
      <c r="F44" s="222">
        <v>495.4688567532255</v>
      </c>
      <c r="G44" s="222">
        <v>-151.8252851866573</v>
      </c>
      <c r="H44" s="222">
        <v>-73.57076999999998</v>
      </c>
      <c r="I44" s="222">
        <v>-13.098218432652281</v>
      </c>
      <c r="J44" s="222">
        <v>-215.14902461930916</v>
      </c>
      <c r="K44" s="228">
        <v>-8.9637038300001</v>
      </c>
      <c r="L44" s="228">
        <v>-115.03000000000165</v>
      </c>
      <c r="M44" s="228">
        <v>-1281.9</v>
      </c>
      <c r="N44" s="228">
        <v>1224.5113578500084</v>
      </c>
      <c r="O44" s="228">
        <v>-172.41864214999327</v>
      </c>
      <c r="P44" s="111"/>
    </row>
    <row r="45" spans="1:16" ht="12.75">
      <c r="A45" s="4" t="s">
        <v>193</v>
      </c>
      <c r="B45" s="222">
        <v>3324.173597</v>
      </c>
      <c r="C45" s="222">
        <v>3002.691859</v>
      </c>
      <c r="D45" s="222">
        <v>321.48173799999995</v>
      </c>
      <c r="E45" s="222">
        <v>347.1</v>
      </c>
      <c r="F45" s="222">
        <v>494.9</v>
      </c>
      <c r="G45" s="222">
        <v>-147.8</v>
      </c>
      <c r="H45" s="222">
        <v>-49.4</v>
      </c>
      <c r="I45" s="222">
        <v>-40.7</v>
      </c>
      <c r="J45" s="222">
        <v>83.58173799999999</v>
      </c>
      <c r="K45" s="228">
        <v>133.4</v>
      </c>
      <c r="L45" s="228">
        <v>-132.4499999999993</v>
      </c>
      <c r="M45" s="228">
        <v>-465.5</v>
      </c>
      <c r="N45" s="228">
        <v>1070.6422779000006</v>
      </c>
      <c r="O45" s="228">
        <v>472.6922779000013</v>
      </c>
      <c r="P45" s="111"/>
    </row>
    <row r="46" spans="1:16" ht="12.75">
      <c r="A46" s="4" t="s">
        <v>645</v>
      </c>
      <c r="B46" s="222">
        <v>3015.027361</v>
      </c>
      <c r="C46" s="222">
        <v>2877.996988</v>
      </c>
      <c r="D46" s="222">
        <v>137.03037300000005</v>
      </c>
      <c r="E46" s="222">
        <v>354.2</v>
      </c>
      <c r="F46" s="222">
        <v>452.2</v>
      </c>
      <c r="G46" s="222">
        <v>-98</v>
      </c>
      <c r="H46" s="222">
        <v>-112.4</v>
      </c>
      <c r="I46" s="222">
        <v>-24.3</v>
      </c>
      <c r="J46" s="222">
        <v>-97.66962699999995</v>
      </c>
      <c r="K46" s="228">
        <v>6.955348705000006</v>
      </c>
      <c r="L46" s="228">
        <v>-361.8450000000042</v>
      </c>
      <c r="M46" s="228">
        <v>1451.7</v>
      </c>
      <c r="N46" s="228">
        <v>-743.5736602000136</v>
      </c>
      <c r="O46" s="228">
        <v>346.28133979998233</v>
      </c>
      <c r="P46" s="111"/>
    </row>
    <row r="47" spans="1:16" ht="12.75">
      <c r="A47" s="4" t="s">
        <v>3</v>
      </c>
      <c r="B47" s="222">
        <v>3253.419793</v>
      </c>
      <c r="C47" s="222">
        <v>3245.072769</v>
      </c>
      <c r="D47" s="222">
        <v>8.347024000000147</v>
      </c>
      <c r="E47" s="222">
        <v>474.95513093533714</v>
      </c>
      <c r="F47" s="222">
        <v>479.60242374681957</v>
      </c>
      <c r="G47" s="222">
        <v>-4.64729281148243</v>
      </c>
      <c r="H47" s="222">
        <v>-41.67722999999998</v>
      </c>
      <c r="I47" s="222">
        <v>-95.66910940981583</v>
      </c>
      <c r="J47" s="222">
        <v>-133.6466082212981</v>
      </c>
      <c r="K47" s="228">
        <v>6.696197224999992</v>
      </c>
      <c r="L47" s="228">
        <v>-386.1070000000004</v>
      </c>
      <c r="M47" s="228">
        <v>-960.6</v>
      </c>
      <c r="N47" s="228">
        <v>948.719893500014</v>
      </c>
      <c r="O47" s="228">
        <v>-397.98710649998634</v>
      </c>
      <c r="P47" s="111"/>
    </row>
    <row r="48" spans="1:16" ht="12.75">
      <c r="A48" s="4" t="s">
        <v>4</v>
      </c>
      <c r="B48" s="222">
        <v>3059.9071919999997</v>
      </c>
      <c r="C48" s="222">
        <v>3030.8703179999998</v>
      </c>
      <c r="D48" s="222">
        <v>29.036873999999898</v>
      </c>
      <c r="E48" s="222">
        <v>411.8747328664117</v>
      </c>
      <c r="F48" s="222">
        <v>545.213409385412</v>
      </c>
      <c r="G48" s="222">
        <v>-133.33867651900027</v>
      </c>
      <c r="H48" s="222">
        <v>-178.29606</v>
      </c>
      <c r="I48" s="222">
        <v>-44.87733719123588</v>
      </c>
      <c r="J48" s="222">
        <v>-327.47519971023627</v>
      </c>
      <c r="K48" s="222">
        <v>-1.3509403649999285</v>
      </c>
      <c r="L48" s="222">
        <v>-331.67</v>
      </c>
      <c r="M48" s="222">
        <v>-872</v>
      </c>
      <c r="N48" s="222">
        <v>1169.5784576099668</v>
      </c>
      <c r="O48" s="222">
        <v>-34.09154239003328</v>
      </c>
      <c r="P48" s="111"/>
    </row>
    <row r="49" spans="1:16" ht="12.75">
      <c r="A49" s="4" t="s">
        <v>194</v>
      </c>
      <c r="B49" s="222">
        <v>3130.995906</v>
      </c>
      <c r="C49" s="222">
        <v>2914.148294</v>
      </c>
      <c r="D49" s="222">
        <v>216.84761200000003</v>
      </c>
      <c r="E49" s="222">
        <v>412.1954112196636</v>
      </c>
      <c r="F49" s="222">
        <v>422.11350822352097</v>
      </c>
      <c r="G49" s="222">
        <v>-9.918097003857383</v>
      </c>
      <c r="H49" s="222">
        <v>-129.09583999999995</v>
      </c>
      <c r="I49" s="222">
        <v>-62.242581432855275</v>
      </c>
      <c r="J49" s="222">
        <v>15.591093563287416</v>
      </c>
      <c r="K49" s="228">
        <v>4.607819695000103</v>
      </c>
      <c r="L49" s="228">
        <v>446.11700000000064</v>
      </c>
      <c r="M49" s="228">
        <v>476.6</v>
      </c>
      <c r="N49" s="228">
        <v>-525.0863076899627</v>
      </c>
      <c r="O49" s="228">
        <v>397.63069231003794</v>
      </c>
      <c r="P49" s="111"/>
    </row>
    <row r="50" spans="1:16" ht="12.75">
      <c r="A50" s="4" t="s">
        <v>195</v>
      </c>
      <c r="B50" s="222">
        <v>3712.788574</v>
      </c>
      <c r="C50" s="222">
        <v>3472.216914</v>
      </c>
      <c r="D50" s="222">
        <v>240.57166000000007</v>
      </c>
      <c r="E50" s="222">
        <v>327.03931597593373</v>
      </c>
      <c r="F50" s="222">
        <v>466.51611938312453</v>
      </c>
      <c r="G50" s="222">
        <v>-139.4768034071908</v>
      </c>
      <c r="H50" s="222">
        <v>-197.78103999999996</v>
      </c>
      <c r="I50" s="222">
        <v>-7.315454147165838</v>
      </c>
      <c r="J50" s="222">
        <v>-104.00163755435653</v>
      </c>
      <c r="K50" s="222">
        <v>-1.4642528100001755</v>
      </c>
      <c r="L50" s="222">
        <v>-75.51699999999823</v>
      </c>
      <c r="M50" s="222">
        <v>-239.9</v>
      </c>
      <c r="N50" s="222">
        <v>783.3727406599828</v>
      </c>
      <c r="O50" s="222">
        <v>467.9557406599846</v>
      </c>
      <c r="P50" s="111"/>
    </row>
    <row r="51" spans="1:16" ht="12.75">
      <c r="A51" s="4" t="s">
        <v>678</v>
      </c>
      <c r="B51" s="222">
        <v>4133.112447</v>
      </c>
      <c r="C51" s="222">
        <v>3737.414844</v>
      </c>
      <c r="D51" s="222">
        <v>395.6976030000005</v>
      </c>
      <c r="E51" s="222">
        <v>388.65933714780977</v>
      </c>
      <c r="F51" s="222">
        <v>471.0074672857827</v>
      </c>
      <c r="G51" s="222">
        <v>-82.34813013797293</v>
      </c>
      <c r="H51" s="222">
        <v>-156.4996</v>
      </c>
      <c r="I51" s="222">
        <v>-146.27424827471634</v>
      </c>
      <c r="J51" s="222">
        <v>10.575624587311268</v>
      </c>
      <c r="K51" s="222">
        <v>46.86170847000005</v>
      </c>
      <c r="L51" s="222">
        <v>175.05200000000764</v>
      </c>
      <c r="M51" s="222">
        <v>158.8</v>
      </c>
      <c r="N51" s="222">
        <v>202.2711709299865</v>
      </c>
      <c r="O51" s="222">
        <v>536.1231709299941</v>
      </c>
      <c r="P51" s="111"/>
    </row>
    <row r="52" spans="1:16" ht="12.75">
      <c r="A52" s="4" t="s">
        <v>196</v>
      </c>
      <c r="B52" s="222">
        <v>3890.93381</v>
      </c>
      <c r="C52" s="222">
        <v>3746.3611579999997</v>
      </c>
      <c r="D52" s="222">
        <v>144.5726520000003</v>
      </c>
      <c r="E52" s="222">
        <v>338.92883553099455</v>
      </c>
      <c r="F52" s="222">
        <v>415.26483692773036</v>
      </c>
      <c r="G52" s="222">
        <v>-76.33600139673581</v>
      </c>
      <c r="H52" s="222">
        <v>-168.08014000000026</v>
      </c>
      <c r="I52" s="222">
        <v>-81.02298531670795</v>
      </c>
      <c r="J52" s="222">
        <v>-180.86647471344372</v>
      </c>
      <c r="K52" s="222">
        <v>12.669406165000112</v>
      </c>
      <c r="L52" s="222">
        <v>210.38299999999305</v>
      </c>
      <c r="M52" s="222">
        <v>338</v>
      </c>
      <c r="N52" s="222">
        <v>-555.0638401300125</v>
      </c>
      <c r="O52" s="222">
        <v>-6.680840130019533</v>
      </c>
      <c r="P52" s="111"/>
    </row>
    <row r="53" spans="1:16" ht="12.75">
      <c r="A53" s="4" t="s">
        <v>197</v>
      </c>
      <c r="B53" s="222">
        <v>3237.5402259999996</v>
      </c>
      <c r="C53" s="222">
        <v>3304.639769</v>
      </c>
      <c r="D53" s="222">
        <v>-67.09954300000027</v>
      </c>
      <c r="E53" s="222">
        <v>440.30669128268937</v>
      </c>
      <c r="F53" s="222">
        <v>598.4180122693151</v>
      </c>
      <c r="G53" s="222">
        <v>-158.11132098662574</v>
      </c>
      <c r="H53" s="222">
        <v>-176.0774199999994</v>
      </c>
      <c r="I53" s="222">
        <v>-118.87587721485397</v>
      </c>
      <c r="J53" s="222">
        <v>-520.1641612014794</v>
      </c>
      <c r="K53" s="222">
        <v>2.55064200999999</v>
      </c>
      <c r="L53" s="222">
        <v>-66.40300000000053</v>
      </c>
      <c r="M53" s="222">
        <v>206.7</v>
      </c>
      <c r="N53" s="222">
        <v>574.940947560111</v>
      </c>
      <c r="O53" s="222">
        <v>715.2379475601105</v>
      </c>
      <c r="P53" s="111"/>
    </row>
    <row r="54" spans="1:16" ht="12.75">
      <c r="A54" s="3" t="s">
        <v>198</v>
      </c>
      <c r="B54" s="222">
        <v>3139.408686</v>
      </c>
      <c r="C54" s="222">
        <v>3108.0577</v>
      </c>
      <c r="D54" s="222">
        <v>31.350986000000375</v>
      </c>
      <c r="E54" s="222">
        <v>379.101422876918</v>
      </c>
      <c r="F54" s="222">
        <v>439.30156246684334</v>
      </c>
      <c r="G54" s="222">
        <v>-60.20013958992536</v>
      </c>
      <c r="H54" s="222">
        <v>-173.2986919764627</v>
      </c>
      <c r="I54" s="222">
        <v>-20.797655045263156</v>
      </c>
      <c r="J54" s="222">
        <v>-222.94550061165083</v>
      </c>
      <c r="K54" s="222" t="s">
        <v>169</v>
      </c>
      <c r="L54" s="222" t="s">
        <v>169</v>
      </c>
      <c r="M54" s="222" t="s">
        <v>169</v>
      </c>
      <c r="N54" s="222" t="s">
        <v>169</v>
      </c>
      <c r="O54" s="222" t="s">
        <v>169</v>
      </c>
      <c r="P54" s="111"/>
    </row>
    <row r="55" spans="1:16" ht="12.75" hidden="1">
      <c r="A55" s="3" t="s">
        <v>199</v>
      </c>
      <c r="B55" s="222">
        <v>0</v>
      </c>
      <c r="C55" s="222">
        <v>0</v>
      </c>
      <c r="D55" s="222">
        <v>0</v>
      </c>
      <c r="E55" s="222">
        <v>0</v>
      </c>
      <c r="F55" s="222">
        <v>0</v>
      </c>
      <c r="G55" s="222">
        <v>0</v>
      </c>
      <c r="H55" s="222">
        <v>0</v>
      </c>
      <c r="I55" s="222">
        <v>0</v>
      </c>
      <c r="J55" s="222">
        <v>0</v>
      </c>
      <c r="K55" s="222">
        <v>0</v>
      </c>
      <c r="L55" s="222">
        <v>0</v>
      </c>
      <c r="M55" s="222">
        <v>0</v>
      </c>
      <c r="N55" s="222">
        <v>0</v>
      </c>
      <c r="O55" s="222">
        <v>0</v>
      </c>
      <c r="P55" s="111"/>
    </row>
    <row r="56" spans="1:16" ht="12.75" hidden="1">
      <c r="A56" s="3" t="s">
        <v>200</v>
      </c>
      <c r="B56" s="222">
        <v>0</v>
      </c>
      <c r="C56" s="222">
        <v>0</v>
      </c>
      <c r="D56" s="222">
        <v>0</v>
      </c>
      <c r="E56" s="222">
        <v>0</v>
      </c>
      <c r="F56" s="222">
        <v>0</v>
      </c>
      <c r="G56" s="222">
        <v>0</v>
      </c>
      <c r="H56" s="222">
        <v>0</v>
      </c>
      <c r="I56" s="222">
        <v>0</v>
      </c>
      <c r="J56" s="222">
        <v>0</v>
      </c>
      <c r="K56" s="222">
        <v>0</v>
      </c>
      <c r="L56" s="222">
        <v>0</v>
      </c>
      <c r="M56" s="222">
        <v>0</v>
      </c>
      <c r="N56" s="222">
        <v>0</v>
      </c>
      <c r="O56" s="222">
        <v>0</v>
      </c>
      <c r="P56" s="111"/>
    </row>
    <row r="57" spans="1:16" ht="12.75" hidden="1">
      <c r="A57" s="3" t="s">
        <v>201</v>
      </c>
      <c r="B57" s="222">
        <v>0</v>
      </c>
      <c r="C57" s="222">
        <v>0</v>
      </c>
      <c r="D57" s="222">
        <v>0</v>
      </c>
      <c r="E57" s="222">
        <v>0</v>
      </c>
      <c r="F57" s="222">
        <v>0</v>
      </c>
      <c r="G57" s="222">
        <v>0</v>
      </c>
      <c r="H57" s="222">
        <v>0</v>
      </c>
      <c r="I57" s="222">
        <v>0</v>
      </c>
      <c r="J57" s="222">
        <v>0</v>
      </c>
      <c r="K57" s="222">
        <v>0</v>
      </c>
      <c r="L57" s="222">
        <v>0</v>
      </c>
      <c r="M57" s="222">
        <v>0</v>
      </c>
      <c r="N57" s="222">
        <v>0</v>
      </c>
      <c r="O57" s="222">
        <v>0</v>
      </c>
      <c r="P57" s="111"/>
    </row>
    <row r="58" spans="1:16" ht="12.75" hidden="1">
      <c r="A58" s="3" t="s">
        <v>309</v>
      </c>
      <c r="B58" s="222">
        <v>0</v>
      </c>
      <c r="C58" s="222">
        <v>0</v>
      </c>
      <c r="D58" s="222">
        <v>0</v>
      </c>
      <c r="E58" s="222">
        <v>0</v>
      </c>
      <c r="F58" s="222">
        <v>0</v>
      </c>
      <c r="G58" s="222">
        <v>0</v>
      </c>
      <c r="H58" s="222">
        <v>0</v>
      </c>
      <c r="I58" s="222">
        <v>0</v>
      </c>
      <c r="J58" s="222">
        <v>0</v>
      </c>
      <c r="K58" s="222">
        <v>0</v>
      </c>
      <c r="L58" s="222">
        <v>0</v>
      </c>
      <c r="M58" s="222">
        <v>0</v>
      </c>
      <c r="N58" s="222">
        <v>0</v>
      </c>
      <c r="O58" s="222">
        <v>0</v>
      </c>
      <c r="P58" s="111"/>
    </row>
    <row r="59" spans="1:16" ht="12.75" hidden="1">
      <c r="A59" s="3" t="s">
        <v>310</v>
      </c>
      <c r="B59" s="222">
        <v>0</v>
      </c>
      <c r="C59" s="222">
        <v>0</v>
      </c>
      <c r="D59" s="222">
        <v>0</v>
      </c>
      <c r="E59" s="222">
        <v>0</v>
      </c>
      <c r="F59" s="222">
        <v>0</v>
      </c>
      <c r="G59" s="222">
        <v>0</v>
      </c>
      <c r="H59" s="222">
        <v>0</v>
      </c>
      <c r="I59" s="222">
        <v>0</v>
      </c>
      <c r="J59" s="222">
        <v>0</v>
      </c>
      <c r="K59" s="222">
        <v>0</v>
      </c>
      <c r="L59" s="222">
        <v>0</v>
      </c>
      <c r="M59" s="222">
        <v>0</v>
      </c>
      <c r="N59" s="222">
        <v>0</v>
      </c>
      <c r="O59" s="222">
        <v>0</v>
      </c>
      <c r="P59" s="111"/>
    </row>
    <row r="60" spans="1:16" ht="12.75" hidden="1">
      <c r="A60" s="3" t="s">
        <v>311</v>
      </c>
      <c r="B60" s="222">
        <v>0</v>
      </c>
      <c r="C60" s="222">
        <v>0</v>
      </c>
      <c r="D60" s="222">
        <v>0</v>
      </c>
      <c r="E60" s="222">
        <v>0</v>
      </c>
      <c r="F60" s="222">
        <v>0</v>
      </c>
      <c r="G60" s="222">
        <v>0</v>
      </c>
      <c r="H60" s="222">
        <v>0</v>
      </c>
      <c r="I60" s="222">
        <v>0</v>
      </c>
      <c r="J60" s="222">
        <v>0</v>
      </c>
      <c r="K60" s="222">
        <v>0</v>
      </c>
      <c r="L60" s="222">
        <v>0</v>
      </c>
      <c r="M60" s="222">
        <v>0</v>
      </c>
      <c r="N60" s="222">
        <v>0</v>
      </c>
      <c r="O60" s="222">
        <v>0</v>
      </c>
      <c r="P60" s="111"/>
    </row>
    <row r="61" spans="1:16" ht="12.75" hidden="1">
      <c r="A61" s="3" t="s">
        <v>202</v>
      </c>
      <c r="B61" s="222">
        <v>0</v>
      </c>
      <c r="C61" s="222">
        <v>0</v>
      </c>
      <c r="D61" s="222">
        <v>0</v>
      </c>
      <c r="E61" s="222">
        <v>0</v>
      </c>
      <c r="F61" s="222">
        <v>0</v>
      </c>
      <c r="G61" s="222">
        <v>0</v>
      </c>
      <c r="H61" s="222">
        <v>0</v>
      </c>
      <c r="I61" s="222">
        <v>0</v>
      </c>
      <c r="J61" s="222">
        <v>0</v>
      </c>
      <c r="K61" s="222">
        <v>0</v>
      </c>
      <c r="L61" s="222">
        <v>0</v>
      </c>
      <c r="M61" s="222">
        <v>0</v>
      </c>
      <c r="N61" s="222">
        <v>0</v>
      </c>
      <c r="O61" s="222">
        <v>0</v>
      </c>
      <c r="P61" s="111"/>
    </row>
    <row r="62" spans="1:16" ht="12.75" hidden="1">
      <c r="A62" s="3" t="s">
        <v>203</v>
      </c>
      <c r="B62" s="222">
        <v>0</v>
      </c>
      <c r="C62" s="222">
        <v>0</v>
      </c>
      <c r="D62" s="222">
        <v>0</v>
      </c>
      <c r="E62" s="222">
        <v>0</v>
      </c>
      <c r="F62" s="222">
        <v>0</v>
      </c>
      <c r="G62" s="222">
        <v>0</v>
      </c>
      <c r="H62" s="222">
        <v>0</v>
      </c>
      <c r="I62" s="222">
        <v>0</v>
      </c>
      <c r="J62" s="222">
        <v>0</v>
      </c>
      <c r="K62" s="222">
        <v>0</v>
      </c>
      <c r="L62" s="222">
        <v>0</v>
      </c>
      <c r="M62" s="222">
        <v>0</v>
      </c>
      <c r="N62" s="222">
        <v>0</v>
      </c>
      <c r="O62" s="222">
        <v>0</v>
      </c>
      <c r="P62" s="111"/>
    </row>
    <row r="63" spans="1:16" ht="12.75" hidden="1">
      <c r="A63" s="3" t="s">
        <v>312</v>
      </c>
      <c r="B63" s="222">
        <v>0</v>
      </c>
      <c r="C63" s="222">
        <v>0</v>
      </c>
      <c r="D63" s="222">
        <v>0</v>
      </c>
      <c r="E63" s="222">
        <v>0</v>
      </c>
      <c r="F63" s="222">
        <v>0</v>
      </c>
      <c r="G63" s="222">
        <v>0</v>
      </c>
      <c r="H63" s="222">
        <v>0</v>
      </c>
      <c r="I63" s="222">
        <v>0</v>
      </c>
      <c r="J63" s="222">
        <v>0</v>
      </c>
      <c r="K63" s="222">
        <v>0</v>
      </c>
      <c r="L63" s="222">
        <v>0</v>
      </c>
      <c r="M63" s="222">
        <v>0</v>
      </c>
      <c r="N63" s="222">
        <v>0</v>
      </c>
      <c r="O63" s="222">
        <v>0</v>
      </c>
      <c r="P63" s="111"/>
    </row>
    <row r="64" spans="1:16" ht="12.75" hidden="1">
      <c r="A64" s="3" t="s">
        <v>204</v>
      </c>
      <c r="B64" s="222">
        <v>0</v>
      </c>
      <c r="C64" s="222">
        <v>0</v>
      </c>
      <c r="D64" s="222">
        <v>0</v>
      </c>
      <c r="E64" s="222">
        <v>0</v>
      </c>
      <c r="F64" s="222">
        <v>0</v>
      </c>
      <c r="G64" s="222">
        <v>0</v>
      </c>
      <c r="H64" s="222">
        <v>0</v>
      </c>
      <c r="I64" s="222">
        <v>0</v>
      </c>
      <c r="J64" s="222">
        <v>0</v>
      </c>
      <c r="K64" s="222">
        <v>0</v>
      </c>
      <c r="L64" s="222">
        <v>0</v>
      </c>
      <c r="M64" s="222">
        <v>0</v>
      </c>
      <c r="N64" s="222">
        <v>0</v>
      </c>
      <c r="O64" s="222">
        <v>0</v>
      </c>
      <c r="P64" s="111"/>
    </row>
    <row r="65" spans="1:16" ht="12.75" hidden="1">
      <c r="A65" s="3" t="s">
        <v>205</v>
      </c>
      <c r="B65" s="222">
        <v>0</v>
      </c>
      <c r="C65" s="222">
        <v>0</v>
      </c>
      <c r="D65" s="222">
        <v>0</v>
      </c>
      <c r="E65" s="222">
        <v>0</v>
      </c>
      <c r="F65" s="222">
        <v>0</v>
      </c>
      <c r="G65" s="222">
        <v>0</v>
      </c>
      <c r="H65" s="222">
        <v>0</v>
      </c>
      <c r="I65" s="222">
        <v>0</v>
      </c>
      <c r="J65" s="222">
        <v>0</v>
      </c>
      <c r="K65" s="222">
        <v>0</v>
      </c>
      <c r="L65" s="222">
        <v>0</v>
      </c>
      <c r="M65" s="222">
        <v>0</v>
      </c>
      <c r="N65" s="222">
        <v>0</v>
      </c>
      <c r="O65" s="222">
        <v>0</v>
      </c>
      <c r="P65" s="111"/>
    </row>
    <row r="66" spans="1:16" ht="12.75">
      <c r="A66" s="44"/>
      <c r="B66" s="111"/>
      <c r="C66" s="111"/>
      <c r="D66" s="111"/>
      <c r="E66" s="111"/>
      <c r="F66" s="111"/>
      <c r="G66" s="111"/>
      <c r="H66" s="111"/>
      <c r="I66" s="111"/>
      <c r="J66" s="111"/>
      <c r="K66" s="111"/>
      <c r="L66" s="111"/>
      <c r="M66" s="111"/>
      <c r="N66" s="111"/>
      <c r="O66" s="111"/>
      <c r="P66" s="111"/>
    </row>
    <row r="67" spans="1:2" ht="12.75" customHeight="1">
      <c r="A67" s="211"/>
      <c r="B67" s="126"/>
    </row>
    <row r="68" ht="12.75">
      <c r="A68" s="95" t="s">
        <v>361</v>
      </c>
    </row>
    <row r="70" spans="2:7" ht="14.25">
      <c r="B70" s="631" t="s">
        <v>253</v>
      </c>
      <c r="C70" s="648"/>
      <c r="D70" s="631" t="s">
        <v>254</v>
      </c>
      <c r="E70" s="647"/>
      <c r="F70" s="210"/>
      <c r="G70" s="210"/>
    </row>
    <row r="71" spans="1:7" ht="12.75">
      <c r="A71" s="216"/>
      <c r="B71" s="214" t="s">
        <v>358</v>
      </c>
      <c r="C71" s="217" t="s">
        <v>359</v>
      </c>
      <c r="D71" s="214" t="s">
        <v>358</v>
      </c>
      <c r="E71" s="167" t="s">
        <v>359</v>
      </c>
      <c r="F71" s="229"/>
      <c r="G71" s="229"/>
    </row>
    <row r="72" spans="1:7" ht="12.75">
      <c r="A72" s="110"/>
      <c r="B72" s="219">
        <v>15</v>
      </c>
      <c r="C72" s="110">
        <v>16</v>
      </c>
      <c r="D72" s="110">
        <v>17</v>
      </c>
      <c r="E72" s="173">
        <v>18</v>
      </c>
      <c r="F72" s="44"/>
      <c r="G72" s="44"/>
    </row>
    <row r="73" spans="1:7" ht="12.75">
      <c r="A73" s="221">
        <v>2005</v>
      </c>
      <c r="B73" s="107">
        <v>11.1</v>
      </c>
      <c r="C73" s="107">
        <v>13.1</v>
      </c>
      <c r="D73" s="107">
        <v>13.8</v>
      </c>
      <c r="E73" s="107">
        <v>13.7</v>
      </c>
      <c r="F73" s="230"/>
      <c r="G73" s="230"/>
    </row>
    <row r="74" spans="1:7" ht="12.75">
      <c r="A74" s="221">
        <v>2006</v>
      </c>
      <c r="B74" s="107">
        <f aca="true" t="shared" si="0" ref="B74:C77">B9/B8*100-100</f>
        <v>24.526594347817323</v>
      </c>
      <c r="C74" s="107">
        <f t="shared" si="0"/>
        <v>22.93976234244191</v>
      </c>
      <c r="D74" s="107">
        <f aca="true" t="shared" si="1" ref="D74:E77">E9/E8*100-100</f>
        <v>17.498325435825052</v>
      </c>
      <c r="E74" s="107">
        <f t="shared" si="1"/>
        <v>8.998754999511632</v>
      </c>
      <c r="F74" s="109"/>
      <c r="G74" s="230"/>
    </row>
    <row r="75" spans="1:7" ht="12" customHeight="1">
      <c r="A75" s="221">
        <v>2007</v>
      </c>
      <c r="B75" s="107">
        <f t="shared" si="0"/>
        <v>15.236501612474115</v>
      </c>
      <c r="C75" s="107">
        <f t="shared" si="0"/>
        <v>10.241846648264001</v>
      </c>
      <c r="D75" s="107">
        <f t="shared" si="1"/>
        <v>7.939353162575287</v>
      </c>
      <c r="E75" s="107">
        <f t="shared" si="1"/>
        <v>15.990811448027898</v>
      </c>
      <c r="F75" s="109"/>
      <c r="G75" s="230"/>
    </row>
    <row r="76" spans="1:7" ht="12.75">
      <c r="A76" s="221">
        <v>2008</v>
      </c>
      <c r="B76" s="412">
        <f t="shared" si="0"/>
        <v>5.009437316893695</v>
      </c>
      <c r="C76" s="109">
        <f t="shared" si="0"/>
        <v>5.035371441917121</v>
      </c>
      <c r="D76" s="109">
        <f t="shared" si="1"/>
        <v>4.269903003767212</v>
      </c>
      <c r="E76" s="109">
        <f t="shared" si="1"/>
        <v>21.957489745025953</v>
      </c>
      <c r="F76" s="109"/>
      <c r="G76" s="230"/>
    </row>
    <row r="77" spans="1:7" ht="12.75">
      <c r="A77" s="223">
        <v>2009</v>
      </c>
      <c r="B77" s="178">
        <f t="shared" si="0"/>
        <v>-19.86816418611204</v>
      </c>
      <c r="C77" s="178">
        <f t="shared" si="0"/>
        <v>-23.57534821641994</v>
      </c>
      <c r="D77" s="178">
        <f t="shared" si="1"/>
        <v>-24.654679424160634</v>
      </c>
      <c r="E77" s="178">
        <f t="shared" si="1"/>
        <v>-11.146426222069266</v>
      </c>
      <c r="F77" s="109"/>
      <c r="G77" s="230"/>
    </row>
    <row r="78" spans="1:7" ht="12.75" hidden="1">
      <c r="A78" s="221">
        <v>2010</v>
      </c>
      <c r="B78" s="107"/>
      <c r="C78" s="107"/>
      <c r="D78" s="107"/>
      <c r="E78" s="107"/>
      <c r="F78" s="109"/>
      <c r="G78" s="230"/>
    </row>
    <row r="79" spans="1:7" ht="12.75" hidden="1">
      <c r="A79" s="221" t="s">
        <v>14</v>
      </c>
      <c r="B79" s="232"/>
      <c r="C79" s="232"/>
      <c r="D79" s="232"/>
      <c r="E79" s="232"/>
      <c r="F79" s="233"/>
      <c r="G79" s="234"/>
    </row>
    <row r="80" spans="1:7" ht="12.75" hidden="1">
      <c r="A80" s="221" t="s">
        <v>15</v>
      </c>
      <c r="B80" s="232"/>
      <c r="C80" s="232"/>
      <c r="D80" s="232"/>
      <c r="E80" s="232"/>
      <c r="F80" s="233"/>
      <c r="G80" s="234"/>
    </row>
    <row r="81" spans="1:7" ht="12.75" hidden="1">
      <c r="A81" s="221" t="s">
        <v>16</v>
      </c>
      <c r="B81" s="232"/>
      <c r="C81" s="232"/>
      <c r="D81" s="232"/>
      <c r="E81" s="232"/>
      <c r="F81" s="233"/>
      <c r="G81" s="234"/>
    </row>
    <row r="82" spans="1:7" ht="12.75" hidden="1">
      <c r="A82" s="221" t="s">
        <v>17</v>
      </c>
      <c r="B82" s="232"/>
      <c r="C82" s="232"/>
      <c r="D82" s="232"/>
      <c r="E82" s="232"/>
      <c r="F82" s="233"/>
      <c r="G82" s="234"/>
    </row>
    <row r="83" spans="1:7" ht="12.75">
      <c r="A83" s="221" t="s">
        <v>18</v>
      </c>
      <c r="B83" s="412">
        <f aca="true" t="shared" si="2" ref="B83:C87">B18/B14*100-100</f>
        <v>-11.606040304891721</v>
      </c>
      <c r="C83" s="109">
        <f t="shared" si="2"/>
        <v>-11.232390373655505</v>
      </c>
      <c r="D83" s="109">
        <f aca="true" t="shared" si="3" ref="D83:E85">E18/E14*100-100</f>
        <v>4.128421506838393</v>
      </c>
      <c r="E83" s="109">
        <f t="shared" si="3"/>
        <v>19.82224110737694</v>
      </c>
      <c r="F83" s="109"/>
      <c r="G83" s="230"/>
    </row>
    <row r="84" spans="1:7" ht="12.75">
      <c r="A84" s="221" t="s">
        <v>19</v>
      </c>
      <c r="B84" s="412">
        <f t="shared" si="2"/>
        <v>-29.486310395295547</v>
      </c>
      <c r="C84" s="109">
        <f t="shared" si="2"/>
        <v>-27.76942229917445</v>
      </c>
      <c r="D84" s="109">
        <f t="shared" si="3"/>
        <v>-26.106906609238948</v>
      </c>
      <c r="E84" s="109">
        <f t="shared" si="3"/>
        <v>-3.9963214485391347</v>
      </c>
      <c r="F84" s="109"/>
      <c r="G84" s="230"/>
    </row>
    <row r="85" spans="1:7" ht="12.75">
      <c r="A85" s="221" t="s">
        <v>20</v>
      </c>
      <c r="B85" s="412">
        <f t="shared" si="2"/>
        <v>-26.516035748481755</v>
      </c>
      <c r="C85" s="109">
        <f t="shared" si="2"/>
        <v>-31.28123697799377</v>
      </c>
      <c r="D85" s="109">
        <f t="shared" si="3"/>
        <v>-20.980875009674634</v>
      </c>
      <c r="E85" s="109">
        <f t="shared" si="3"/>
        <v>-10.52493006962409</v>
      </c>
      <c r="F85" s="109"/>
      <c r="G85" s="230"/>
    </row>
    <row r="86" spans="1:7" ht="12.75">
      <c r="A86" s="221" t="s">
        <v>21</v>
      </c>
      <c r="B86" s="412">
        <f t="shared" si="2"/>
        <v>-19.157206536943775</v>
      </c>
      <c r="C86" s="109">
        <f t="shared" si="2"/>
        <v>-23.556978092744515</v>
      </c>
      <c r="D86" s="109">
        <f>E21/E17*100-100</f>
        <v>-25.42056312965319</v>
      </c>
      <c r="E86" s="109">
        <f>F21/F17*100-100</f>
        <v>-13.946376635173166</v>
      </c>
      <c r="F86" s="109"/>
      <c r="G86" s="230"/>
    </row>
    <row r="87" spans="1:7" ht="12.75">
      <c r="A87" s="223" t="s">
        <v>22</v>
      </c>
      <c r="B87" s="231">
        <f t="shared" si="2"/>
        <v>-2.335769135665089</v>
      </c>
      <c r="C87" s="178">
        <f t="shared" si="2"/>
        <v>-10.560512651664652</v>
      </c>
      <c r="D87" s="178">
        <f>E22/E18*100-100</f>
        <v>-26.090852324644004</v>
      </c>
      <c r="E87" s="178">
        <f>F22/F18*100-100</f>
        <v>-15.11045326898828</v>
      </c>
      <c r="F87" s="107"/>
      <c r="G87" s="222"/>
    </row>
    <row r="88" spans="1:7" ht="12.75" hidden="1">
      <c r="A88" s="221" t="s">
        <v>23</v>
      </c>
      <c r="B88" s="235"/>
      <c r="C88" s="107"/>
      <c r="D88" s="107"/>
      <c r="E88" s="107"/>
      <c r="F88" s="107"/>
      <c r="G88" s="222"/>
    </row>
    <row r="89" spans="1:7" ht="12.75" hidden="1">
      <c r="A89" s="221" t="s">
        <v>24</v>
      </c>
      <c r="B89" s="235"/>
      <c r="C89" s="107"/>
      <c r="D89" s="107"/>
      <c r="E89" s="107"/>
      <c r="F89" s="107"/>
      <c r="G89" s="222"/>
    </row>
    <row r="90" spans="1:7" ht="12.75" hidden="1">
      <c r="A90" s="221" t="s">
        <v>25</v>
      </c>
      <c r="B90" s="235"/>
      <c r="C90" s="107"/>
      <c r="D90" s="107"/>
      <c r="E90" s="107"/>
      <c r="F90" s="107"/>
      <c r="G90" s="222"/>
    </row>
    <row r="91" spans="1:7" ht="12.75" hidden="1">
      <c r="A91" s="221" t="s">
        <v>26</v>
      </c>
      <c r="B91" s="235"/>
      <c r="C91" s="107"/>
      <c r="D91" s="107"/>
      <c r="E91" s="107"/>
      <c r="F91" s="107"/>
      <c r="G91" s="222"/>
    </row>
    <row r="92" spans="1:7" ht="12.75" hidden="1">
      <c r="A92" s="221" t="s">
        <v>184</v>
      </c>
      <c r="B92" s="235"/>
      <c r="C92" s="107"/>
      <c r="D92" s="107"/>
      <c r="E92" s="107"/>
      <c r="F92" s="107"/>
      <c r="G92" s="222"/>
    </row>
    <row r="93" spans="1:7" ht="12.75" hidden="1">
      <c r="A93" s="221" t="s">
        <v>185</v>
      </c>
      <c r="B93" s="235"/>
      <c r="C93" s="107"/>
      <c r="D93" s="107"/>
      <c r="E93" s="107"/>
      <c r="F93" s="107"/>
      <c r="G93" s="222"/>
    </row>
    <row r="94" spans="1:7" ht="12.75" hidden="1">
      <c r="A94" s="221" t="s">
        <v>186</v>
      </c>
      <c r="B94" s="235"/>
      <c r="C94" s="107"/>
      <c r="D94" s="107"/>
      <c r="E94" s="107"/>
      <c r="F94" s="107"/>
      <c r="G94" s="222"/>
    </row>
    <row r="95" spans="1:7" ht="12.75" hidden="1">
      <c r="A95" s="221" t="s">
        <v>187</v>
      </c>
      <c r="B95" s="235"/>
      <c r="C95" s="107"/>
      <c r="D95" s="107"/>
      <c r="E95" s="107"/>
      <c r="F95" s="107"/>
      <c r="G95" s="222"/>
    </row>
    <row r="96" spans="1:7" ht="12.75" hidden="1">
      <c r="A96" s="221" t="s">
        <v>188</v>
      </c>
      <c r="B96" s="235"/>
      <c r="C96" s="107"/>
      <c r="D96" s="107"/>
      <c r="E96" s="107"/>
      <c r="F96" s="107"/>
      <c r="G96" s="222"/>
    </row>
    <row r="97" spans="1:7" ht="12.75" hidden="1">
      <c r="A97" s="221" t="s">
        <v>189</v>
      </c>
      <c r="B97" s="235"/>
      <c r="C97" s="107"/>
      <c r="D97" s="107"/>
      <c r="E97" s="107"/>
      <c r="F97" s="107"/>
      <c r="G97" s="222"/>
    </row>
    <row r="98" spans="1:7" ht="12.75" hidden="1">
      <c r="A98" s="221" t="s">
        <v>190</v>
      </c>
      <c r="B98" s="235"/>
      <c r="C98" s="107"/>
      <c r="D98" s="107"/>
      <c r="E98" s="107"/>
      <c r="F98" s="107"/>
      <c r="G98" s="222"/>
    </row>
    <row r="99" spans="1:7" ht="12.75" hidden="1">
      <c r="A99" s="221" t="s">
        <v>170</v>
      </c>
      <c r="B99" s="235"/>
      <c r="C99" s="107"/>
      <c r="D99" s="107"/>
      <c r="E99" s="107"/>
      <c r="F99" s="107"/>
      <c r="G99" s="222"/>
    </row>
    <row r="100" spans="1:7" ht="12.75" hidden="1">
      <c r="A100" s="221" t="s">
        <v>167</v>
      </c>
      <c r="B100" s="235"/>
      <c r="C100" s="107"/>
      <c r="D100" s="107"/>
      <c r="E100" s="107"/>
      <c r="F100" s="107"/>
      <c r="G100" s="222"/>
    </row>
    <row r="101" spans="1:7" ht="12.75" hidden="1">
      <c r="A101" s="221" t="s">
        <v>168</v>
      </c>
      <c r="B101" s="235"/>
      <c r="C101" s="107"/>
      <c r="D101" s="107"/>
      <c r="E101" s="107"/>
      <c r="F101" s="107"/>
      <c r="G101" s="222"/>
    </row>
    <row r="102" spans="1:7" ht="12.75" hidden="1">
      <c r="A102" s="221" t="s">
        <v>177</v>
      </c>
      <c r="B102" s="232"/>
      <c r="C102" s="232"/>
      <c r="D102" s="232"/>
      <c r="E102" s="232"/>
      <c r="F102" s="232"/>
      <c r="G102" s="227"/>
    </row>
    <row r="103" spans="1:7" ht="12.75" hidden="1">
      <c r="A103" s="221" t="s">
        <v>178</v>
      </c>
      <c r="B103" s="232"/>
      <c r="C103" s="232"/>
      <c r="D103" s="232"/>
      <c r="E103" s="232"/>
      <c r="F103" s="232"/>
      <c r="G103" s="227"/>
    </row>
    <row r="104" spans="1:7" ht="12.75" hidden="1">
      <c r="A104" s="221" t="s">
        <v>265</v>
      </c>
      <c r="B104" s="232">
        <f aca="true" t="shared" si="4" ref="B104:C106">B39/B27*100-100</f>
        <v>-1.8108494573577616</v>
      </c>
      <c r="C104" s="232">
        <f t="shared" si="4"/>
        <v>-2.7006851333934065</v>
      </c>
      <c r="D104" s="232">
        <f aca="true" t="shared" si="5" ref="D104:E106">E39/E27*100-100</f>
        <v>17.160492490202657</v>
      </c>
      <c r="E104" s="232">
        <f t="shared" si="5"/>
        <v>15.144800461551284</v>
      </c>
      <c r="F104" s="232"/>
      <c r="G104" s="227"/>
    </row>
    <row r="105" spans="1:7" ht="12.75">
      <c r="A105" s="221" t="s">
        <v>180</v>
      </c>
      <c r="B105" s="232">
        <f t="shared" si="4"/>
        <v>-15.71321377841545</v>
      </c>
      <c r="C105" s="232">
        <f t="shared" si="4"/>
        <v>-14.158048078365098</v>
      </c>
      <c r="D105" s="232">
        <f t="shared" si="5"/>
        <v>-4.3205106572897165</v>
      </c>
      <c r="E105" s="232">
        <f t="shared" si="5"/>
        <v>15.486202650116326</v>
      </c>
      <c r="F105" s="232"/>
      <c r="G105" s="227"/>
    </row>
    <row r="106" spans="1:7" ht="12.75">
      <c r="A106" s="221" t="s">
        <v>181</v>
      </c>
      <c r="B106" s="232">
        <f t="shared" si="4"/>
        <v>-19.234637776200444</v>
      </c>
      <c r="C106" s="232">
        <f t="shared" si="4"/>
        <v>-17.824545398818998</v>
      </c>
      <c r="D106" s="232">
        <f t="shared" si="5"/>
        <v>0.7313265416294144</v>
      </c>
      <c r="E106" s="232">
        <f t="shared" si="5"/>
        <v>28.660801067744103</v>
      </c>
      <c r="F106" s="107"/>
      <c r="G106" s="222"/>
    </row>
    <row r="107" spans="1:7" ht="12.75">
      <c r="A107" s="4" t="s">
        <v>182</v>
      </c>
      <c r="B107" s="232">
        <f aca="true" t="shared" si="6" ref="B107:C110">B42/B30*100-100</f>
        <v>-34.69956995084668</v>
      </c>
      <c r="C107" s="232">
        <f t="shared" si="6"/>
        <v>-26.867279884077348</v>
      </c>
      <c r="D107" s="232">
        <f aca="true" t="shared" si="7" ref="D107:E109">E42/E30*100-100</f>
        <v>-24.183447235133187</v>
      </c>
      <c r="E107" s="232">
        <f t="shared" si="7"/>
        <v>-11.566063591189106</v>
      </c>
      <c r="F107" s="107"/>
      <c r="G107" s="222"/>
    </row>
    <row r="108" spans="1:7" ht="12.75">
      <c r="A108" s="4" t="s">
        <v>191</v>
      </c>
      <c r="B108" s="232">
        <f t="shared" si="6"/>
        <v>-33.68885457437521</v>
      </c>
      <c r="C108" s="232">
        <f t="shared" si="6"/>
        <v>-33.849407723201494</v>
      </c>
      <c r="D108" s="232">
        <f t="shared" si="7"/>
        <v>-28.95944457928941</v>
      </c>
      <c r="E108" s="232">
        <f t="shared" si="7"/>
        <v>-6.425241648372861</v>
      </c>
      <c r="F108" s="107"/>
      <c r="G108" s="222"/>
    </row>
    <row r="109" spans="1:7" ht="12.75">
      <c r="A109" s="221" t="s">
        <v>192</v>
      </c>
      <c r="B109" s="232">
        <f t="shared" si="6"/>
        <v>-20.364502016101525</v>
      </c>
      <c r="C109" s="232">
        <f t="shared" si="6"/>
        <v>-22.30445544930396</v>
      </c>
      <c r="D109" s="232">
        <f t="shared" si="7"/>
        <v>-25.252505668363625</v>
      </c>
      <c r="E109" s="232">
        <f t="shared" si="7"/>
        <v>6.903592198572753</v>
      </c>
      <c r="F109" s="107"/>
      <c r="G109" s="222"/>
    </row>
    <row r="110" spans="1:7" ht="12.75">
      <c r="A110" s="4" t="s">
        <v>193</v>
      </c>
      <c r="B110" s="232">
        <f t="shared" si="6"/>
        <v>-25.810721717812925</v>
      </c>
      <c r="C110" s="232">
        <f t="shared" si="6"/>
        <v>-36.361330861405484</v>
      </c>
      <c r="D110" s="232">
        <f aca="true" t="shared" si="8" ref="D110:E112">E45/E33*100-100</f>
        <v>-29.124479620741752</v>
      </c>
      <c r="E110" s="232">
        <f t="shared" si="8"/>
        <v>-7.324681588708216</v>
      </c>
      <c r="F110" s="107"/>
      <c r="G110" s="222"/>
    </row>
    <row r="111" spans="1:7" ht="12.75">
      <c r="A111" s="4" t="s">
        <v>305</v>
      </c>
      <c r="B111" s="232">
        <f aca="true" t="shared" si="9" ref="B111:C119">B46/B34*100-100</f>
        <v>-29.31614274012979</v>
      </c>
      <c r="C111" s="232">
        <f t="shared" si="9"/>
        <v>-30.653859897422535</v>
      </c>
      <c r="D111" s="232">
        <f t="shared" si="8"/>
        <v>-27.051149645673362</v>
      </c>
      <c r="E111" s="232">
        <f t="shared" si="8"/>
        <v>-13.876676958355148</v>
      </c>
      <c r="F111" s="107"/>
      <c r="G111" s="222"/>
    </row>
    <row r="112" spans="1:7" ht="12.75">
      <c r="A112" s="4" t="s">
        <v>655</v>
      </c>
      <c r="B112" s="232">
        <f t="shared" si="9"/>
        <v>-25.22796261428597</v>
      </c>
      <c r="C112" s="232">
        <f t="shared" si="9"/>
        <v>-26.712556024724805</v>
      </c>
      <c r="D112" s="232">
        <f t="shared" si="8"/>
        <v>-7.468936945228762</v>
      </c>
      <c r="E112" s="232">
        <f t="shared" si="8"/>
        <v>-10.429885930148245</v>
      </c>
      <c r="F112" s="107"/>
      <c r="G112" s="222"/>
    </row>
    <row r="113" spans="1:7" ht="12.75">
      <c r="A113" s="4" t="s">
        <v>4</v>
      </c>
      <c r="B113" s="232">
        <f t="shared" si="9"/>
        <v>-25.62265186446173</v>
      </c>
      <c r="C113" s="232">
        <f t="shared" si="9"/>
        <v>-28.47754408858833</v>
      </c>
      <c r="D113" s="232">
        <f aca="true" t="shared" si="10" ref="D113:E115">E48/E36*100-100</f>
        <v>-32.72239580530872</v>
      </c>
      <c r="E113" s="232">
        <f t="shared" si="10"/>
        <v>-10.123400863962871</v>
      </c>
      <c r="F113" s="107"/>
      <c r="G113" s="222"/>
    </row>
    <row r="114" spans="1:7" ht="12.75">
      <c r="A114" s="4" t="s">
        <v>194</v>
      </c>
      <c r="B114" s="232">
        <f t="shared" si="9"/>
        <v>-15.254479257422389</v>
      </c>
      <c r="C114" s="232">
        <f t="shared" si="9"/>
        <v>-19.736470453049222</v>
      </c>
      <c r="D114" s="232">
        <f t="shared" si="10"/>
        <v>-24.887216671766836</v>
      </c>
      <c r="E114" s="232">
        <f t="shared" si="10"/>
        <v>-13.5139977670393</v>
      </c>
      <c r="F114" s="107"/>
      <c r="G114" s="222"/>
    </row>
    <row r="115" spans="1:7" ht="12.75">
      <c r="A115" s="4" t="s">
        <v>195</v>
      </c>
      <c r="B115" s="232">
        <f t="shared" si="9"/>
        <v>-16.29739149930596</v>
      </c>
      <c r="C115" s="232">
        <f t="shared" si="9"/>
        <v>-21.677148557341326</v>
      </c>
      <c r="D115" s="232">
        <f t="shared" si="10"/>
        <v>-14.49888200183301</v>
      </c>
      <c r="E115" s="232">
        <f t="shared" si="10"/>
        <v>-18.373382461150754</v>
      </c>
      <c r="F115" s="107"/>
      <c r="G115" s="222"/>
    </row>
    <row r="116" spans="1:7" ht="12.75">
      <c r="A116" s="4" t="s">
        <v>308</v>
      </c>
      <c r="B116" s="232">
        <f t="shared" si="9"/>
        <v>-11.189670912680327</v>
      </c>
      <c r="C116" s="232">
        <f t="shared" si="9"/>
        <v>-18.52928929965681</v>
      </c>
      <c r="D116" s="232">
        <f aca="true" t="shared" si="11" ref="D116:E118">E51/E39*100-100</f>
        <v>-28.86180179820903</v>
      </c>
      <c r="E116" s="232">
        <f t="shared" si="11"/>
        <v>-21.132056897151784</v>
      </c>
      <c r="F116" s="107"/>
      <c r="G116" s="222"/>
    </row>
    <row r="117" spans="1:7" ht="12.75">
      <c r="A117" s="4" t="s">
        <v>196</v>
      </c>
      <c r="B117" s="232">
        <f t="shared" si="9"/>
        <v>0.01924381394296404</v>
      </c>
      <c r="C117" s="232">
        <f t="shared" si="9"/>
        <v>-8.483894692308795</v>
      </c>
      <c r="D117" s="232">
        <f t="shared" si="11"/>
        <v>-28.592602341267664</v>
      </c>
      <c r="E117" s="232">
        <f t="shared" si="11"/>
        <v>-19.272282721726526</v>
      </c>
      <c r="F117" s="107"/>
      <c r="G117" s="222"/>
    </row>
    <row r="118" spans="1:7" ht="12.75">
      <c r="A118" s="4" t="s">
        <v>197</v>
      </c>
      <c r="B118" s="232">
        <f t="shared" si="9"/>
        <v>11.32118476970281</v>
      </c>
      <c r="C118" s="232">
        <f t="shared" si="9"/>
        <v>0.9020110120935243</v>
      </c>
      <c r="D118" s="232">
        <f t="shared" si="11"/>
        <v>-21.260080275833744</v>
      </c>
      <c r="E118" s="232">
        <f t="shared" si="11"/>
        <v>-5.655796007032947</v>
      </c>
      <c r="F118" s="107"/>
      <c r="G118" s="222"/>
    </row>
    <row r="119" spans="1:7" ht="12.75">
      <c r="A119" s="4" t="s">
        <v>198</v>
      </c>
      <c r="B119" s="232">
        <f t="shared" si="9"/>
        <v>15.817458114707648</v>
      </c>
      <c r="C119" s="232">
        <f t="shared" si="9"/>
        <v>3.816755914284016</v>
      </c>
      <c r="D119" s="232">
        <f>E54/E42*100-100</f>
        <v>5.760291725646809</v>
      </c>
      <c r="E119" s="232">
        <f>F54/F42*100-100</f>
        <v>-0.9538329619990407</v>
      </c>
      <c r="F119" s="107"/>
      <c r="G119" s="222"/>
    </row>
    <row r="121" spans="1:2" ht="12.75">
      <c r="A121" s="783" t="s">
        <v>362</v>
      </c>
      <c r="B121" s="784"/>
    </row>
  </sheetData>
  <mergeCells count="5">
    <mergeCell ref="A121:B121"/>
    <mergeCell ref="B5:D5"/>
    <mergeCell ref="E5:G5"/>
    <mergeCell ref="B70:C70"/>
    <mergeCell ref="D70:E70"/>
  </mergeCells>
  <printOptions/>
  <pageMargins left="0.4" right="0.17" top="0.48" bottom="0.52"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workbookViewId="0" topLeftCell="A34">
      <selection activeCell="C45" sqref="C45"/>
    </sheetView>
  </sheetViews>
  <sheetFormatPr defaultColWidth="9.00390625" defaultRowHeight="14.25"/>
  <cols>
    <col min="1" max="1" width="10.50390625" style="95" customWidth="1"/>
    <col min="2" max="2" width="16.875" style="95" customWidth="1"/>
    <col min="3" max="3" width="8.25390625" style="95" customWidth="1"/>
    <col min="4" max="4" width="14.875" style="95" customWidth="1"/>
    <col min="5" max="5" width="8.25390625" style="95" customWidth="1"/>
    <col min="6" max="6" width="17.50390625" style="95" customWidth="1"/>
    <col min="7" max="7" width="7.75390625" style="95" customWidth="1"/>
    <col min="8" max="8" width="17.875" style="95" customWidth="1"/>
    <col min="9" max="9" width="8.50390625" style="95" customWidth="1"/>
    <col min="10" max="16384" width="9.00390625" style="95" customWidth="1"/>
  </cols>
  <sheetData>
    <row r="1" ht="15">
      <c r="A1" s="99" t="s">
        <v>247</v>
      </c>
    </row>
    <row r="2" ht="15.75">
      <c r="A2" s="54" t="s">
        <v>396</v>
      </c>
    </row>
    <row r="3" ht="12.75">
      <c r="A3" s="1" t="s">
        <v>397</v>
      </c>
    </row>
    <row r="5" spans="1:9" ht="12.75" customHeight="1">
      <c r="A5" s="639" t="s">
        <v>398</v>
      </c>
      <c r="B5" s="635" t="s">
        <v>399</v>
      </c>
      <c r="C5" s="641" t="s">
        <v>400</v>
      </c>
      <c r="D5" s="638" t="s">
        <v>401</v>
      </c>
      <c r="E5" s="642"/>
      <c r="F5" s="642"/>
      <c r="G5" s="639"/>
      <c r="H5" s="635" t="s">
        <v>402</v>
      </c>
      <c r="I5" s="637" t="s">
        <v>400</v>
      </c>
    </row>
    <row r="6" spans="1:9" ht="12.75">
      <c r="A6" s="640"/>
      <c r="B6" s="636"/>
      <c r="C6" s="641"/>
      <c r="D6" s="155" t="s">
        <v>403</v>
      </c>
      <c r="E6" s="155"/>
      <c r="F6" s="155" t="s">
        <v>404</v>
      </c>
      <c r="G6" s="155"/>
      <c r="H6" s="636"/>
      <c r="I6" s="637"/>
    </row>
    <row r="7" spans="1:9" ht="25.5">
      <c r="A7" s="640"/>
      <c r="B7" s="636"/>
      <c r="C7" s="635"/>
      <c r="D7" s="155" t="s">
        <v>405</v>
      </c>
      <c r="E7" s="155" t="s">
        <v>400</v>
      </c>
      <c r="F7" s="155" t="s">
        <v>406</v>
      </c>
      <c r="G7" s="155" t="s">
        <v>400</v>
      </c>
      <c r="H7" s="636"/>
      <c r="I7" s="638"/>
    </row>
    <row r="8" spans="1:12" ht="14.25">
      <c r="A8" s="156">
        <v>36161</v>
      </c>
      <c r="B8" s="97">
        <v>2</v>
      </c>
      <c r="C8" s="244" t="s">
        <v>206</v>
      </c>
      <c r="D8" s="98">
        <v>3</v>
      </c>
      <c r="E8" s="244" t="s">
        <v>206</v>
      </c>
      <c r="F8" s="244" t="s">
        <v>206</v>
      </c>
      <c r="G8" s="244" t="s">
        <v>206</v>
      </c>
      <c r="H8" s="98">
        <v>4.5</v>
      </c>
      <c r="I8" s="244" t="s">
        <v>206</v>
      </c>
      <c r="L8" s="94"/>
    </row>
    <row r="9" spans="1:12" ht="14.25">
      <c r="A9" s="157" t="s">
        <v>172</v>
      </c>
      <c r="B9" s="89">
        <v>2.75</v>
      </c>
      <c r="C9" s="90">
        <f>B9-B8</f>
        <v>0.75</v>
      </c>
      <c r="D9" s="90">
        <v>3</v>
      </c>
      <c r="E9" s="90">
        <f>D9-D8</f>
        <v>0</v>
      </c>
      <c r="F9" s="168" t="s">
        <v>206</v>
      </c>
      <c r="G9" s="168" t="s">
        <v>206</v>
      </c>
      <c r="H9" s="90">
        <v>3.25</v>
      </c>
      <c r="I9" s="90">
        <f>H9-H8</f>
        <v>-1.25</v>
      </c>
      <c r="L9" s="94"/>
    </row>
    <row r="10" spans="1:12" ht="14.25">
      <c r="A10" s="158">
        <v>36182</v>
      </c>
      <c r="B10" s="89">
        <v>2</v>
      </c>
      <c r="C10" s="90">
        <f aca="true" t="shared" si="0" ref="C10:C44">B10-B9</f>
        <v>-0.75</v>
      </c>
      <c r="D10" s="90">
        <v>3</v>
      </c>
      <c r="E10" s="90">
        <f aca="true" t="shared" si="1" ref="E10:E16">D10-D9</f>
        <v>0</v>
      </c>
      <c r="F10" s="168" t="s">
        <v>206</v>
      </c>
      <c r="G10" s="168" t="s">
        <v>206</v>
      </c>
      <c r="H10" s="90">
        <v>4.5</v>
      </c>
      <c r="I10" s="90">
        <f aca="true" t="shared" si="2" ref="I10:I44">H10-H9</f>
        <v>1.25</v>
      </c>
      <c r="L10" s="94"/>
    </row>
    <row r="11" spans="1:12" ht="14.25">
      <c r="A11" s="158">
        <v>36259</v>
      </c>
      <c r="B11" s="89">
        <v>1.5</v>
      </c>
      <c r="C11" s="90">
        <f t="shared" si="0"/>
        <v>-0.5</v>
      </c>
      <c r="D11" s="90">
        <v>2.5</v>
      </c>
      <c r="E11" s="90">
        <f t="shared" si="1"/>
        <v>-0.5</v>
      </c>
      <c r="F11" s="168" t="s">
        <v>206</v>
      </c>
      <c r="G11" s="168" t="s">
        <v>206</v>
      </c>
      <c r="H11" s="90">
        <v>3.5</v>
      </c>
      <c r="I11" s="90">
        <f t="shared" si="2"/>
        <v>-1</v>
      </c>
      <c r="L11" s="94"/>
    </row>
    <row r="12" spans="1:12" ht="14.25">
      <c r="A12" s="160">
        <v>36469</v>
      </c>
      <c r="B12" s="92">
        <v>2</v>
      </c>
      <c r="C12" s="93">
        <f t="shared" si="0"/>
        <v>0.5</v>
      </c>
      <c r="D12" s="93">
        <v>3</v>
      </c>
      <c r="E12" s="93">
        <f t="shared" si="1"/>
        <v>0.5</v>
      </c>
      <c r="F12" s="169" t="s">
        <v>206</v>
      </c>
      <c r="G12" s="169" t="s">
        <v>206</v>
      </c>
      <c r="H12" s="93">
        <v>4</v>
      </c>
      <c r="I12" s="93">
        <f t="shared" si="2"/>
        <v>0.5</v>
      </c>
      <c r="L12" s="94"/>
    </row>
    <row r="13" spans="1:12" ht="14.25">
      <c r="A13" s="158">
        <v>36560</v>
      </c>
      <c r="B13" s="89">
        <v>2.25</v>
      </c>
      <c r="C13" s="90">
        <f t="shared" si="0"/>
        <v>0.25</v>
      </c>
      <c r="D13" s="90">
        <v>3.25</v>
      </c>
      <c r="E13" s="90">
        <f t="shared" si="1"/>
        <v>0.25</v>
      </c>
      <c r="F13" s="168" t="s">
        <v>206</v>
      </c>
      <c r="G13" s="168" t="s">
        <v>206</v>
      </c>
      <c r="H13" s="90">
        <v>4.25</v>
      </c>
      <c r="I13" s="90">
        <f t="shared" si="2"/>
        <v>0.25</v>
      </c>
      <c r="L13" s="94"/>
    </row>
    <row r="14" spans="1:12" ht="14.25">
      <c r="A14" s="158">
        <v>36602</v>
      </c>
      <c r="B14" s="89">
        <v>2.5</v>
      </c>
      <c r="C14" s="90">
        <f t="shared" si="0"/>
        <v>0.25</v>
      </c>
      <c r="D14" s="90">
        <v>3.5</v>
      </c>
      <c r="E14" s="90">
        <f t="shared" si="1"/>
        <v>0.25</v>
      </c>
      <c r="F14" s="168" t="s">
        <v>206</v>
      </c>
      <c r="G14" s="168" t="s">
        <v>206</v>
      </c>
      <c r="H14" s="90">
        <v>4.5</v>
      </c>
      <c r="I14" s="90">
        <f t="shared" si="2"/>
        <v>0.25</v>
      </c>
      <c r="L14" s="94"/>
    </row>
    <row r="15" spans="1:12" ht="14.25">
      <c r="A15" s="158">
        <v>36644</v>
      </c>
      <c r="B15" s="89">
        <v>2.75</v>
      </c>
      <c r="C15" s="90">
        <f t="shared" si="0"/>
        <v>0.25</v>
      </c>
      <c r="D15" s="90">
        <v>3.75</v>
      </c>
      <c r="E15" s="90">
        <f t="shared" si="1"/>
        <v>0.25</v>
      </c>
      <c r="F15" s="168" t="s">
        <v>206</v>
      </c>
      <c r="G15" s="168" t="s">
        <v>206</v>
      </c>
      <c r="H15" s="90">
        <v>4.75</v>
      </c>
      <c r="I15" s="90">
        <f t="shared" si="2"/>
        <v>0.25</v>
      </c>
      <c r="L15" s="94"/>
    </row>
    <row r="16" spans="1:12" ht="14.25">
      <c r="A16" s="158">
        <v>36686</v>
      </c>
      <c r="B16" s="89">
        <v>3.25</v>
      </c>
      <c r="C16" s="90">
        <f t="shared" si="0"/>
        <v>0.5</v>
      </c>
      <c r="D16" s="90">
        <v>4.25</v>
      </c>
      <c r="E16" s="90">
        <f t="shared" si="1"/>
        <v>0.5</v>
      </c>
      <c r="F16" s="168" t="s">
        <v>206</v>
      </c>
      <c r="G16" s="168" t="s">
        <v>206</v>
      </c>
      <c r="H16" s="90">
        <v>5.25</v>
      </c>
      <c r="I16" s="90">
        <f t="shared" si="2"/>
        <v>0.5</v>
      </c>
      <c r="L16" s="94"/>
    </row>
    <row r="17" spans="1:12" ht="14.25">
      <c r="A17" s="157" t="s">
        <v>173</v>
      </c>
      <c r="B17" s="89">
        <v>3.25</v>
      </c>
      <c r="C17" s="90">
        <f t="shared" si="0"/>
        <v>0</v>
      </c>
      <c r="D17" s="168" t="s">
        <v>206</v>
      </c>
      <c r="E17" s="168" t="s">
        <v>206</v>
      </c>
      <c r="F17" s="90">
        <v>4.25</v>
      </c>
      <c r="G17" s="90">
        <f>F17-D16</f>
        <v>0</v>
      </c>
      <c r="H17" s="90">
        <v>5.25</v>
      </c>
      <c r="I17" s="90">
        <f t="shared" si="2"/>
        <v>0</v>
      </c>
      <c r="L17" s="94"/>
    </row>
    <row r="18" spans="1:9" ht="12.75">
      <c r="A18" s="158">
        <v>36770</v>
      </c>
      <c r="B18" s="89">
        <v>3.5</v>
      </c>
      <c r="C18" s="90">
        <f t="shared" si="0"/>
        <v>0.25</v>
      </c>
      <c r="D18" s="168" t="s">
        <v>206</v>
      </c>
      <c r="E18" s="168" t="s">
        <v>206</v>
      </c>
      <c r="F18" s="90">
        <v>4.5</v>
      </c>
      <c r="G18" s="90">
        <f>F18-F17</f>
        <v>0.25</v>
      </c>
      <c r="H18" s="90">
        <v>5.5</v>
      </c>
      <c r="I18" s="90">
        <f t="shared" si="2"/>
        <v>0.25</v>
      </c>
    </row>
    <row r="19" spans="1:9" ht="12.75">
      <c r="A19" s="160">
        <v>36805</v>
      </c>
      <c r="B19" s="92">
        <v>3.75</v>
      </c>
      <c r="C19" s="93">
        <f t="shared" si="0"/>
        <v>0.25</v>
      </c>
      <c r="D19" s="169" t="s">
        <v>206</v>
      </c>
      <c r="E19" s="169" t="s">
        <v>206</v>
      </c>
      <c r="F19" s="93">
        <v>4.75</v>
      </c>
      <c r="G19" s="93">
        <f aca="true" t="shared" si="3" ref="G19:G35">F19-F18</f>
        <v>0.25</v>
      </c>
      <c r="H19" s="93">
        <v>5.75</v>
      </c>
      <c r="I19" s="93">
        <f t="shared" si="2"/>
        <v>0.25</v>
      </c>
    </row>
    <row r="20" spans="1:9" ht="12.75">
      <c r="A20" s="158">
        <v>37022</v>
      </c>
      <c r="B20" s="89">
        <v>3.5</v>
      </c>
      <c r="C20" s="90">
        <f t="shared" si="0"/>
        <v>-0.25</v>
      </c>
      <c r="D20" s="168" t="s">
        <v>206</v>
      </c>
      <c r="E20" s="168" t="s">
        <v>206</v>
      </c>
      <c r="F20" s="90">
        <v>4.5</v>
      </c>
      <c r="G20" s="90">
        <f t="shared" si="3"/>
        <v>-0.25</v>
      </c>
      <c r="H20" s="90">
        <v>5.5</v>
      </c>
      <c r="I20" s="90">
        <f t="shared" si="2"/>
        <v>-0.25</v>
      </c>
    </row>
    <row r="21" spans="1:9" ht="12.75">
      <c r="A21" s="158">
        <v>37134</v>
      </c>
      <c r="B21" s="89">
        <v>3.25</v>
      </c>
      <c r="C21" s="90">
        <f t="shared" si="0"/>
        <v>-0.25</v>
      </c>
      <c r="D21" s="168" t="s">
        <v>206</v>
      </c>
      <c r="E21" s="168" t="s">
        <v>206</v>
      </c>
      <c r="F21" s="90">
        <v>4.25</v>
      </c>
      <c r="G21" s="90">
        <f t="shared" si="3"/>
        <v>-0.25</v>
      </c>
      <c r="H21" s="90">
        <v>5.25</v>
      </c>
      <c r="I21" s="90">
        <f t="shared" si="2"/>
        <v>-0.25</v>
      </c>
    </row>
    <row r="22" spans="1:12" ht="14.25">
      <c r="A22" s="157" t="s">
        <v>174</v>
      </c>
      <c r="B22" s="89">
        <v>2.75</v>
      </c>
      <c r="C22" s="90">
        <f t="shared" si="0"/>
        <v>-0.5</v>
      </c>
      <c r="D22" s="168" t="s">
        <v>206</v>
      </c>
      <c r="E22" s="168" t="s">
        <v>206</v>
      </c>
      <c r="F22" s="90">
        <v>3.75</v>
      </c>
      <c r="G22" s="90">
        <f t="shared" si="3"/>
        <v>-0.5</v>
      </c>
      <c r="H22" s="90">
        <v>4.75</v>
      </c>
      <c r="I22" s="90">
        <f t="shared" si="2"/>
        <v>-0.5</v>
      </c>
      <c r="K22" s="94"/>
      <c r="L22" s="94"/>
    </row>
    <row r="23" spans="1:12" ht="14.25">
      <c r="A23" s="160">
        <v>37204</v>
      </c>
      <c r="B23" s="92">
        <v>2.25</v>
      </c>
      <c r="C23" s="93">
        <f t="shared" si="0"/>
        <v>-0.5</v>
      </c>
      <c r="D23" s="169" t="s">
        <v>206</v>
      </c>
      <c r="E23" s="169" t="s">
        <v>206</v>
      </c>
      <c r="F23" s="93">
        <v>3.25</v>
      </c>
      <c r="G23" s="93">
        <f t="shared" si="3"/>
        <v>-0.5</v>
      </c>
      <c r="H23" s="93">
        <v>4.25</v>
      </c>
      <c r="I23" s="93">
        <f t="shared" si="2"/>
        <v>-0.5</v>
      </c>
      <c r="K23" s="94"/>
      <c r="L23" s="94"/>
    </row>
    <row r="24" spans="1:12" ht="14.25">
      <c r="A24" s="161">
        <v>37596</v>
      </c>
      <c r="B24" s="162">
        <v>1.75</v>
      </c>
      <c r="C24" s="163">
        <f t="shared" si="0"/>
        <v>-0.5</v>
      </c>
      <c r="D24" s="245" t="s">
        <v>206</v>
      </c>
      <c r="E24" s="245" t="s">
        <v>206</v>
      </c>
      <c r="F24" s="163">
        <v>2.75</v>
      </c>
      <c r="G24" s="163">
        <f t="shared" si="3"/>
        <v>-0.5</v>
      </c>
      <c r="H24" s="163">
        <v>3.75</v>
      </c>
      <c r="I24" s="163">
        <f t="shared" si="2"/>
        <v>-0.5</v>
      </c>
      <c r="K24" s="94"/>
      <c r="L24" s="94"/>
    </row>
    <row r="25" spans="1:12" ht="14.25">
      <c r="A25" s="158">
        <v>37687</v>
      </c>
      <c r="B25" s="89">
        <v>1.5</v>
      </c>
      <c r="C25" s="90">
        <f t="shared" si="0"/>
        <v>-0.25</v>
      </c>
      <c r="D25" s="168" t="s">
        <v>206</v>
      </c>
      <c r="E25" s="244" t="s">
        <v>206</v>
      </c>
      <c r="F25" s="90">
        <v>2.5</v>
      </c>
      <c r="G25" s="90">
        <f t="shared" si="3"/>
        <v>-0.25</v>
      </c>
      <c r="H25" s="90">
        <v>3.5</v>
      </c>
      <c r="I25" s="90">
        <f t="shared" si="2"/>
        <v>-0.25</v>
      </c>
      <c r="K25" s="94"/>
      <c r="L25" s="94"/>
    </row>
    <row r="26" spans="1:12" ht="14.25">
      <c r="A26" s="160">
        <v>37778</v>
      </c>
      <c r="B26" s="92">
        <v>1</v>
      </c>
      <c r="C26" s="93">
        <f t="shared" si="0"/>
        <v>-0.5</v>
      </c>
      <c r="D26" s="169" t="s">
        <v>206</v>
      </c>
      <c r="E26" s="169" t="s">
        <v>206</v>
      </c>
      <c r="F26" s="93">
        <v>2</v>
      </c>
      <c r="G26" s="93">
        <f t="shared" si="3"/>
        <v>-0.5</v>
      </c>
      <c r="H26" s="93">
        <v>3</v>
      </c>
      <c r="I26" s="93">
        <f t="shared" si="2"/>
        <v>-0.5</v>
      </c>
      <c r="K26" s="94"/>
      <c r="L26" s="94"/>
    </row>
    <row r="27" spans="1:12" ht="14.25">
      <c r="A27" s="161">
        <v>38692</v>
      </c>
      <c r="B27" s="162">
        <v>1.25</v>
      </c>
      <c r="C27" s="163">
        <f t="shared" si="0"/>
        <v>0.25</v>
      </c>
      <c r="D27" s="245" t="s">
        <v>206</v>
      </c>
      <c r="E27" s="245" t="s">
        <v>206</v>
      </c>
      <c r="F27" s="163">
        <v>2.25</v>
      </c>
      <c r="G27" s="163">
        <f t="shared" si="3"/>
        <v>0.25</v>
      </c>
      <c r="H27" s="163">
        <v>3.25</v>
      </c>
      <c r="I27" s="163">
        <f t="shared" si="2"/>
        <v>0.25</v>
      </c>
      <c r="K27" s="94"/>
      <c r="L27" s="94"/>
    </row>
    <row r="28" spans="1:12" ht="14.25">
      <c r="A28" s="158">
        <v>38784</v>
      </c>
      <c r="B28" s="89">
        <v>1.5</v>
      </c>
      <c r="C28" s="90">
        <f t="shared" si="0"/>
        <v>0.25</v>
      </c>
      <c r="D28" s="168" t="s">
        <v>206</v>
      </c>
      <c r="E28" s="168" t="s">
        <v>206</v>
      </c>
      <c r="F28" s="90">
        <v>2.5</v>
      </c>
      <c r="G28" s="90">
        <f t="shared" si="3"/>
        <v>0.25</v>
      </c>
      <c r="H28" s="90">
        <v>3.5</v>
      </c>
      <c r="I28" s="90">
        <f t="shared" si="2"/>
        <v>0.25</v>
      </c>
      <c r="K28" s="94"/>
      <c r="L28" s="94"/>
    </row>
    <row r="29" spans="1:12" ht="14.25">
      <c r="A29" s="158">
        <v>38883</v>
      </c>
      <c r="B29" s="89">
        <v>1.75</v>
      </c>
      <c r="C29" s="90">
        <f t="shared" si="0"/>
        <v>0.25</v>
      </c>
      <c r="D29" s="168" t="s">
        <v>206</v>
      </c>
      <c r="E29" s="168" t="s">
        <v>206</v>
      </c>
      <c r="F29" s="90">
        <v>2.75</v>
      </c>
      <c r="G29" s="90">
        <f t="shared" si="3"/>
        <v>0.25</v>
      </c>
      <c r="H29" s="90">
        <v>3.75</v>
      </c>
      <c r="I29" s="90">
        <f t="shared" si="2"/>
        <v>0.25</v>
      </c>
      <c r="K29" s="94"/>
      <c r="L29" s="94"/>
    </row>
    <row r="30" spans="1:12" ht="14.25">
      <c r="A30" s="158">
        <v>38938</v>
      </c>
      <c r="B30" s="89">
        <v>2</v>
      </c>
      <c r="C30" s="90">
        <f t="shared" si="0"/>
        <v>0.25</v>
      </c>
      <c r="D30" s="168" t="s">
        <v>206</v>
      </c>
      <c r="E30" s="168" t="s">
        <v>206</v>
      </c>
      <c r="F30" s="90">
        <v>3</v>
      </c>
      <c r="G30" s="90">
        <f t="shared" si="3"/>
        <v>0.25</v>
      </c>
      <c r="H30" s="90">
        <v>4</v>
      </c>
      <c r="I30" s="90">
        <f t="shared" si="2"/>
        <v>0.25</v>
      </c>
      <c r="K30" s="94"/>
      <c r="L30" s="94"/>
    </row>
    <row r="31" spans="1:12" ht="14.25">
      <c r="A31" s="158">
        <v>39001</v>
      </c>
      <c r="B31" s="89">
        <v>2.25</v>
      </c>
      <c r="C31" s="90">
        <f t="shared" si="0"/>
        <v>0.25</v>
      </c>
      <c r="D31" s="168" t="s">
        <v>206</v>
      </c>
      <c r="E31" s="168" t="s">
        <v>206</v>
      </c>
      <c r="F31" s="90">
        <v>3.25</v>
      </c>
      <c r="G31" s="90">
        <f t="shared" si="3"/>
        <v>0.25</v>
      </c>
      <c r="H31" s="90">
        <v>4.25</v>
      </c>
      <c r="I31" s="90">
        <f t="shared" si="2"/>
        <v>0.25</v>
      </c>
      <c r="K31" s="94"/>
      <c r="L31" s="94"/>
    </row>
    <row r="32" spans="1:12" ht="14.25">
      <c r="A32" s="160">
        <v>39064</v>
      </c>
      <c r="B32" s="92">
        <v>2.5</v>
      </c>
      <c r="C32" s="93">
        <f t="shared" si="0"/>
        <v>0.25</v>
      </c>
      <c r="D32" s="169" t="s">
        <v>206</v>
      </c>
      <c r="E32" s="169" t="s">
        <v>206</v>
      </c>
      <c r="F32" s="93">
        <v>3.5</v>
      </c>
      <c r="G32" s="93">
        <f t="shared" si="3"/>
        <v>0.25</v>
      </c>
      <c r="H32" s="93">
        <v>4.5</v>
      </c>
      <c r="I32" s="93">
        <f t="shared" si="2"/>
        <v>0.25</v>
      </c>
      <c r="K32" s="94"/>
      <c r="L32" s="94"/>
    </row>
    <row r="33" spans="1:12" ht="14.25">
      <c r="A33" s="158">
        <v>39155</v>
      </c>
      <c r="B33" s="89">
        <v>2.75</v>
      </c>
      <c r="C33" s="90">
        <f t="shared" si="0"/>
        <v>0.25</v>
      </c>
      <c r="D33" s="168" t="s">
        <v>206</v>
      </c>
      <c r="E33" s="168" t="s">
        <v>206</v>
      </c>
      <c r="F33" s="90">
        <v>3.75</v>
      </c>
      <c r="G33" s="90">
        <f t="shared" si="3"/>
        <v>0.25</v>
      </c>
      <c r="H33" s="90">
        <v>4.75</v>
      </c>
      <c r="I33" s="90">
        <f t="shared" si="2"/>
        <v>0.25</v>
      </c>
      <c r="K33" s="94"/>
      <c r="L33" s="94"/>
    </row>
    <row r="34" spans="1:12" ht="14.25">
      <c r="A34" s="160">
        <v>39246</v>
      </c>
      <c r="B34" s="92">
        <v>3</v>
      </c>
      <c r="C34" s="93">
        <f t="shared" si="0"/>
        <v>0.25</v>
      </c>
      <c r="D34" s="169" t="s">
        <v>206</v>
      </c>
      <c r="E34" s="169" t="s">
        <v>206</v>
      </c>
      <c r="F34" s="93">
        <v>4</v>
      </c>
      <c r="G34" s="93">
        <f t="shared" si="3"/>
        <v>0.25</v>
      </c>
      <c r="H34" s="93">
        <v>5</v>
      </c>
      <c r="I34" s="93">
        <f t="shared" si="2"/>
        <v>0.25</v>
      </c>
      <c r="K34" s="94"/>
      <c r="L34" s="94"/>
    </row>
    <row r="35" spans="1:9" ht="12.75">
      <c r="A35" s="158">
        <v>39638</v>
      </c>
      <c r="B35" s="89">
        <v>3.25</v>
      </c>
      <c r="C35" s="90">
        <f t="shared" si="0"/>
        <v>0.25</v>
      </c>
      <c r="D35" s="168" t="s">
        <v>206</v>
      </c>
      <c r="E35" s="168" t="s">
        <v>206</v>
      </c>
      <c r="F35" s="90">
        <v>4.25</v>
      </c>
      <c r="G35" s="90">
        <f t="shared" si="3"/>
        <v>0.25</v>
      </c>
      <c r="H35" s="90">
        <v>5.25</v>
      </c>
      <c r="I35" s="90">
        <f t="shared" si="2"/>
        <v>0.25</v>
      </c>
    </row>
    <row r="36" spans="1:9" ht="12.75">
      <c r="A36" s="158">
        <v>39729</v>
      </c>
      <c r="B36" s="89">
        <v>2.75</v>
      </c>
      <c r="C36" s="90">
        <f t="shared" si="0"/>
        <v>-0.5</v>
      </c>
      <c r="D36" s="168" t="s">
        <v>206</v>
      </c>
      <c r="E36" s="168" t="s">
        <v>206</v>
      </c>
      <c r="F36" s="168" t="s">
        <v>206</v>
      </c>
      <c r="G36" s="168" t="s">
        <v>206</v>
      </c>
      <c r="H36" s="90">
        <v>4.75</v>
      </c>
      <c r="I36" s="90">
        <f t="shared" si="2"/>
        <v>-0.5</v>
      </c>
    </row>
    <row r="37" spans="1:9" ht="14.25">
      <c r="A37" s="157" t="s">
        <v>175</v>
      </c>
      <c r="B37" s="89">
        <v>3.25</v>
      </c>
      <c r="C37" s="90">
        <f t="shared" si="0"/>
        <v>0.5</v>
      </c>
      <c r="D37" s="168" t="s">
        <v>206</v>
      </c>
      <c r="E37" s="168" t="s">
        <v>206</v>
      </c>
      <c r="F37" s="168" t="s">
        <v>206</v>
      </c>
      <c r="G37" s="168" t="s">
        <v>206</v>
      </c>
      <c r="H37" s="90">
        <v>4.25</v>
      </c>
      <c r="I37" s="90">
        <f t="shared" si="2"/>
        <v>-0.5</v>
      </c>
    </row>
    <row r="38" spans="1:9" ht="14.25">
      <c r="A38" s="157" t="s">
        <v>176</v>
      </c>
      <c r="B38" s="89">
        <v>3.25</v>
      </c>
      <c r="C38" s="90">
        <f t="shared" si="0"/>
        <v>0</v>
      </c>
      <c r="D38" s="90">
        <v>3.75</v>
      </c>
      <c r="E38" s="90">
        <f>D38-F35</f>
        <v>-0.5</v>
      </c>
      <c r="F38" s="168" t="s">
        <v>206</v>
      </c>
      <c r="G38" s="168" t="s">
        <v>206</v>
      </c>
      <c r="H38" s="90">
        <v>4.25</v>
      </c>
      <c r="I38" s="90">
        <f t="shared" si="2"/>
        <v>0</v>
      </c>
    </row>
    <row r="39" spans="1:9" ht="12.75">
      <c r="A39" s="158">
        <v>39764</v>
      </c>
      <c r="B39" s="89">
        <v>2.75</v>
      </c>
      <c r="C39" s="90">
        <f t="shared" si="0"/>
        <v>-0.5</v>
      </c>
      <c r="D39" s="90">
        <v>3.25</v>
      </c>
      <c r="E39" s="90">
        <f aca="true" t="shared" si="4" ref="E39:E44">D39-D38</f>
        <v>-0.5</v>
      </c>
      <c r="F39" s="168" t="s">
        <v>206</v>
      </c>
      <c r="G39" s="168" t="s">
        <v>206</v>
      </c>
      <c r="H39" s="90">
        <v>3.75</v>
      </c>
      <c r="I39" s="90">
        <f t="shared" si="2"/>
        <v>-0.5</v>
      </c>
    </row>
    <row r="40" spans="1:9" ht="12.75">
      <c r="A40" s="413">
        <v>39792</v>
      </c>
      <c r="B40" s="92">
        <v>2</v>
      </c>
      <c r="C40" s="93">
        <f t="shared" si="0"/>
        <v>-0.75</v>
      </c>
      <c r="D40" s="93">
        <v>2.5</v>
      </c>
      <c r="E40" s="93">
        <f t="shared" si="4"/>
        <v>-0.75</v>
      </c>
      <c r="F40" s="169" t="s">
        <v>206</v>
      </c>
      <c r="G40" s="169" t="s">
        <v>206</v>
      </c>
      <c r="H40" s="93">
        <v>3</v>
      </c>
      <c r="I40" s="93">
        <f t="shared" si="2"/>
        <v>-0.75</v>
      </c>
    </row>
    <row r="41" spans="1:9" ht="12.75">
      <c r="A41" s="159">
        <v>39834</v>
      </c>
      <c r="B41" s="89">
        <v>1</v>
      </c>
      <c r="C41" s="90">
        <f t="shared" si="0"/>
        <v>-1</v>
      </c>
      <c r="D41" s="90">
        <v>2</v>
      </c>
      <c r="E41" s="90">
        <f t="shared" si="4"/>
        <v>-0.5</v>
      </c>
      <c r="F41" s="168" t="s">
        <v>206</v>
      </c>
      <c r="G41" s="168" t="s">
        <v>206</v>
      </c>
      <c r="H41" s="90">
        <v>3</v>
      </c>
      <c r="I41" s="90">
        <f t="shared" si="2"/>
        <v>0</v>
      </c>
    </row>
    <row r="42" spans="1:9" ht="12.75">
      <c r="A42" s="159">
        <v>39883</v>
      </c>
      <c r="B42" s="90">
        <v>0.5</v>
      </c>
      <c r="C42" s="90">
        <f t="shared" si="0"/>
        <v>-0.5</v>
      </c>
      <c r="D42" s="90">
        <v>1.5</v>
      </c>
      <c r="E42" s="90">
        <f t="shared" si="4"/>
        <v>-0.5</v>
      </c>
      <c r="F42" s="168" t="s">
        <v>206</v>
      </c>
      <c r="G42" s="168" t="s">
        <v>206</v>
      </c>
      <c r="H42" s="90">
        <v>2.5</v>
      </c>
      <c r="I42" s="90">
        <f t="shared" si="2"/>
        <v>-0.5</v>
      </c>
    </row>
    <row r="43" spans="1:9" ht="12.75">
      <c r="A43" s="159">
        <v>39911</v>
      </c>
      <c r="B43" s="90">
        <v>0.25</v>
      </c>
      <c r="C43" s="90">
        <f t="shared" si="0"/>
        <v>-0.25</v>
      </c>
      <c r="D43" s="90">
        <v>1.25</v>
      </c>
      <c r="E43" s="90">
        <f t="shared" si="4"/>
        <v>-0.25</v>
      </c>
      <c r="F43" s="168" t="s">
        <v>206</v>
      </c>
      <c r="G43" s="168" t="s">
        <v>206</v>
      </c>
      <c r="H43" s="90">
        <v>2.25</v>
      </c>
      <c r="I43" s="90">
        <f t="shared" si="2"/>
        <v>-0.25</v>
      </c>
    </row>
    <row r="44" spans="1:9" ht="12.75">
      <c r="A44" s="159">
        <v>39946</v>
      </c>
      <c r="B44" s="90">
        <v>0.25</v>
      </c>
      <c r="C44" s="90">
        <f t="shared" si="0"/>
        <v>0</v>
      </c>
      <c r="D44" s="90">
        <v>1</v>
      </c>
      <c r="E44" s="90">
        <f t="shared" si="4"/>
        <v>-0.25</v>
      </c>
      <c r="F44" s="168" t="s">
        <v>206</v>
      </c>
      <c r="G44" s="168" t="s">
        <v>206</v>
      </c>
      <c r="H44" s="90">
        <v>1.75</v>
      </c>
      <c r="I44" s="90">
        <f t="shared" si="2"/>
        <v>-0.5</v>
      </c>
    </row>
    <row r="45" spans="1:9" ht="12.75">
      <c r="A45" s="164"/>
      <c r="B45" s="165"/>
      <c r="C45" s="165"/>
      <c r="D45" s="165"/>
      <c r="E45" s="90"/>
      <c r="F45" s="44"/>
      <c r="G45" s="44"/>
      <c r="H45" s="165"/>
      <c r="I45" s="165"/>
    </row>
    <row r="46" spans="1:9" ht="12.75">
      <c r="A46" s="374" t="s">
        <v>407</v>
      </c>
      <c r="B46" s="165"/>
      <c r="C46" s="165"/>
      <c r="D46" s="165"/>
      <c r="E46" s="165"/>
      <c r="F46" s="44"/>
      <c r="G46" s="44"/>
      <c r="H46" s="165"/>
      <c r="I46" s="165"/>
    </row>
    <row r="47" spans="1:9" ht="42" customHeight="1">
      <c r="A47" s="634" t="s">
        <v>412</v>
      </c>
      <c r="B47" s="634"/>
      <c r="C47" s="634"/>
      <c r="D47" s="634"/>
      <c r="E47" s="634"/>
      <c r="F47" s="634"/>
      <c r="G47" s="634"/>
      <c r="H47" s="634"/>
      <c r="I47" s="634"/>
    </row>
    <row r="48" spans="1:9" ht="42" customHeight="1">
      <c r="A48" s="634" t="s">
        <v>408</v>
      </c>
      <c r="B48" s="634"/>
      <c r="C48" s="634"/>
      <c r="D48" s="634"/>
      <c r="E48" s="634"/>
      <c r="F48" s="634"/>
      <c r="G48" s="634"/>
      <c r="H48" s="634"/>
      <c r="I48" s="634"/>
    </row>
    <row r="49" spans="1:9" ht="16.5" customHeight="1">
      <c r="A49" s="634" t="s">
        <v>409</v>
      </c>
      <c r="B49" s="634"/>
      <c r="C49" s="634"/>
      <c r="D49" s="634"/>
      <c r="E49" s="634"/>
      <c r="F49" s="634"/>
      <c r="G49" s="634"/>
      <c r="H49" s="634"/>
      <c r="I49" s="634"/>
    </row>
    <row r="50" spans="1:9" ht="27.75" customHeight="1">
      <c r="A50" s="634" t="s">
        <v>410</v>
      </c>
      <c r="B50" s="634"/>
      <c r="C50" s="634"/>
      <c r="D50" s="634"/>
      <c r="E50" s="634"/>
      <c r="F50" s="634"/>
      <c r="G50" s="634"/>
      <c r="H50" s="634"/>
      <c r="I50" s="634"/>
    </row>
    <row r="51" spans="1:9" ht="63.75" customHeight="1">
      <c r="A51" s="634" t="s">
        <v>411</v>
      </c>
      <c r="B51" s="634"/>
      <c r="C51" s="634"/>
      <c r="D51" s="634"/>
      <c r="E51" s="634"/>
      <c r="F51" s="634"/>
      <c r="G51" s="634"/>
      <c r="H51" s="634"/>
      <c r="I51" s="634"/>
    </row>
  </sheetData>
  <mergeCells count="11">
    <mergeCell ref="D5:G5"/>
    <mergeCell ref="A49:I49"/>
    <mergeCell ref="A50:I50"/>
    <mergeCell ref="A51:I51"/>
    <mergeCell ref="H5:H7"/>
    <mergeCell ref="I5:I7"/>
    <mergeCell ref="A47:I47"/>
    <mergeCell ref="A48:I48"/>
    <mergeCell ref="A5:A7"/>
    <mergeCell ref="B5:B7"/>
    <mergeCell ref="C5:C7"/>
  </mergeCells>
  <printOptions/>
  <pageMargins left="0.38" right="0.32" top="0.53" bottom="0.46" header="0.5" footer="0.5"/>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P216"/>
  <sheetViews>
    <sheetView workbookViewId="0" topLeftCell="A133">
      <selection activeCell="C212" sqref="C212"/>
    </sheetView>
  </sheetViews>
  <sheetFormatPr defaultColWidth="9.00390625" defaultRowHeight="14.25" outlineLevelRow="1"/>
  <cols>
    <col min="1" max="1" width="5.125" style="94" customWidth="1"/>
    <col min="2" max="2" width="5.00390625" style="94" customWidth="1"/>
    <col min="3" max="3" width="9.25390625" style="94" customWidth="1"/>
    <col min="4" max="4" width="11.125" style="94" customWidth="1"/>
    <col min="5" max="5" width="11.875" style="94" customWidth="1"/>
    <col min="6" max="6" width="10.00390625" style="94" customWidth="1"/>
    <col min="7" max="7" width="11.875" style="94" customWidth="1"/>
    <col min="8" max="8" width="12.00390625" style="94" customWidth="1"/>
    <col min="9" max="9" width="12.50390625" style="94" customWidth="1"/>
    <col min="10" max="10" width="9.75390625" style="94" customWidth="1"/>
    <col min="11" max="11" width="11.00390625" style="94" customWidth="1"/>
    <col min="12" max="12" width="9.75390625" style="94" customWidth="1"/>
    <col min="13" max="13" width="12.375" style="94" customWidth="1"/>
    <col min="14" max="14" width="11.875" style="94" customWidth="1"/>
    <col min="15" max="16" width="8.875" style="94" customWidth="1"/>
    <col min="17" max="16384" width="9.00390625" style="94" customWidth="1"/>
  </cols>
  <sheetData>
    <row r="1" ht="15">
      <c r="A1" s="99" t="s">
        <v>292</v>
      </c>
    </row>
    <row r="2" ht="15.75">
      <c r="A2" s="54" t="s">
        <v>414</v>
      </c>
    </row>
    <row r="3" ht="15">
      <c r="A3" s="99"/>
    </row>
    <row r="4" ht="14.25">
      <c r="A4" s="204" t="s">
        <v>415</v>
      </c>
    </row>
    <row r="5" ht="14.25">
      <c r="A5" s="95" t="s">
        <v>416</v>
      </c>
    </row>
    <row r="7" spans="1:13" ht="14.25">
      <c r="A7" s="645"/>
      <c r="B7" s="646"/>
      <c r="C7" s="632" t="s">
        <v>423</v>
      </c>
      <c r="D7" s="632"/>
      <c r="E7" s="632"/>
      <c r="F7" s="632"/>
      <c r="G7" s="632"/>
      <c r="H7" s="632"/>
      <c r="I7" s="626" t="s">
        <v>424</v>
      </c>
      <c r="J7" s="632"/>
      <c r="K7" s="632"/>
      <c r="L7" s="633"/>
      <c r="M7" s="627" t="s">
        <v>417</v>
      </c>
    </row>
    <row r="8" spans="1:13" ht="21" customHeight="1">
      <c r="A8" s="645"/>
      <c r="B8" s="646"/>
      <c r="C8" s="628" t="s">
        <v>425</v>
      </c>
      <c r="D8" s="652" t="s">
        <v>426</v>
      </c>
      <c r="E8" s="652"/>
      <c r="F8" s="652"/>
      <c r="G8" s="652" t="s">
        <v>427</v>
      </c>
      <c r="H8" s="629"/>
      <c r="I8" s="630" t="s">
        <v>428</v>
      </c>
      <c r="J8" s="652" t="s">
        <v>426</v>
      </c>
      <c r="K8" s="652"/>
      <c r="L8" s="652"/>
      <c r="M8" s="627"/>
    </row>
    <row r="9" spans="1:13" ht="38.25">
      <c r="A9" s="647"/>
      <c r="B9" s="648"/>
      <c r="C9" s="651"/>
      <c r="D9" s="166" t="s">
        <v>418</v>
      </c>
      <c r="E9" s="166" t="s">
        <v>419</v>
      </c>
      <c r="F9" s="139" t="s">
        <v>420</v>
      </c>
      <c r="G9" s="139" t="s">
        <v>421</v>
      </c>
      <c r="H9" s="141" t="s">
        <v>422</v>
      </c>
      <c r="I9" s="618"/>
      <c r="J9" s="166" t="s">
        <v>418</v>
      </c>
      <c r="K9" s="166" t="s">
        <v>419</v>
      </c>
      <c r="L9" s="139" t="s">
        <v>420</v>
      </c>
      <c r="M9" s="627"/>
    </row>
    <row r="10" spans="1:13" s="128" customFormat="1" ht="14.25">
      <c r="A10" s="337"/>
      <c r="B10" s="172"/>
      <c r="C10" s="171">
        <v>1</v>
      </c>
      <c r="D10" s="171">
        <v>2</v>
      </c>
      <c r="E10" s="171">
        <v>3</v>
      </c>
      <c r="F10" s="171">
        <v>4</v>
      </c>
      <c r="G10" s="171">
        <v>5</v>
      </c>
      <c r="H10" s="171">
        <v>6</v>
      </c>
      <c r="I10" s="171">
        <v>7</v>
      </c>
      <c r="J10" s="171">
        <v>8</v>
      </c>
      <c r="K10" s="171">
        <v>9</v>
      </c>
      <c r="L10" s="171">
        <v>10</v>
      </c>
      <c r="M10" s="171">
        <v>11</v>
      </c>
    </row>
    <row r="11" spans="1:13" ht="14.25" hidden="1" outlineLevel="1">
      <c r="A11" s="44">
        <v>2005</v>
      </c>
      <c r="B11" s="88" t="s">
        <v>27</v>
      </c>
      <c r="C11" s="90">
        <v>0.6131920092110673</v>
      </c>
      <c r="D11" s="90">
        <v>2.392408253661521</v>
      </c>
      <c r="E11" s="90">
        <v>2.6392212780892863</v>
      </c>
      <c r="F11" s="90">
        <v>1.91266597054563</v>
      </c>
      <c r="G11" s="90">
        <v>1.7451552052199366</v>
      </c>
      <c r="H11" s="90">
        <v>1.1345359677543492</v>
      </c>
      <c r="I11" s="90">
        <v>1.607298488520794</v>
      </c>
      <c r="J11" s="90">
        <v>3.681223039541571</v>
      </c>
      <c r="K11" s="90">
        <v>2.110356138706654</v>
      </c>
      <c r="L11" s="90">
        <v>3</v>
      </c>
      <c r="M11" s="90">
        <v>4.187029591932191</v>
      </c>
    </row>
    <row r="12" spans="1:13" ht="14.25" hidden="1" outlineLevel="1">
      <c r="A12" s="44">
        <v>2005</v>
      </c>
      <c r="B12" s="88" t="s">
        <v>28</v>
      </c>
      <c r="C12" s="90">
        <v>0.573381129972501</v>
      </c>
      <c r="D12" s="90">
        <v>1.8193456892551012</v>
      </c>
      <c r="E12" s="90">
        <v>2.166556121920704</v>
      </c>
      <c r="F12" s="90">
        <v>2.2114773178838694</v>
      </c>
      <c r="G12" s="90">
        <v>1.4534272813861684</v>
      </c>
      <c r="H12" s="90">
        <v>1.0278478003760136</v>
      </c>
      <c r="I12" s="90">
        <v>0.9959347253369514</v>
      </c>
      <c r="J12" s="90">
        <v>2.3405945180104104</v>
      </c>
      <c r="K12" s="90">
        <v>1.65</v>
      </c>
      <c r="L12" s="90">
        <v>1.4051311329170382</v>
      </c>
      <c r="M12" s="90">
        <v>2.3926991344116546</v>
      </c>
    </row>
    <row r="13" spans="1:13" ht="14.25" hidden="1" outlineLevel="1">
      <c r="A13" s="44">
        <v>2005</v>
      </c>
      <c r="B13" s="88" t="s">
        <v>29</v>
      </c>
      <c r="C13" s="90">
        <v>0.4423414393907799</v>
      </c>
      <c r="D13" s="90">
        <v>1.7112520407909009</v>
      </c>
      <c r="E13" s="90">
        <v>1.1577257430997874</v>
      </c>
      <c r="F13" s="90">
        <v>2.1391128310005483</v>
      </c>
      <c r="G13" s="90">
        <v>1.1033392006167249</v>
      </c>
      <c r="H13" s="90">
        <v>0.9093716632739771</v>
      </c>
      <c r="I13" s="90">
        <v>0.7590138449598475</v>
      </c>
      <c r="J13" s="90">
        <v>2.3365764102572637</v>
      </c>
      <c r="K13" s="90">
        <v>1.2430691386457853</v>
      </c>
      <c r="L13" s="168" t="s">
        <v>43</v>
      </c>
      <c r="M13" s="90">
        <v>2.8525087794432546</v>
      </c>
    </row>
    <row r="14" spans="1:13" ht="14.25" hidden="1" outlineLevel="1">
      <c r="A14" s="44">
        <v>2005</v>
      </c>
      <c r="B14" s="88" t="s">
        <v>31</v>
      </c>
      <c r="C14" s="90">
        <v>0.4310755903745799</v>
      </c>
      <c r="D14" s="90">
        <v>1.6898635902636188</v>
      </c>
      <c r="E14" s="90">
        <v>1.0284790734966593</v>
      </c>
      <c r="F14" s="90">
        <v>2.0836118454428294</v>
      </c>
      <c r="G14" s="90">
        <v>1.0694478983017728</v>
      </c>
      <c r="H14" s="90">
        <v>0.9419766663864995</v>
      </c>
      <c r="I14" s="90">
        <v>0.716906808432402</v>
      </c>
      <c r="J14" s="90">
        <v>2.484301189725498</v>
      </c>
      <c r="K14" s="90">
        <v>1.618332539299119</v>
      </c>
      <c r="L14" s="90">
        <v>0.7</v>
      </c>
      <c r="M14" s="90">
        <v>2.8654386154337876</v>
      </c>
    </row>
    <row r="15" spans="1:13" ht="14.25" hidden="1" outlineLevel="1">
      <c r="A15" s="44">
        <v>2005</v>
      </c>
      <c r="B15" s="88" t="s">
        <v>429</v>
      </c>
      <c r="C15" s="90">
        <v>0.427258894510649</v>
      </c>
      <c r="D15" s="90">
        <v>1.9445673986859047</v>
      </c>
      <c r="E15" s="90">
        <v>1.5870050798722044</v>
      </c>
      <c r="F15" s="90">
        <v>2.3258312039068816</v>
      </c>
      <c r="G15" s="90">
        <v>0.9675627572766202</v>
      </c>
      <c r="H15" s="90">
        <v>0.9028084445581082</v>
      </c>
      <c r="I15" s="90">
        <v>0.7585017048252701</v>
      </c>
      <c r="J15" s="90">
        <v>2.602413355673116</v>
      </c>
      <c r="K15" s="90">
        <v>1.9418423989923457</v>
      </c>
      <c r="L15" s="90">
        <v>2.379787517742699</v>
      </c>
      <c r="M15" s="90">
        <v>2.8002</v>
      </c>
    </row>
    <row r="16" spans="1:13" ht="14.25" hidden="1" outlineLevel="1">
      <c r="A16" s="44">
        <v>2005</v>
      </c>
      <c r="B16" s="88" t="s">
        <v>430</v>
      </c>
      <c r="C16" s="90">
        <v>0.4303217299607911</v>
      </c>
      <c r="D16" s="90">
        <v>2.020529195879656</v>
      </c>
      <c r="E16" s="90">
        <v>1.5397527631578949</v>
      </c>
      <c r="F16" s="90">
        <v>2.0464015910250786</v>
      </c>
      <c r="G16" s="90">
        <v>0.9500759454629019</v>
      </c>
      <c r="H16" s="90">
        <v>0.9350299118318393</v>
      </c>
      <c r="I16" s="90">
        <v>0.8902867131867339</v>
      </c>
      <c r="J16" s="90">
        <v>2.5737391298824805</v>
      </c>
      <c r="K16" s="168" t="s">
        <v>43</v>
      </c>
      <c r="L16" s="90">
        <v>1.4055404671374254</v>
      </c>
      <c r="M16" s="90">
        <v>2.8</v>
      </c>
    </row>
    <row r="17" spans="1:13" ht="14.25" hidden="1" outlineLevel="1">
      <c r="A17" s="44">
        <v>2005</v>
      </c>
      <c r="B17" s="88" t="s">
        <v>431</v>
      </c>
      <c r="C17" s="90">
        <v>0.42021685162924927</v>
      </c>
      <c r="D17" s="90">
        <v>1.9474505823791681</v>
      </c>
      <c r="E17" s="90">
        <v>1.5333718397997496</v>
      </c>
      <c r="F17" s="90">
        <v>2.1364860831708317</v>
      </c>
      <c r="G17" s="90">
        <v>0.9224228090190599</v>
      </c>
      <c r="H17" s="90">
        <v>0.964506148808896</v>
      </c>
      <c r="I17" s="90">
        <v>0.6928723445738362</v>
      </c>
      <c r="J17" s="90">
        <v>2.4280744294318772</v>
      </c>
      <c r="K17" s="168" t="s">
        <v>43</v>
      </c>
      <c r="L17" s="90">
        <v>1.8212718482707329</v>
      </c>
      <c r="M17" s="90">
        <v>2.7989</v>
      </c>
    </row>
    <row r="18" spans="1:13" ht="14.25" hidden="1" outlineLevel="1">
      <c r="A18" s="44">
        <v>2005</v>
      </c>
      <c r="B18" s="88" t="s">
        <v>36</v>
      </c>
      <c r="C18" s="90">
        <v>0.4259707758825257</v>
      </c>
      <c r="D18" s="90">
        <v>2.004100675479956</v>
      </c>
      <c r="E18" s="90">
        <v>1.5172542743538768</v>
      </c>
      <c r="F18" s="90">
        <v>2.135764082462446</v>
      </c>
      <c r="G18" s="90">
        <v>0.9277322944341998</v>
      </c>
      <c r="H18" s="90">
        <v>0.9850106386457231</v>
      </c>
      <c r="I18" s="90">
        <v>0.7090546556517001</v>
      </c>
      <c r="J18" s="90">
        <v>2.5296728334475422</v>
      </c>
      <c r="K18" s="168" t="s">
        <v>43</v>
      </c>
      <c r="L18" s="90">
        <v>1.7105405405405407</v>
      </c>
      <c r="M18" s="168" t="s">
        <v>43</v>
      </c>
    </row>
    <row r="19" spans="1:13" ht="14.25" hidden="1" outlineLevel="1">
      <c r="A19" s="44">
        <v>2005</v>
      </c>
      <c r="B19" s="88" t="s">
        <v>37</v>
      </c>
      <c r="C19" s="90">
        <v>0.41794866267546665</v>
      </c>
      <c r="D19" s="90">
        <v>1.9962044964412935</v>
      </c>
      <c r="E19" s="90">
        <v>1.5393050080775443</v>
      </c>
      <c r="F19" s="90">
        <v>2.0759282052282177</v>
      </c>
      <c r="G19" s="90">
        <v>0.9255145896813464</v>
      </c>
      <c r="H19" s="90">
        <v>1.0134555516058343</v>
      </c>
      <c r="I19" s="90">
        <v>0.7171144885489407</v>
      </c>
      <c r="J19" s="90">
        <v>2.463545368463683</v>
      </c>
      <c r="K19" s="90">
        <v>1.4</v>
      </c>
      <c r="L19" s="90">
        <v>2</v>
      </c>
      <c r="M19" s="168" t="s">
        <v>43</v>
      </c>
    </row>
    <row r="20" spans="1:13" ht="14.25" hidden="1" outlineLevel="1">
      <c r="A20" s="44">
        <v>2005</v>
      </c>
      <c r="B20" s="88" t="s">
        <v>432</v>
      </c>
      <c r="C20" s="90">
        <v>0.4205068485431872</v>
      </c>
      <c r="D20" s="90">
        <v>1.92727645643617</v>
      </c>
      <c r="E20" s="90">
        <v>1.73644389993146</v>
      </c>
      <c r="F20" s="90">
        <v>1.5455476827231363</v>
      </c>
      <c r="G20" s="90">
        <v>0.9324226076729132</v>
      </c>
      <c r="H20" s="90">
        <v>1.0376179747120269</v>
      </c>
      <c r="I20" s="90">
        <v>0.8146931183029659</v>
      </c>
      <c r="J20" s="90">
        <v>2.496696783406154</v>
      </c>
      <c r="K20" s="168" t="s">
        <v>43</v>
      </c>
      <c r="L20" s="90">
        <v>1.3509274447949529</v>
      </c>
      <c r="M20" s="168" t="s">
        <v>43</v>
      </c>
    </row>
    <row r="21" spans="1:13" ht="14.25" hidden="1" outlineLevel="1">
      <c r="A21" s="44">
        <v>2005</v>
      </c>
      <c r="B21" s="88" t="s">
        <v>40</v>
      </c>
      <c r="C21" s="90">
        <v>0.41818011788768855</v>
      </c>
      <c r="D21" s="90">
        <v>1.913681133149702</v>
      </c>
      <c r="E21" s="90">
        <v>1.6999610049539986</v>
      </c>
      <c r="F21" s="90">
        <v>1.259504536022145</v>
      </c>
      <c r="G21" s="90">
        <v>0.9335621380574556</v>
      </c>
      <c r="H21" s="90">
        <v>1.0608339814135361</v>
      </c>
      <c r="I21" s="90">
        <v>0.8109193776984157</v>
      </c>
      <c r="J21" s="90">
        <v>2.5692715358618377</v>
      </c>
      <c r="K21" s="168" t="s">
        <v>43</v>
      </c>
      <c r="L21" s="90">
        <v>1.5664546703860196</v>
      </c>
      <c r="M21" s="168" t="s">
        <v>43</v>
      </c>
    </row>
    <row r="22" spans="1:13" s="128" customFormat="1" ht="14.25" collapsed="1">
      <c r="A22" s="44">
        <v>2005</v>
      </c>
      <c r="B22" s="88" t="s">
        <v>41</v>
      </c>
      <c r="C22" s="90">
        <v>0.4098589389936256</v>
      </c>
      <c r="D22" s="90">
        <v>1.9037634765668219</v>
      </c>
      <c r="E22" s="168" t="s">
        <v>43</v>
      </c>
      <c r="F22" s="90">
        <v>1.7900460591406575</v>
      </c>
      <c r="G22" s="90">
        <v>0.9581976363464723</v>
      </c>
      <c r="H22" s="90">
        <v>1.10005215887831</v>
      </c>
      <c r="I22" s="90">
        <v>0.6430071191740763</v>
      </c>
      <c r="J22" s="90">
        <v>2.553196298833522</v>
      </c>
      <c r="K22" s="168" t="s">
        <v>43</v>
      </c>
      <c r="L22" s="90">
        <v>0.6585726378218089</v>
      </c>
      <c r="M22" s="168" t="s">
        <v>43</v>
      </c>
    </row>
    <row r="23" spans="1:13" ht="14.25" hidden="1" outlineLevel="1">
      <c r="A23" s="44">
        <v>2006</v>
      </c>
      <c r="B23" s="88" t="s">
        <v>27</v>
      </c>
      <c r="C23" s="90">
        <v>0.5396823857547884</v>
      </c>
      <c r="D23" s="90">
        <v>1.8272651525289112</v>
      </c>
      <c r="E23" s="90">
        <v>2.0779277793696274</v>
      </c>
      <c r="F23" s="90">
        <v>0.9637379596261215</v>
      </c>
      <c r="G23" s="90">
        <v>0.9627732453721188</v>
      </c>
      <c r="H23" s="90">
        <v>1.1289260254845284</v>
      </c>
      <c r="I23" s="90">
        <v>1.2336685674538737</v>
      </c>
      <c r="J23" s="90">
        <v>2.728416927282756</v>
      </c>
      <c r="K23" s="90">
        <v>2.05</v>
      </c>
      <c r="L23" s="90">
        <v>2.06113708316593</v>
      </c>
      <c r="M23" s="90">
        <v>2.91</v>
      </c>
    </row>
    <row r="24" spans="1:13" ht="14.25" hidden="1" outlineLevel="1">
      <c r="A24" s="44">
        <v>2006</v>
      </c>
      <c r="B24" s="88" t="s">
        <v>28</v>
      </c>
      <c r="C24" s="90">
        <v>0.380600872607494</v>
      </c>
      <c r="D24" s="90">
        <v>1.792266241777798</v>
      </c>
      <c r="E24" s="90">
        <v>2.3313641600498207</v>
      </c>
      <c r="F24" s="90">
        <v>0.8696898610400986</v>
      </c>
      <c r="G24" s="90">
        <v>0.9641312478014322</v>
      </c>
      <c r="H24" s="90">
        <v>1.1719549752949345</v>
      </c>
      <c r="I24" s="90">
        <v>0.6994653404246608</v>
      </c>
      <c r="J24" s="90">
        <v>2.582958572727273</v>
      </c>
      <c r="K24" s="168" t="s">
        <v>43</v>
      </c>
      <c r="L24" s="90">
        <v>1.3803222877893782</v>
      </c>
      <c r="M24" s="90">
        <v>2.91</v>
      </c>
    </row>
    <row r="25" spans="1:13" ht="14.25" hidden="1" outlineLevel="1">
      <c r="A25" s="44">
        <v>2006</v>
      </c>
      <c r="B25" s="88" t="s">
        <v>29</v>
      </c>
      <c r="C25" s="90">
        <v>0.4409939161814129</v>
      </c>
      <c r="D25" s="90">
        <v>2.017699229546874</v>
      </c>
      <c r="E25" s="90">
        <v>2.286961553985873</v>
      </c>
      <c r="F25" s="90">
        <v>1.810012563259557</v>
      </c>
      <c r="G25" s="90">
        <v>1.0398189917531395</v>
      </c>
      <c r="H25" s="90">
        <v>1.2190969137009016</v>
      </c>
      <c r="I25" s="90">
        <v>0.8683500135112087</v>
      </c>
      <c r="J25" s="90">
        <v>3.1566468162404</v>
      </c>
      <c r="K25" s="90">
        <v>3.8669000000000002</v>
      </c>
      <c r="L25" s="90">
        <v>3.8274633410990817</v>
      </c>
      <c r="M25" s="90">
        <v>3.41</v>
      </c>
    </row>
    <row r="26" spans="1:13" ht="14.25" hidden="1" outlineLevel="1">
      <c r="A26" s="44">
        <v>2006</v>
      </c>
      <c r="B26" s="88" t="s">
        <v>31</v>
      </c>
      <c r="C26" s="90">
        <v>0.42385857903135693</v>
      </c>
      <c r="D26" s="90">
        <v>2.1825582425237062</v>
      </c>
      <c r="E26" s="90">
        <v>2.3993408528694813</v>
      </c>
      <c r="F26" s="90">
        <v>1.6090787126101838</v>
      </c>
      <c r="G26" s="90">
        <v>1.0475816973252365</v>
      </c>
      <c r="H26" s="90">
        <v>1.2513555916901158</v>
      </c>
      <c r="I26" s="90">
        <v>0.9491597301637192</v>
      </c>
      <c r="J26" s="90">
        <v>3.1589391984990365</v>
      </c>
      <c r="K26" s="90">
        <v>1.6329092024539875</v>
      </c>
      <c r="L26" s="90">
        <v>0.9423</v>
      </c>
      <c r="M26" s="90">
        <v>3.41</v>
      </c>
    </row>
    <row r="27" spans="1:13" ht="14.25" hidden="1" outlineLevel="1">
      <c r="A27" s="44">
        <v>2006</v>
      </c>
      <c r="B27" s="88" t="s">
        <v>429</v>
      </c>
      <c r="C27" s="90">
        <v>0.45050041434376803</v>
      </c>
      <c r="D27" s="90">
        <v>2.567222952478494</v>
      </c>
      <c r="E27" s="90">
        <v>2.030110796514295</v>
      </c>
      <c r="F27" s="90">
        <v>1.4670085283630003</v>
      </c>
      <c r="G27" s="90">
        <v>1.0579457233044605</v>
      </c>
      <c r="H27" s="90">
        <v>1.2790592842849564</v>
      </c>
      <c r="I27" s="90">
        <v>1.0476347135448705</v>
      </c>
      <c r="J27" s="90">
        <v>3.1507498208156024</v>
      </c>
      <c r="K27" s="90">
        <v>2.446765635738831</v>
      </c>
      <c r="L27" s="90">
        <v>1.4245887864366449</v>
      </c>
      <c r="M27" s="168" t="s">
        <v>43</v>
      </c>
    </row>
    <row r="28" spans="1:13" ht="14.25" hidden="1" outlineLevel="1">
      <c r="A28" s="44">
        <v>2006</v>
      </c>
      <c r="B28" s="88" t="s">
        <v>430</v>
      </c>
      <c r="C28" s="90">
        <v>0.510069708787786</v>
      </c>
      <c r="D28" s="90">
        <v>3.2329433667672682</v>
      </c>
      <c r="E28" s="90">
        <v>3.0557968539694698</v>
      </c>
      <c r="F28" s="90">
        <v>2.354917459077436</v>
      </c>
      <c r="G28" s="90">
        <v>1.0679627322097838</v>
      </c>
      <c r="H28" s="90">
        <v>1.2982624432296617</v>
      </c>
      <c r="I28" s="90">
        <v>1.6210222809771837</v>
      </c>
      <c r="J28" s="90">
        <v>3.949767914379703</v>
      </c>
      <c r="K28" s="90">
        <v>4.049737896019495</v>
      </c>
      <c r="L28" s="90">
        <v>1.5428998763523953</v>
      </c>
      <c r="M28" s="90">
        <v>1.8</v>
      </c>
    </row>
    <row r="29" spans="1:13" ht="14.25" hidden="1" outlineLevel="1">
      <c r="A29" s="44">
        <v>2006</v>
      </c>
      <c r="B29" s="88" t="s">
        <v>431</v>
      </c>
      <c r="C29" s="90">
        <v>0.49783039228987974</v>
      </c>
      <c r="D29" s="90">
        <v>3.196640057012857</v>
      </c>
      <c r="E29" s="90">
        <v>3.4325425725551324</v>
      </c>
      <c r="F29" s="90">
        <v>2.136021749156659</v>
      </c>
      <c r="G29" s="90">
        <v>1.4332877832211859</v>
      </c>
      <c r="H29" s="90">
        <v>1.5909130963410283</v>
      </c>
      <c r="I29" s="90">
        <v>1.096372087918228</v>
      </c>
      <c r="J29" s="90">
        <v>3.657960415843824</v>
      </c>
      <c r="K29" s="90">
        <v>4.907</v>
      </c>
      <c r="L29" s="90">
        <v>3.5235240239250776</v>
      </c>
      <c r="M29" s="168" t="s">
        <v>43</v>
      </c>
    </row>
    <row r="30" spans="1:13" ht="14.25" hidden="1" outlineLevel="1">
      <c r="A30" s="44">
        <v>2006</v>
      </c>
      <c r="B30" s="88" t="s">
        <v>36</v>
      </c>
      <c r="C30" s="90">
        <v>0.5082726434133319</v>
      </c>
      <c r="D30" s="90">
        <v>3.5831159516336877</v>
      </c>
      <c r="E30" s="90">
        <v>3.8886897110391794</v>
      </c>
      <c r="F30" s="90">
        <v>3.8899175638861725</v>
      </c>
      <c r="G30" s="90">
        <v>1.4541732819913893</v>
      </c>
      <c r="H30" s="90">
        <v>1.749392339727525</v>
      </c>
      <c r="I30" s="90">
        <v>1.0514018048183131</v>
      </c>
      <c r="J30" s="90">
        <v>3.899811068546484</v>
      </c>
      <c r="K30" s="168" t="s">
        <v>43</v>
      </c>
      <c r="L30" s="90">
        <v>1.988387969924812</v>
      </c>
      <c r="M30" s="168" t="s">
        <v>43</v>
      </c>
    </row>
    <row r="31" spans="1:13" ht="14.25" hidden="1" outlineLevel="1">
      <c r="A31" s="44">
        <v>2006</v>
      </c>
      <c r="B31" s="88" t="s">
        <v>37</v>
      </c>
      <c r="C31" s="90">
        <v>0.5365497610963142</v>
      </c>
      <c r="D31" s="90">
        <v>3.850281475659268</v>
      </c>
      <c r="E31" s="90">
        <v>3.944726890247064</v>
      </c>
      <c r="F31" s="90">
        <v>3.8615153674800644</v>
      </c>
      <c r="G31" s="90">
        <v>1.4589398842842238</v>
      </c>
      <c r="H31" s="90">
        <v>1.8897471751522121</v>
      </c>
      <c r="I31" s="90">
        <v>1.9845957158297627</v>
      </c>
      <c r="J31" s="90">
        <v>4.406652862643064</v>
      </c>
      <c r="K31" s="90">
        <v>2.5644094782955</v>
      </c>
      <c r="L31" s="90">
        <v>8.402935383567861</v>
      </c>
      <c r="M31" s="168" t="s">
        <v>43</v>
      </c>
    </row>
    <row r="32" spans="1:13" ht="14.25" hidden="1" outlineLevel="1">
      <c r="A32" s="44">
        <v>2006</v>
      </c>
      <c r="B32" s="88" t="s">
        <v>432</v>
      </c>
      <c r="C32" s="90">
        <v>0.5070543797476664</v>
      </c>
      <c r="D32" s="90">
        <v>3.915507853086638</v>
      </c>
      <c r="E32" s="90">
        <v>3.9387574652712356</v>
      </c>
      <c r="F32" s="90">
        <v>4.040190100585517</v>
      </c>
      <c r="G32" s="90">
        <v>1.5221704569084182</v>
      </c>
      <c r="H32" s="90">
        <v>1.9090440357568856</v>
      </c>
      <c r="I32" s="90">
        <v>1.468767769037009</v>
      </c>
      <c r="J32" s="90">
        <v>4.422497415991185</v>
      </c>
      <c r="K32" s="90">
        <v>2.3934524886877826</v>
      </c>
      <c r="L32" s="90">
        <v>1.979053198059109</v>
      </c>
      <c r="M32" s="168" t="s">
        <v>43</v>
      </c>
    </row>
    <row r="33" spans="1:13" ht="14.25" hidden="1" outlineLevel="1">
      <c r="A33" s="44">
        <v>2006</v>
      </c>
      <c r="B33" s="88" t="s">
        <v>40</v>
      </c>
      <c r="C33" s="90">
        <v>0.496000669520225</v>
      </c>
      <c r="D33" s="90">
        <v>3.8273999799903224</v>
      </c>
      <c r="E33" s="90">
        <v>3.993077565995189</v>
      </c>
      <c r="F33" s="90">
        <v>3.7432254371979887</v>
      </c>
      <c r="G33" s="90">
        <v>1.5381768746997109</v>
      </c>
      <c r="H33" s="90">
        <v>1.9334450690041236</v>
      </c>
      <c r="I33" s="90">
        <v>1.3034696868736366</v>
      </c>
      <c r="J33" s="90">
        <v>4.336829963648326</v>
      </c>
      <c r="K33" s="90">
        <v>4.381880977873379</v>
      </c>
      <c r="L33" s="90">
        <v>2.4155964106709784</v>
      </c>
      <c r="M33" s="168" t="s">
        <v>43</v>
      </c>
    </row>
    <row r="34" spans="1:13" s="128" customFormat="1" ht="14.25" collapsed="1">
      <c r="A34" s="44">
        <v>2006</v>
      </c>
      <c r="B34" s="88" t="s">
        <v>41</v>
      </c>
      <c r="C34" s="90">
        <v>0.503467601997288</v>
      </c>
      <c r="D34" s="90">
        <v>3.9196056564477573</v>
      </c>
      <c r="E34" s="90">
        <v>3.9751207010657628</v>
      </c>
      <c r="F34" s="90">
        <v>3.613521866135493</v>
      </c>
      <c r="G34" s="90">
        <v>1.5412505407611061</v>
      </c>
      <c r="H34" s="90">
        <v>1.9669291860206113</v>
      </c>
      <c r="I34" s="90">
        <v>1.3196647562239494</v>
      </c>
      <c r="J34" s="90">
        <v>4.392846515676368</v>
      </c>
      <c r="K34" s="90">
        <v>3.278550601879844</v>
      </c>
      <c r="L34" s="90">
        <v>2.621186896551724</v>
      </c>
      <c r="M34" s="168" t="s">
        <v>43</v>
      </c>
    </row>
    <row r="35" spans="1:13" ht="14.25" hidden="1" outlineLevel="1">
      <c r="A35" s="44">
        <v>2007</v>
      </c>
      <c r="B35" s="88" t="s">
        <v>27</v>
      </c>
      <c r="C35" s="90">
        <v>0.512739336594692</v>
      </c>
      <c r="D35" s="90">
        <v>3.5802414274847894</v>
      </c>
      <c r="E35" s="90">
        <v>3.6701101235434046</v>
      </c>
      <c r="F35" s="90">
        <v>3.3732245682121706</v>
      </c>
      <c r="G35" s="90">
        <v>1.460417635139394</v>
      </c>
      <c r="H35" s="90">
        <v>1.93430808547139</v>
      </c>
      <c r="I35" s="90">
        <v>1.4214097788569473</v>
      </c>
      <c r="J35" s="90">
        <v>3.7311087307785016</v>
      </c>
      <c r="K35" s="90">
        <v>3.228511129431163</v>
      </c>
      <c r="L35" s="90">
        <v>1.9770131016042782</v>
      </c>
      <c r="M35" s="168" t="s">
        <v>43</v>
      </c>
    </row>
    <row r="36" spans="1:13" ht="14.25" hidden="1" outlineLevel="1">
      <c r="A36" s="44">
        <v>2007</v>
      </c>
      <c r="B36" s="88" t="s">
        <v>28</v>
      </c>
      <c r="C36" s="90">
        <v>0.5759034302883175</v>
      </c>
      <c r="D36" s="90">
        <v>3.925494600143924</v>
      </c>
      <c r="E36" s="90">
        <v>3.4767382489938883</v>
      </c>
      <c r="F36" s="90">
        <v>2.2651563981249154</v>
      </c>
      <c r="G36" s="90">
        <v>1.470711319587304</v>
      </c>
      <c r="H36" s="90">
        <v>1.9791939754923096</v>
      </c>
      <c r="I36" s="90">
        <v>1.9380694759258992</v>
      </c>
      <c r="J36" s="90">
        <v>4.516984613996276</v>
      </c>
      <c r="K36" s="90">
        <v>2.8441754448083563</v>
      </c>
      <c r="L36" s="90">
        <v>1.3192263599853962</v>
      </c>
      <c r="M36" s="168" t="s">
        <v>43</v>
      </c>
    </row>
    <row r="37" spans="1:13" ht="14.25" hidden="1" outlineLevel="1">
      <c r="A37" s="44">
        <v>2007</v>
      </c>
      <c r="B37" s="88" t="s">
        <v>29</v>
      </c>
      <c r="C37" s="90">
        <v>0.5393212305935426</v>
      </c>
      <c r="D37" s="90">
        <v>3.17207775884563</v>
      </c>
      <c r="E37" s="90">
        <v>2.4681993052993545</v>
      </c>
      <c r="F37" s="90">
        <v>3.2369016421718353</v>
      </c>
      <c r="G37" s="90">
        <v>1.462224293597571</v>
      </c>
      <c r="H37" s="90">
        <v>1.9803483470043846</v>
      </c>
      <c r="I37" s="90">
        <v>1.1141717287262323</v>
      </c>
      <c r="J37" s="90">
        <v>3.3552521466100407</v>
      </c>
      <c r="K37" s="90">
        <v>2.65625</v>
      </c>
      <c r="L37" s="90">
        <v>1.495</v>
      </c>
      <c r="M37" s="90">
        <v>1.8</v>
      </c>
    </row>
    <row r="38" spans="1:13" ht="14.25" hidden="1" outlineLevel="1">
      <c r="A38" s="44">
        <v>2007</v>
      </c>
      <c r="B38" s="88" t="s">
        <v>31</v>
      </c>
      <c r="C38" s="90">
        <v>0.5143111957387396</v>
      </c>
      <c r="D38" s="90">
        <v>2.86421734061972</v>
      </c>
      <c r="E38" s="90">
        <v>3.225076827374471</v>
      </c>
      <c r="F38" s="90">
        <v>2.3089832184170813</v>
      </c>
      <c r="G38" s="90">
        <v>1.5607136082204611</v>
      </c>
      <c r="H38" s="90">
        <v>1.966235791285479</v>
      </c>
      <c r="I38" s="90">
        <v>1.0822765276105557</v>
      </c>
      <c r="J38" s="90">
        <v>3.244427173918814</v>
      </c>
      <c r="K38" s="168" t="s">
        <v>43</v>
      </c>
      <c r="L38" s="90">
        <v>2.9976512063765615</v>
      </c>
      <c r="M38" s="168" t="s">
        <v>43</v>
      </c>
    </row>
    <row r="39" spans="1:13" ht="14.25" hidden="1" outlineLevel="1">
      <c r="A39" s="44">
        <v>2007</v>
      </c>
      <c r="B39" s="88" t="s">
        <v>429</v>
      </c>
      <c r="C39" s="90">
        <v>0.541383806407433</v>
      </c>
      <c r="D39" s="90">
        <v>3.2343810078486555</v>
      </c>
      <c r="E39" s="90">
        <v>2.788501549780072</v>
      </c>
      <c r="F39" s="90">
        <v>2.767931035892331</v>
      </c>
      <c r="G39" s="90">
        <v>1.4658611931792598</v>
      </c>
      <c r="H39" s="90">
        <v>1.9861153341301723</v>
      </c>
      <c r="I39" s="90">
        <v>1.1457709989675307</v>
      </c>
      <c r="J39" s="90">
        <v>3.910385943152718</v>
      </c>
      <c r="K39" s="90">
        <v>2</v>
      </c>
      <c r="L39" s="90">
        <v>2.660978493341284</v>
      </c>
      <c r="M39" s="168" t="s">
        <v>43</v>
      </c>
    </row>
    <row r="40" spans="1:13" ht="14.25" hidden="1" outlineLevel="1">
      <c r="A40" s="44">
        <v>2007</v>
      </c>
      <c r="B40" s="88" t="s">
        <v>430</v>
      </c>
      <c r="C40" s="90">
        <v>0.5089546661439343</v>
      </c>
      <c r="D40" s="90">
        <v>3.491474208705481</v>
      </c>
      <c r="E40" s="90">
        <v>3.3407093550562146</v>
      </c>
      <c r="F40" s="90">
        <v>2.239353084391688</v>
      </c>
      <c r="G40" s="90">
        <v>1.2327631517821762</v>
      </c>
      <c r="H40" s="90">
        <v>1.9009805197884904</v>
      </c>
      <c r="I40" s="90">
        <v>2.121420637495431</v>
      </c>
      <c r="J40" s="90">
        <v>4.086823300796453</v>
      </c>
      <c r="K40" s="168" t="s">
        <v>43</v>
      </c>
      <c r="L40" s="90">
        <v>1.9054263157894735</v>
      </c>
      <c r="M40" s="168" t="s">
        <v>43</v>
      </c>
    </row>
    <row r="41" spans="1:13" ht="14.25" hidden="1" outlineLevel="1">
      <c r="A41" s="44">
        <v>2007</v>
      </c>
      <c r="B41" s="88" t="s">
        <v>431</v>
      </c>
      <c r="C41" s="90">
        <v>0.4957031258993764</v>
      </c>
      <c r="D41" s="90">
        <v>3.3285936448403217</v>
      </c>
      <c r="E41" s="90">
        <v>3.5068556739213226</v>
      </c>
      <c r="F41" s="90">
        <v>3.062501864178602</v>
      </c>
      <c r="G41" s="90">
        <v>1.234116232768708</v>
      </c>
      <c r="H41" s="90">
        <v>1.9134104779937884</v>
      </c>
      <c r="I41" s="90">
        <v>1.0107495047414086</v>
      </c>
      <c r="J41" s="90">
        <v>3.9258764643319948</v>
      </c>
      <c r="K41" s="90">
        <v>3.7870290675726688</v>
      </c>
      <c r="L41" s="90">
        <v>2.205760820045558</v>
      </c>
      <c r="M41" s="168" t="s">
        <v>43</v>
      </c>
    </row>
    <row r="42" spans="1:13" ht="14.25" hidden="1" outlineLevel="1">
      <c r="A42" s="44">
        <v>2007</v>
      </c>
      <c r="B42" s="88" t="s">
        <v>36</v>
      </c>
      <c r="C42" s="90">
        <v>0.48460607620040047</v>
      </c>
      <c r="D42" s="90">
        <v>3.336968048144885</v>
      </c>
      <c r="E42" s="90">
        <v>3.507388708498274</v>
      </c>
      <c r="F42" s="90">
        <v>2.811893122519877</v>
      </c>
      <c r="G42" s="90">
        <v>1.2390990284343697</v>
      </c>
      <c r="H42" s="90">
        <v>1.9283883464778377</v>
      </c>
      <c r="I42" s="90">
        <v>1.0120220576900067</v>
      </c>
      <c r="J42" s="90">
        <v>3.873436760029956</v>
      </c>
      <c r="K42" s="90">
        <v>3.8650212765957446</v>
      </c>
      <c r="L42" s="90">
        <v>2.8089391551071876</v>
      </c>
      <c r="M42" s="90">
        <v>4.15</v>
      </c>
    </row>
    <row r="43" spans="1:13" ht="14.25" hidden="1" outlineLevel="1">
      <c r="A43" s="44">
        <v>2007</v>
      </c>
      <c r="B43" s="88" t="s">
        <v>37</v>
      </c>
      <c r="C43" s="90">
        <v>0.4698487154982546</v>
      </c>
      <c r="D43" s="90">
        <v>3.4479686262096036</v>
      </c>
      <c r="E43" s="90">
        <v>3.4991895320113535</v>
      </c>
      <c r="F43" s="90">
        <v>2.6987050004488964</v>
      </c>
      <c r="G43" s="90">
        <v>1.3275639999097295</v>
      </c>
      <c r="H43" s="90">
        <v>1.9640862392315115</v>
      </c>
      <c r="I43" s="90">
        <v>0.8840010434151254</v>
      </c>
      <c r="J43" s="90">
        <v>3.9250880866698257</v>
      </c>
      <c r="K43" s="90">
        <v>3.4973816568047336</v>
      </c>
      <c r="L43" s="90">
        <v>2.7672154603358425</v>
      </c>
      <c r="M43" s="168" t="s">
        <v>43</v>
      </c>
    </row>
    <row r="44" spans="1:13" ht="14.25" hidden="1" outlineLevel="1">
      <c r="A44" s="44">
        <v>2007</v>
      </c>
      <c r="B44" s="88" t="s">
        <v>432</v>
      </c>
      <c r="C44" s="90">
        <v>0.470049458990716</v>
      </c>
      <c r="D44" s="90">
        <v>3.359165675897519</v>
      </c>
      <c r="E44" s="90">
        <v>3.5710669979373706</v>
      </c>
      <c r="F44" s="90">
        <v>2.5204121446558476</v>
      </c>
      <c r="G44" s="90">
        <v>1.328295422082819</v>
      </c>
      <c r="H44" s="90">
        <v>1.9744406072537641</v>
      </c>
      <c r="I44" s="90">
        <v>0.7620176025893388</v>
      </c>
      <c r="J44" s="90">
        <v>3.866240213459665</v>
      </c>
      <c r="K44" s="90">
        <v>3.599165335463259</v>
      </c>
      <c r="L44" s="90">
        <v>2</v>
      </c>
      <c r="M44" s="168" t="s">
        <v>43</v>
      </c>
    </row>
    <row r="45" spans="1:13" ht="14.25" hidden="1" outlineLevel="1">
      <c r="A45" s="44">
        <v>2007</v>
      </c>
      <c r="B45" s="88" t="s">
        <v>40</v>
      </c>
      <c r="C45" s="90">
        <v>0.443726387727837</v>
      </c>
      <c r="D45" s="90">
        <v>3.388106568158458</v>
      </c>
      <c r="E45" s="90">
        <v>3.7083940976246086</v>
      </c>
      <c r="F45" s="90">
        <v>2.746128674950576</v>
      </c>
      <c r="G45" s="90">
        <v>1.4165626042118784</v>
      </c>
      <c r="H45" s="90">
        <v>1.9982920689669024</v>
      </c>
      <c r="I45" s="90">
        <v>0.8853903868265526</v>
      </c>
      <c r="J45" s="90">
        <v>3.91407563721787</v>
      </c>
      <c r="K45" s="90">
        <v>4.345652618657937</v>
      </c>
      <c r="L45" s="90">
        <v>4.5723077721991</v>
      </c>
      <c r="M45" s="90">
        <v>2.3951</v>
      </c>
    </row>
    <row r="46" spans="1:13" s="128" customFormat="1" ht="14.25" collapsed="1">
      <c r="A46" s="96">
        <v>2007</v>
      </c>
      <c r="B46" s="91" t="s">
        <v>41</v>
      </c>
      <c r="C46" s="93">
        <v>0.4675965546214562</v>
      </c>
      <c r="D46" s="93">
        <v>3.2771201491776796</v>
      </c>
      <c r="E46" s="93">
        <v>3.577217241467043</v>
      </c>
      <c r="F46" s="93">
        <v>2.201312735050256</v>
      </c>
      <c r="G46" s="93">
        <v>1.44</v>
      </c>
      <c r="H46" s="93">
        <v>2.0534470810836547</v>
      </c>
      <c r="I46" s="93">
        <v>0.7821583123829979</v>
      </c>
      <c r="J46" s="93">
        <v>3.5954440244309525</v>
      </c>
      <c r="K46" s="93">
        <v>3.792833607907743</v>
      </c>
      <c r="L46" s="93">
        <v>2.29782547985657</v>
      </c>
      <c r="M46" s="169" t="s">
        <v>43</v>
      </c>
    </row>
    <row r="47" spans="1:13" ht="14.25" hidden="1" outlineLevel="1">
      <c r="A47" s="44">
        <v>2008</v>
      </c>
      <c r="B47" s="88" t="s">
        <v>27</v>
      </c>
      <c r="C47" s="90">
        <v>0.4610577116948565</v>
      </c>
      <c r="D47" s="90">
        <v>3.484954325064678</v>
      </c>
      <c r="E47" s="90">
        <v>3.886884161411636</v>
      </c>
      <c r="F47" s="90">
        <v>2.2208318252136037</v>
      </c>
      <c r="G47" s="90">
        <v>1.44062421335482</v>
      </c>
      <c r="H47" s="90">
        <v>2.1071254583968364</v>
      </c>
      <c r="I47" s="90">
        <v>1.0688890247831693</v>
      </c>
      <c r="J47" s="90">
        <v>3.9131005502848417</v>
      </c>
      <c r="K47" s="90">
        <v>3.6</v>
      </c>
      <c r="L47" s="90">
        <v>1.9998999999999996</v>
      </c>
      <c r="M47" s="168" t="s">
        <v>43</v>
      </c>
    </row>
    <row r="48" spans="1:13" ht="14.25" hidden="1" outlineLevel="1" collapsed="1">
      <c r="A48" s="44">
        <v>2008</v>
      </c>
      <c r="B48" s="88" t="s">
        <v>28</v>
      </c>
      <c r="C48" s="90">
        <v>0.4560842953914816</v>
      </c>
      <c r="D48" s="90">
        <v>3.4407829740815115</v>
      </c>
      <c r="E48" s="90">
        <v>3.5751252826996702</v>
      </c>
      <c r="F48" s="90">
        <v>2.2318079158244055</v>
      </c>
      <c r="G48" s="90">
        <v>1.4395668414940694</v>
      </c>
      <c r="H48" s="90">
        <v>2.1245758525172422</v>
      </c>
      <c r="I48" s="90">
        <v>0.8429421119902598</v>
      </c>
      <c r="J48" s="90">
        <v>3.6876419901106</v>
      </c>
      <c r="K48" s="90">
        <v>3</v>
      </c>
      <c r="L48" s="90">
        <v>1.7840058910162002</v>
      </c>
      <c r="M48" s="168" t="s">
        <v>43</v>
      </c>
    </row>
    <row r="49" spans="1:13" ht="14.25" hidden="1" outlineLevel="1" collapsed="1">
      <c r="A49" s="44">
        <v>2008</v>
      </c>
      <c r="B49" s="88" t="s">
        <v>29</v>
      </c>
      <c r="C49" s="90">
        <v>0.47414205162976425</v>
      </c>
      <c r="D49" s="90">
        <v>3.411042231865606</v>
      </c>
      <c r="E49" s="90">
        <v>3.733320553778948</v>
      </c>
      <c r="F49" s="90">
        <v>2.279508529464339</v>
      </c>
      <c r="G49" s="90">
        <v>1.4505232218083481</v>
      </c>
      <c r="H49" s="90">
        <v>2.1355541178050466</v>
      </c>
      <c r="I49" s="90">
        <v>0.8305849092135775</v>
      </c>
      <c r="J49" s="90">
        <v>3.6441318020596496</v>
      </c>
      <c r="K49" s="90">
        <v>1.7001000000000002</v>
      </c>
      <c r="L49" s="90">
        <v>1.3457999999999999</v>
      </c>
      <c r="M49" s="168" t="s">
        <v>43</v>
      </c>
    </row>
    <row r="50" spans="1:13" ht="14.25" hidden="1" outlineLevel="1" collapsed="1">
      <c r="A50" s="44">
        <v>2008</v>
      </c>
      <c r="B50" s="88" t="s">
        <v>31</v>
      </c>
      <c r="C50" s="90">
        <v>0.49186999656686997</v>
      </c>
      <c r="D50" s="90">
        <v>3.4735016679383084</v>
      </c>
      <c r="E50" s="90">
        <v>3.7127088249225664</v>
      </c>
      <c r="F50" s="90">
        <v>0.5376882039930649</v>
      </c>
      <c r="G50" s="90">
        <v>1.4471234108906796</v>
      </c>
      <c r="H50" s="90">
        <v>2.12119355299522</v>
      </c>
      <c r="I50" s="90">
        <v>0.7740786846478658</v>
      </c>
      <c r="J50" s="90">
        <v>3.7764466709926645</v>
      </c>
      <c r="K50" s="90">
        <v>3.0239726256983244</v>
      </c>
      <c r="L50" s="90">
        <v>4.349495810254225</v>
      </c>
      <c r="M50" s="168" t="s">
        <v>43</v>
      </c>
    </row>
    <row r="51" spans="1:13" ht="14.25" hidden="1" outlineLevel="1" collapsed="1">
      <c r="A51" s="44">
        <v>2008</v>
      </c>
      <c r="B51" s="88" t="s">
        <v>429</v>
      </c>
      <c r="C51" s="90">
        <v>0.5034715288598471</v>
      </c>
      <c r="D51" s="90">
        <v>3.477628654244351</v>
      </c>
      <c r="E51" s="90">
        <v>3.9770407723690915</v>
      </c>
      <c r="F51" s="90">
        <v>1.1606915951705734</v>
      </c>
      <c r="G51" s="90">
        <v>1.4530772749099288</v>
      </c>
      <c r="H51" s="90">
        <v>2.131522560273113</v>
      </c>
      <c r="I51" s="90">
        <v>0.9210808818035462</v>
      </c>
      <c r="J51" s="90">
        <v>3.8443977508787257</v>
      </c>
      <c r="K51" s="90">
        <v>3.4179512195121955</v>
      </c>
      <c r="L51" s="90">
        <v>1.994323770491803</v>
      </c>
      <c r="M51" s="168" t="s">
        <v>43</v>
      </c>
    </row>
    <row r="52" spans="1:13" ht="14.25" hidden="1" outlineLevel="1" collapsed="1">
      <c r="A52" s="44">
        <v>2008</v>
      </c>
      <c r="B52" s="88" t="s">
        <v>430</v>
      </c>
      <c r="C52" s="90">
        <v>0.5269471372322698</v>
      </c>
      <c r="D52" s="90">
        <v>3.5037896613749835</v>
      </c>
      <c r="E52" s="90">
        <v>4.052221474348056</v>
      </c>
      <c r="F52" s="90">
        <v>2.0446847469958906</v>
      </c>
      <c r="G52" s="90">
        <v>1.4496632870331971</v>
      </c>
      <c r="H52" s="90">
        <v>2.14217243876964</v>
      </c>
      <c r="I52" s="90">
        <v>1.4564587683375732</v>
      </c>
      <c r="J52" s="90">
        <v>3.8644789188557733</v>
      </c>
      <c r="K52" s="90">
        <v>4.418468085106383</v>
      </c>
      <c r="L52" s="90">
        <v>4.5915323916469655</v>
      </c>
      <c r="M52" s="168" t="s">
        <v>43</v>
      </c>
    </row>
    <row r="53" spans="1:13" ht="14.25" hidden="1" outlineLevel="1" collapsed="1">
      <c r="A53" s="44">
        <v>2008</v>
      </c>
      <c r="B53" s="88" t="s">
        <v>431</v>
      </c>
      <c r="C53" s="90">
        <v>0.5346605249657466</v>
      </c>
      <c r="D53" s="90">
        <v>3.496149003050438</v>
      </c>
      <c r="E53" s="90">
        <v>4.077700366756968</v>
      </c>
      <c r="F53" s="90">
        <v>2.0209380450711043</v>
      </c>
      <c r="G53" s="90">
        <v>1.451077760594912</v>
      </c>
      <c r="H53" s="90">
        <v>2.1628368559486346</v>
      </c>
      <c r="I53" s="90">
        <v>1.3321879707092488</v>
      </c>
      <c r="J53" s="90">
        <v>3.850552283926573</v>
      </c>
      <c r="K53" s="90">
        <v>3.96539821958457</v>
      </c>
      <c r="L53" s="90">
        <v>4.243821796827921</v>
      </c>
      <c r="M53" s="168" t="s">
        <v>43</v>
      </c>
    </row>
    <row r="54" spans="1:13" ht="14.25" hidden="1" outlineLevel="1" collapsed="1">
      <c r="A54" s="44">
        <v>2008</v>
      </c>
      <c r="B54" s="88" t="s">
        <v>36</v>
      </c>
      <c r="C54" s="90">
        <v>0.5127305881775857</v>
      </c>
      <c r="D54" s="90">
        <v>3.657776713723328</v>
      </c>
      <c r="E54" s="90">
        <v>4.454417334141341</v>
      </c>
      <c r="F54" s="90">
        <v>0.7168423966350271</v>
      </c>
      <c r="G54" s="90">
        <v>2.01</v>
      </c>
      <c r="H54" s="90">
        <v>2.292480005969659</v>
      </c>
      <c r="I54" s="90">
        <v>0.8919782780660871</v>
      </c>
      <c r="J54" s="90">
        <v>3.859345252976962</v>
      </c>
      <c r="K54" s="90">
        <v>4.191160204894285</v>
      </c>
      <c r="L54" s="90">
        <v>1.3745901281085153</v>
      </c>
      <c r="M54" s="168" t="s">
        <v>43</v>
      </c>
    </row>
    <row r="55" spans="1:13" ht="14.25" hidden="1" outlineLevel="1" collapsed="1">
      <c r="A55" s="44">
        <v>2008</v>
      </c>
      <c r="B55" s="88" t="s">
        <v>183</v>
      </c>
      <c r="C55" s="90">
        <v>0.5128982962931758</v>
      </c>
      <c r="D55" s="90">
        <v>3.6105199386327893</v>
      </c>
      <c r="E55" s="90">
        <v>4.46382115505729</v>
      </c>
      <c r="F55" s="90">
        <v>1.2059682121380944</v>
      </c>
      <c r="G55" s="90">
        <v>2.12</v>
      </c>
      <c r="H55" s="90">
        <v>2.5264202305624592</v>
      </c>
      <c r="I55" s="90">
        <v>0.7988165853766391</v>
      </c>
      <c r="J55" s="90">
        <v>3.7568501505586593</v>
      </c>
      <c r="K55" s="90">
        <v>5.1538664192567385</v>
      </c>
      <c r="L55" s="90">
        <v>1.8964055537920088</v>
      </c>
      <c r="M55" s="168" t="s">
        <v>43</v>
      </c>
    </row>
    <row r="56" spans="1:13" ht="14.25" hidden="1" outlineLevel="1" collapsed="1">
      <c r="A56" s="44">
        <v>2008</v>
      </c>
      <c r="B56" s="88" t="s">
        <v>432</v>
      </c>
      <c r="C56" s="90">
        <v>0.5301675375697633</v>
      </c>
      <c r="D56" s="90">
        <v>3.6359424683336576</v>
      </c>
      <c r="E56" s="90">
        <v>3.9937333891609605</v>
      </c>
      <c r="F56" s="90">
        <v>1.203387045645918</v>
      </c>
      <c r="G56" s="90">
        <v>2.1727302040461405</v>
      </c>
      <c r="H56" s="90">
        <v>2.577490156327271</v>
      </c>
      <c r="I56" s="90">
        <v>0.9350682681898184</v>
      </c>
      <c r="J56" s="90">
        <v>3.5822511743984986</v>
      </c>
      <c r="K56" s="90">
        <v>4.016219899474345</v>
      </c>
      <c r="L56" s="90">
        <v>2</v>
      </c>
      <c r="M56" s="168" t="s">
        <v>43</v>
      </c>
    </row>
    <row r="57" spans="1:13" ht="14.25" hidden="1" outlineLevel="1" collapsed="1">
      <c r="A57" s="44">
        <v>2008</v>
      </c>
      <c r="B57" s="88" t="s">
        <v>40</v>
      </c>
      <c r="C57" s="90">
        <v>0.6425908800376577</v>
      </c>
      <c r="D57" s="90">
        <v>3.359788393380813</v>
      </c>
      <c r="E57" s="90">
        <v>3.9584221957099386</v>
      </c>
      <c r="F57" s="90">
        <v>3.345075535105095</v>
      </c>
      <c r="G57" s="90">
        <v>2.18</v>
      </c>
      <c r="H57" s="90">
        <v>2.6592990629166273</v>
      </c>
      <c r="I57" s="90">
        <v>0.79685340912287</v>
      </c>
      <c r="J57" s="90">
        <v>2.9594065488261294</v>
      </c>
      <c r="K57" s="90">
        <v>4.176207007895667</v>
      </c>
      <c r="L57" s="90">
        <v>2.2953712479935797</v>
      </c>
      <c r="M57" s="168" t="s">
        <v>43</v>
      </c>
    </row>
    <row r="58" spans="1:13" ht="14.25" collapsed="1">
      <c r="A58" s="96">
        <v>2008</v>
      </c>
      <c r="B58" s="91" t="s">
        <v>41</v>
      </c>
      <c r="C58" s="93">
        <v>0.5756597001009438</v>
      </c>
      <c r="D58" s="93">
        <v>3.121562155052134</v>
      </c>
      <c r="E58" s="93">
        <v>4.373497653988591</v>
      </c>
      <c r="F58" s="93">
        <v>2.48792486476108</v>
      </c>
      <c r="G58" s="93">
        <v>1.7</v>
      </c>
      <c r="H58" s="93">
        <v>2.627759563268625</v>
      </c>
      <c r="I58" s="93">
        <v>0.46686734123252555</v>
      </c>
      <c r="J58" s="93">
        <v>2.144707427059789</v>
      </c>
      <c r="K58" s="93">
        <v>4.043012782956058</v>
      </c>
      <c r="L58" s="93">
        <v>2.0392107748819313</v>
      </c>
      <c r="M58" s="169" t="s">
        <v>43</v>
      </c>
    </row>
    <row r="59" spans="1:13" ht="14.25" hidden="1" outlineLevel="1">
      <c r="A59" s="44">
        <v>2009</v>
      </c>
      <c r="B59" s="88" t="s">
        <v>27</v>
      </c>
      <c r="C59" s="527">
        <v>0.5336</v>
      </c>
      <c r="D59" s="527">
        <v>2.0648</v>
      </c>
      <c r="E59" s="527">
        <v>3.689</v>
      </c>
      <c r="F59" s="527">
        <v>3.6106</v>
      </c>
      <c r="G59" s="527">
        <v>1.7282</v>
      </c>
      <c r="H59" s="527">
        <v>2.492</v>
      </c>
      <c r="I59" s="527">
        <v>0.4129</v>
      </c>
      <c r="J59" s="527">
        <v>1.6079</v>
      </c>
      <c r="K59" s="527">
        <v>3.0526</v>
      </c>
      <c r="L59" s="527">
        <v>3.308</v>
      </c>
      <c r="M59" s="168" t="s">
        <v>43</v>
      </c>
    </row>
    <row r="60" spans="1:13" ht="14.25" collapsed="1">
      <c r="A60" s="44">
        <v>2009</v>
      </c>
      <c r="B60" s="88" t="s">
        <v>28</v>
      </c>
      <c r="C60" s="527">
        <v>0.492</v>
      </c>
      <c r="D60" s="527">
        <v>1.8868</v>
      </c>
      <c r="E60" s="527">
        <v>3.5668</v>
      </c>
      <c r="F60" s="527">
        <v>3.5247</v>
      </c>
      <c r="G60" s="527">
        <v>1.5048</v>
      </c>
      <c r="H60" s="527">
        <v>2.1035</v>
      </c>
      <c r="I60" s="527">
        <v>0.406</v>
      </c>
      <c r="J60" s="527">
        <v>1.2825</v>
      </c>
      <c r="K60" s="527">
        <v>1.4607</v>
      </c>
      <c r="L60" s="527">
        <v>1.982</v>
      </c>
      <c r="M60" s="384" t="s">
        <v>43</v>
      </c>
    </row>
    <row r="61" spans="1:13" ht="14.25">
      <c r="A61" s="44">
        <v>2009</v>
      </c>
      <c r="B61" s="88" t="s">
        <v>29</v>
      </c>
      <c r="C61" s="527">
        <v>0.4362</v>
      </c>
      <c r="D61" s="527">
        <v>1.521</v>
      </c>
      <c r="E61" s="527">
        <v>2.9334</v>
      </c>
      <c r="F61" s="527">
        <v>3.2249</v>
      </c>
      <c r="G61" s="527">
        <v>1.2991</v>
      </c>
      <c r="H61" s="527">
        <v>1.7661</v>
      </c>
      <c r="I61" s="527">
        <v>0.384</v>
      </c>
      <c r="J61" s="527">
        <v>1.0638</v>
      </c>
      <c r="K61" s="527">
        <v>2.4812</v>
      </c>
      <c r="L61" s="527">
        <v>2.6354</v>
      </c>
      <c r="M61" s="384" t="s">
        <v>43</v>
      </c>
    </row>
    <row r="62" spans="1:13" ht="14.25">
      <c r="A62" s="44">
        <v>2009</v>
      </c>
      <c r="B62" s="88" t="s">
        <v>31</v>
      </c>
      <c r="C62" s="527">
        <v>0.3743</v>
      </c>
      <c r="D62" s="527">
        <v>1.2859</v>
      </c>
      <c r="E62" s="527">
        <v>2.7247</v>
      </c>
      <c r="F62" s="527">
        <v>2.5017</v>
      </c>
      <c r="G62" s="527">
        <v>1.0475</v>
      </c>
      <c r="H62" s="527">
        <v>1.5689</v>
      </c>
      <c r="I62" s="527">
        <v>0.1764</v>
      </c>
      <c r="J62" s="527">
        <v>0.7959</v>
      </c>
      <c r="K62" s="527">
        <v>1.5722</v>
      </c>
      <c r="L62" s="527">
        <v>1.0768</v>
      </c>
      <c r="M62" s="384" t="s">
        <v>43</v>
      </c>
    </row>
    <row r="63" spans="1:13" ht="14.25">
      <c r="A63" s="44">
        <v>2009</v>
      </c>
      <c r="B63" s="88" t="s">
        <v>429</v>
      </c>
      <c r="C63" s="527">
        <v>0.3529</v>
      </c>
      <c r="D63" s="527">
        <v>1.2444</v>
      </c>
      <c r="E63" s="527">
        <v>2.5704</v>
      </c>
      <c r="F63" s="527">
        <v>2.9852</v>
      </c>
      <c r="G63" s="527">
        <v>1.0504</v>
      </c>
      <c r="H63" s="527">
        <v>1.5729</v>
      </c>
      <c r="I63" s="527">
        <v>0.2835</v>
      </c>
      <c r="J63" s="527">
        <v>0.8029</v>
      </c>
      <c r="K63" s="527">
        <v>1.7662</v>
      </c>
      <c r="L63" s="527">
        <v>2.7072</v>
      </c>
      <c r="M63" s="384" t="s">
        <v>43</v>
      </c>
    </row>
    <row r="64" spans="1:13" ht="14.25">
      <c r="A64" s="44">
        <v>2009</v>
      </c>
      <c r="B64" s="88" t="s">
        <v>430</v>
      </c>
      <c r="C64" s="527">
        <v>0.3434</v>
      </c>
      <c r="D64" s="527">
        <v>1.2686</v>
      </c>
      <c r="E64" s="527">
        <v>2.5502</v>
      </c>
      <c r="F64" s="527">
        <v>2.663</v>
      </c>
      <c r="G64" s="527">
        <v>0.9792</v>
      </c>
      <c r="H64" s="527">
        <v>1.5712</v>
      </c>
      <c r="I64" s="527">
        <v>0.1502</v>
      </c>
      <c r="J64" s="527">
        <v>0.7062</v>
      </c>
      <c r="K64" s="527">
        <v>2.3539</v>
      </c>
      <c r="L64" s="527">
        <v>2.5904</v>
      </c>
      <c r="M64" s="384" t="s">
        <v>43</v>
      </c>
    </row>
    <row r="65" spans="1:13" ht="14.25">
      <c r="A65" s="44">
        <v>2009</v>
      </c>
      <c r="B65" s="88" t="s">
        <v>431</v>
      </c>
      <c r="C65" s="527">
        <v>0.3414</v>
      </c>
      <c r="D65" s="527">
        <v>1.1394</v>
      </c>
      <c r="E65" s="527">
        <v>2.4278</v>
      </c>
      <c r="F65" s="527">
        <v>2.3001</v>
      </c>
      <c r="G65" s="527">
        <v>0.8099</v>
      </c>
      <c r="H65" s="527">
        <v>1.5624</v>
      </c>
      <c r="I65" s="527">
        <v>0.1324</v>
      </c>
      <c r="J65" s="527">
        <v>0.5403</v>
      </c>
      <c r="K65" s="527">
        <v>1.0645</v>
      </c>
      <c r="L65" s="527">
        <v>2.5553</v>
      </c>
      <c r="M65" s="384" t="s">
        <v>43</v>
      </c>
    </row>
    <row r="66" spans="1:13" ht="14.25">
      <c r="A66" s="44">
        <v>2009</v>
      </c>
      <c r="B66" s="88" t="s">
        <v>36</v>
      </c>
      <c r="C66" s="527">
        <v>0.3276</v>
      </c>
      <c r="D66" s="527">
        <v>1.2357</v>
      </c>
      <c r="E66" s="527">
        <v>2.4914</v>
      </c>
      <c r="F66" s="527">
        <v>2.5513</v>
      </c>
      <c r="G66" s="527">
        <v>0.6745</v>
      </c>
      <c r="H66" s="527">
        <v>1.5636</v>
      </c>
      <c r="I66" s="527">
        <v>0.1439</v>
      </c>
      <c r="J66" s="527">
        <v>0.4844</v>
      </c>
      <c r="K66" s="527">
        <v>1.0745</v>
      </c>
      <c r="L66" s="527">
        <v>2.3182</v>
      </c>
      <c r="M66" s="384" t="s">
        <v>43</v>
      </c>
    </row>
    <row r="67" spans="1:13" ht="14.25">
      <c r="A67" s="44">
        <v>2009</v>
      </c>
      <c r="B67" s="88" t="s">
        <v>183</v>
      </c>
      <c r="C67" s="527">
        <v>0.3083</v>
      </c>
      <c r="D67" s="527">
        <v>1.3607</v>
      </c>
      <c r="E67" s="527">
        <v>2.7416</v>
      </c>
      <c r="F67" s="527">
        <v>2.9253</v>
      </c>
      <c r="G67" s="527">
        <v>0.6164</v>
      </c>
      <c r="H67" s="527">
        <v>1.5387</v>
      </c>
      <c r="I67" s="527">
        <v>0.1336</v>
      </c>
      <c r="J67" s="527">
        <v>0.5273</v>
      </c>
      <c r="K67" s="527">
        <v>1.0825</v>
      </c>
      <c r="L67" s="527">
        <v>3.0107</v>
      </c>
      <c r="M67" s="384" t="s">
        <v>43</v>
      </c>
    </row>
    <row r="68" spans="1:13" ht="14.25">
      <c r="A68" s="44">
        <v>2009</v>
      </c>
      <c r="B68" s="88" t="s">
        <v>432</v>
      </c>
      <c r="C68" s="527">
        <v>0.3062</v>
      </c>
      <c r="D68" s="527">
        <v>1.3047</v>
      </c>
      <c r="E68" s="527">
        <v>2.6029</v>
      </c>
      <c r="F68" s="527">
        <v>3.1065</v>
      </c>
      <c r="G68" s="527">
        <v>0.5863</v>
      </c>
      <c r="H68" s="527">
        <v>1.5405</v>
      </c>
      <c r="I68" s="527">
        <v>0.1189</v>
      </c>
      <c r="J68" s="527">
        <v>0.4136</v>
      </c>
      <c r="K68" s="527">
        <v>1.6947</v>
      </c>
      <c r="L68" s="527">
        <v>3.0617</v>
      </c>
      <c r="M68" s="384" t="s">
        <v>43</v>
      </c>
    </row>
    <row r="69" spans="1:13" ht="14.25">
      <c r="A69" s="44">
        <v>2009</v>
      </c>
      <c r="B69" s="88" t="s">
        <v>40</v>
      </c>
      <c r="C69" s="527">
        <v>0.3228</v>
      </c>
      <c r="D69" s="527">
        <v>1.6395</v>
      </c>
      <c r="E69" s="527">
        <v>2.585</v>
      </c>
      <c r="F69" s="527">
        <v>2.8827</v>
      </c>
      <c r="G69" s="527">
        <v>0.626</v>
      </c>
      <c r="H69" s="527">
        <v>1.5479</v>
      </c>
      <c r="I69" s="527">
        <v>0.1195</v>
      </c>
      <c r="J69" s="527">
        <v>0.4562</v>
      </c>
      <c r="K69" s="527">
        <v>1.6797</v>
      </c>
      <c r="L69" s="527">
        <v>2.8047</v>
      </c>
      <c r="M69" s="384" t="s">
        <v>43</v>
      </c>
    </row>
    <row r="70" spans="1:13" ht="14.25">
      <c r="A70" s="44">
        <v>2009</v>
      </c>
      <c r="B70" s="88" t="s">
        <v>41</v>
      </c>
      <c r="C70" s="169">
        <v>0.3364</v>
      </c>
      <c r="D70" s="169">
        <v>1.875</v>
      </c>
      <c r="E70" s="169">
        <v>2.4658</v>
      </c>
      <c r="F70" s="169">
        <v>3.1083</v>
      </c>
      <c r="G70" s="169">
        <v>0.7122</v>
      </c>
      <c r="H70" s="169">
        <v>1.5519</v>
      </c>
      <c r="I70" s="169">
        <v>0.1155</v>
      </c>
      <c r="J70" s="169">
        <v>0.4833</v>
      </c>
      <c r="K70" s="169">
        <v>1.7452</v>
      </c>
      <c r="L70" s="169">
        <v>2.9606</v>
      </c>
      <c r="M70" s="566" t="s">
        <v>43</v>
      </c>
    </row>
    <row r="71" spans="1:13" ht="14.25">
      <c r="A71" s="44">
        <v>2009</v>
      </c>
      <c r="B71" s="88" t="s">
        <v>27</v>
      </c>
      <c r="C71" s="527">
        <v>0.38248627594276624</v>
      </c>
      <c r="D71" s="527">
        <v>1.973800093389095</v>
      </c>
      <c r="E71" s="527">
        <v>2.5377638380110286</v>
      </c>
      <c r="F71" s="527">
        <v>3.0332160272354183</v>
      </c>
      <c r="G71" s="527">
        <v>0.668753574757446</v>
      </c>
      <c r="H71" s="527">
        <v>1.5429612549753435</v>
      </c>
      <c r="I71" s="527">
        <v>0.11607523832150335</v>
      </c>
      <c r="J71" s="527">
        <v>0.44642699434638894</v>
      </c>
      <c r="K71" s="527">
        <v>0.44369188908367013</v>
      </c>
      <c r="L71" s="527">
        <v>2.0343770440251574</v>
      </c>
      <c r="M71" s="384" t="s">
        <v>43</v>
      </c>
    </row>
    <row r="72" spans="1:13" ht="14.25">
      <c r="A72" s="128"/>
      <c r="B72" s="128"/>
      <c r="C72" s="128"/>
      <c r="D72" s="128"/>
      <c r="E72" s="128"/>
      <c r="F72" s="128"/>
      <c r="G72" s="128"/>
      <c r="H72" s="128"/>
      <c r="I72" s="128"/>
      <c r="J72" s="128"/>
      <c r="K72" s="128"/>
      <c r="L72" s="128"/>
      <c r="M72" s="128"/>
    </row>
    <row r="73" spans="1:13" ht="14.25">
      <c r="A73" s="128"/>
      <c r="B73" s="128"/>
      <c r="C73" s="128"/>
      <c r="D73" s="128"/>
      <c r="E73" s="128"/>
      <c r="F73" s="128"/>
      <c r="G73" s="128"/>
      <c r="H73" s="128"/>
      <c r="I73" s="128"/>
      <c r="J73" s="128"/>
      <c r="K73" s="128"/>
      <c r="L73" s="128"/>
      <c r="M73" s="128"/>
    </row>
    <row r="75" ht="14.25">
      <c r="A75" s="204" t="s">
        <v>433</v>
      </c>
    </row>
    <row r="76" ht="14.25">
      <c r="A76" s="95" t="s">
        <v>416</v>
      </c>
    </row>
    <row r="78" spans="1:16" ht="19.5" customHeight="1">
      <c r="A78" s="632"/>
      <c r="B78" s="633"/>
      <c r="C78" s="649" t="s">
        <v>451</v>
      </c>
      <c r="D78" s="651" t="s">
        <v>434</v>
      </c>
      <c r="E78" s="643" t="s">
        <v>435</v>
      </c>
      <c r="F78" s="643"/>
      <c r="G78" s="643"/>
      <c r="H78" s="643"/>
      <c r="I78" s="643" t="s">
        <v>436</v>
      </c>
      <c r="J78" s="643"/>
      <c r="K78" s="643"/>
      <c r="L78" s="643"/>
      <c r="M78" s="643"/>
      <c r="N78" s="643" t="s">
        <v>437</v>
      </c>
      <c r="O78" s="643"/>
      <c r="P78" s="644"/>
    </row>
    <row r="79" spans="1:16" ht="58.5" customHeight="1">
      <c r="A79" s="653"/>
      <c r="B79" s="625"/>
      <c r="C79" s="650"/>
      <c r="D79" s="652"/>
      <c r="E79" s="166" t="s">
        <v>438</v>
      </c>
      <c r="F79" s="166" t="s">
        <v>439</v>
      </c>
      <c r="G79" s="166" t="s">
        <v>440</v>
      </c>
      <c r="H79" s="166" t="s">
        <v>441</v>
      </c>
      <c r="I79" s="166" t="s">
        <v>438</v>
      </c>
      <c r="J79" s="166" t="s">
        <v>439</v>
      </c>
      <c r="K79" s="166" t="s">
        <v>442</v>
      </c>
      <c r="L79" s="166" t="s">
        <v>443</v>
      </c>
      <c r="M79" s="166" t="s">
        <v>441</v>
      </c>
      <c r="N79" s="166" t="s">
        <v>438</v>
      </c>
      <c r="O79" s="166" t="s">
        <v>439</v>
      </c>
      <c r="P79" s="167" t="s">
        <v>440</v>
      </c>
    </row>
    <row r="80" spans="1:16" ht="14.25">
      <c r="A80" s="173"/>
      <c r="B80" s="170"/>
      <c r="C80" s="174">
        <v>1</v>
      </c>
      <c r="D80" s="175">
        <v>2</v>
      </c>
      <c r="E80" s="175">
        <v>3</v>
      </c>
      <c r="F80" s="174">
        <v>4</v>
      </c>
      <c r="G80" s="175">
        <v>5</v>
      </c>
      <c r="H80" s="175">
        <v>6</v>
      </c>
      <c r="I80" s="174">
        <v>7</v>
      </c>
      <c r="J80" s="175">
        <v>8</v>
      </c>
      <c r="K80" s="175">
        <v>9</v>
      </c>
      <c r="L80" s="174">
        <v>10</v>
      </c>
      <c r="M80" s="175">
        <v>11</v>
      </c>
      <c r="N80" s="175">
        <v>12</v>
      </c>
      <c r="O80" s="174">
        <v>13</v>
      </c>
      <c r="P80" s="175">
        <v>14</v>
      </c>
    </row>
    <row r="81" spans="1:16" ht="14.25" hidden="1" outlineLevel="1">
      <c r="A81" s="44">
        <v>2005</v>
      </c>
      <c r="B81" s="88" t="s">
        <v>27</v>
      </c>
      <c r="C81" s="89">
        <v>8.949224855950986</v>
      </c>
      <c r="D81" s="90">
        <v>11.291889750250146</v>
      </c>
      <c r="E81" s="90">
        <v>10.137332318299887</v>
      </c>
      <c r="F81" s="90">
        <v>17.34807698034527</v>
      </c>
      <c r="G81" s="90">
        <v>9.080789236809347</v>
      </c>
      <c r="H81" s="90">
        <v>13.816905730789076</v>
      </c>
      <c r="I81" s="90">
        <v>7.121167498649561</v>
      </c>
      <c r="J81" s="90">
        <v>7.161304558359679</v>
      </c>
      <c r="K81" s="90">
        <v>7.233404970164476</v>
      </c>
      <c r="L81" s="90">
        <v>7.214090812371614</v>
      </c>
      <c r="M81" s="90">
        <v>7.397205159674242</v>
      </c>
      <c r="N81" s="90">
        <v>7.5731528075483325</v>
      </c>
      <c r="O81" s="90">
        <v>11.25576125577918</v>
      </c>
      <c r="P81" s="90">
        <v>7.301749767000633</v>
      </c>
    </row>
    <row r="82" spans="1:16" ht="14.25" hidden="1" outlineLevel="1">
      <c r="A82" s="44">
        <v>2005</v>
      </c>
      <c r="B82" s="88" t="s">
        <v>28</v>
      </c>
      <c r="C82" s="89">
        <v>8.682476254515134</v>
      </c>
      <c r="D82" s="90">
        <v>11.100049505778783</v>
      </c>
      <c r="E82" s="90">
        <v>9.945150920250946</v>
      </c>
      <c r="F82" s="90">
        <v>16.61625041930799</v>
      </c>
      <c r="G82" s="90">
        <v>8.448639660420433</v>
      </c>
      <c r="H82" s="90">
        <v>12.833476412378584</v>
      </c>
      <c r="I82" s="90">
        <v>6.4318216457526</v>
      </c>
      <c r="J82" s="90">
        <v>6.635165925874575</v>
      </c>
      <c r="K82" s="90">
        <v>7.113542380810741</v>
      </c>
      <c r="L82" s="90">
        <v>6.650252116244796</v>
      </c>
      <c r="M82" s="90">
        <v>6.9118331902820636</v>
      </c>
      <c r="N82" s="90">
        <v>6.780366575118106</v>
      </c>
      <c r="O82" s="90">
        <v>11.101479535927524</v>
      </c>
      <c r="P82" s="90">
        <v>7.40936958921949</v>
      </c>
    </row>
    <row r="83" spans="1:16" ht="14.25" hidden="1" outlineLevel="1">
      <c r="A83" s="44">
        <v>2005</v>
      </c>
      <c r="B83" s="88" t="s">
        <v>29</v>
      </c>
      <c r="C83" s="89">
        <v>8.178590292783623</v>
      </c>
      <c r="D83" s="90">
        <v>10.990403286691748</v>
      </c>
      <c r="E83" s="90">
        <v>9.220864366670611</v>
      </c>
      <c r="F83" s="90">
        <v>16.460544607439974</v>
      </c>
      <c r="G83" s="90">
        <v>7.332612574870794</v>
      </c>
      <c r="H83" s="90">
        <v>11.846501053856198</v>
      </c>
      <c r="I83" s="90">
        <v>6.264126163152156</v>
      </c>
      <c r="J83" s="90">
        <v>6.515719120872951</v>
      </c>
      <c r="K83" s="90">
        <v>7.00072433029211</v>
      </c>
      <c r="L83" s="90">
        <v>6.07608104275521</v>
      </c>
      <c r="M83" s="90">
        <v>6.788864536701779</v>
      </c>
      <c r="N83" s="90">
        <v>5.867863507661044</v>
      </c>
      <c r="O83" s="90">
        <v>10.726842574203419</v>
      </c>
      <c r="P83" s="90">
        <v>6.210648665596767</v>
      </c>
    </row>
    <row r="84" spans="1:16" ht="14.25" hidden="1" outlineLevel="1">
      <c r="A84" s="44">
        <v>2005</v>
      </c>
      <c r="B84" s="88" t="s">
        <v>31</v>
      </c>
      <c r="C84" s="89">
        <v>7.891475936043597</v>
      </c>
      <c r="D84" s="90">
        <v>10.799282631371325</v>
      </c>
      <c r="E84" s="90">
        <v>9.160751984323099</v>
      </c>
      <c r="F84" s="90">
        <v>16.234905787441846</v>
      </c>
      <c r="G84" s="90">
        <v>7.383953231470643</v>
      </c>
      <c r="H84" s="90">
        <v>11.738667060589515</v>
      </c>
      <c r="I84" s="90">
        <v>5.8948122821766376</v>
      </c>
      <c r="J84" s="90">
        <v>6.39402135685218</v>
      </c>
      <c r="K84" s="90">
        <v>6.886618400866033</v>
      </c>
      <c r="L84" s="90">
        <v>6.002988749145237</v>
      </c>
      <c r="M84" s="90">
        <v>6.333765725792259</v>
      </c>
      <c r="N84" s="90">
        <v>5.869732695208204</v>
      </c>
      <c r="O84" s="90">
        <v>10.923928204985744</v>
      </c>
      <c r="P84" s="90">
        <v>6.599151486196591</v>
      </c>
    </row>
    <row r="85" spans="1:16" ht="14.25" hidden="1" outlineLevel="1">
      <c r="A85" s="44">
        <v>2005</v>
      </c>
      <c r="B85" s="88" t="s">
        <v>429</v>
      </c>
      <c r="C85" s="89">
        <v>8.09434452193163</v>
      </c>
      <c r="D85" s="90">
        <v>11.05247851448219</v>
      </c>
      <c r="E85" s="90">
        <v>9.178732365816423</v>
      </c>
      <c r="F85" s="90">
        <v>17.211906238315347</v>
      </c>
      <c r="G85" s="90">
        <v>7.207036786163988</v>
      </c>
      <c r="H85" s="90">
        <v>12.519518424930183</v>
      </c>
      <c r="I85" s="90">
        <v>6.045636621010799</v>
      </c>
      <c r="J85" s="90">
        <v>6.790945943574759</v>
      </c>
      <c r="K85" s="90">
        <v>6.4676001165204555</v>
      </c>
      <c r="L85" s="90">
        <v>5.424753930269006</v>
      </c>
      <c r="M85" s="90">
        <v>6.357360494842511</v>
      </c>
      <c r="N85" s="90">
        <v>6.893684266193993</v>
      </c>
      <c r="O85" s="90">
        <v>10.06784881074674</v>
      </c>
      <c r="P85" s="90">
        <v>6.69285749907956</v>
      </c>
    </row>
    <row r="86" spans="1:16" ht="14.25" hidden="1" outlineLevel="1">
      <c r="A86" s="44">
        <v>2005</v>
      </c>
      <c r="B86" s="88" t="s">
        <v>430</v>
      </c>
      <c r="C86" s="89">
        <v>7.235610839471992</v>
      </c>
      <c r="D86" s="90">
        <v>10.95134498632322</v>
      </c>
      <c r="E86" s="90">
        <v>9.500154834179483</v>
      </c>
      <c r="F86" s="90">
        <v>16.033255461765606</v>
      </c>
      <c r="G86" s="90">
        <v>6.60941347176872</v>
      </c>
      <c r="H86" s="90">
        <v>12.271365900225884</v>
      </c>
      <c r="I86" s="90">
        <v>5.618431926973172</v>
      </c>
      <c r="J86" s="90">
        <v>6.348860170623486</v>
      </c>
      <c r="K86" s="90">
        <v>6.413650097330736</v>
      </c>
      <c r="L86" s="90">
        <v>4.689355729868808</v>
      </c>
      <c r="M86" s="90">
        <v>5.993328655909621</v>
      </c>
      <c r="N86" s="90">
        <v>6.996972177240598</v>
      </c>
      <c r="O86" s="90">
        <v>10.084827266306846</v>
      </c>
      <c r="P86" s="90">
        <v>5.808013416121793</v>
      </c>
    </row>
    <row r="87" spans="1:16" ht="14.25" hidden="1" outlineLevel="1">
      <c r="A87" s="44">
        <v>2005</v>
      </c>
      <c r="B87" s="88" t="s">
        <v>431</v>
      </c>
      <c r="C87" s="89">
        <v>7.289666339328454</v>
      </c>
      <c r="D87" s="90">
        <v>10.917904952381486</v>
      </c>
      <c r="E87" s="90">
        <v>9.589529819755139</v>
      </c>
      <c r="F87" s="90">
        <v>14.695133908547758</v>
      </c>
      <c r="G87" s="90">
        <v>6.666320090924028</v>
      </c>
      <c r="H87" s="90">
        <v>11.291107606434844</v>
      </c>
      <c r="I87" s="90">
        <v>5.680280700944366</v>
      </c>
      <c r="J87" s="90">
        <v>6.29109023650713</v>
      </c>
      <c r="K87" s="90">
        <v>6.4233926237055</v>
      </c>
      <c r="L87" s="90">
        <v>4.49527003007468</v>
      </c>
      <c r="M87" s="90">
        <v>6.073643204262043</v>
      </c>
      <c r="N87" s="90">
        <v>7.845681603187375</v>
      </c>
      <c r="O87" s="90">
        <v>9.499935672848427</v>
      </c>
      <c r="P87" s="90">
        <v>7.054702758821351</v>
      </c>
    </row>
    <row r="88" spans="1:16" ht="14.25" hidden="1" outlineLevel="1">
      <c r="A88" s="44">
        <v>2005</v>
      </c>
      <c r="B88" s="88" t="s">
        <v>36</v>
      </c>
      <c r="C88" s="89">
        <v>7.305134369698928</v>
      </c>
      <c r="D88" s="90">
        <v>10.944235532058508</v>
      </c>
      <c r="E88" s="90">
        <v>9.571534724984417</v>
      </c>
      <c r="F88" s="90">
        <v>14.358780778880945</v>
      </c>
      <c r="G88" s="90">
        <v>6.639558672268132</v>
      </c>
      <c r="H88" s="90">
        <v>11.839878927329913</v>
      </c>
      <c r="I88" s="90">
        <v>5.435130568997951</v>
      </c>
      <c r="J88" s="90">
        <v>5.851279030923392</v>
      </c>
      <c r="K88" s="90">
        <v>6.507898401167061</v>
      </c>
      <c r="L88" s="90">
        <v>4.996545131594025</v>
      </c>
      <c r="M88" s="90">
        <v>5.998806490616768</v>
      </c>
      <c r="N88" s="90">
        <v>8.263000249086463</v>
      </c>
      <c r="O88" s="90">
        <v>9.166732353648678</v>
      </c>
      <c r="P88" s="90">
        <v>8.257030061592799</v>
      </c>
    </row>
    <row r="89" spans="1:16" ht="14.25" hidden="1" outlineLevel="1">
      <c r="A89" s="44">
        <v>2005</v>
      </c>
      <c r="B89" s="88" t="s">
        <v>37</v>
      </c>
      <c r="C89" s="89">
        <v>7.410522325031276</v>
      </c>
      <c r="D89" s="90">
        <v>10.831062533726843</v>
      </c>
      <c r="E89" s="90">
        <v>10.886439993978609</v>
      </c>
      <c r="F89" s="90">
        <v>15.306850968370746</v>
      </c>
      <c r="G89" s="90">
        <v>6.324401858079225</v>
      </c>
      <c r="H89" s="90">
        <v>13.341606697616635</v>
      </c>
      <c r="I89" s="90">
        <v>5.324844751651553</v>
      </c>
      <c r="J89" s="90">
        <v>5.557500470914127</v>
      </c>
      <c r="K89" s="90">
        <v>6.44519040720093</v>
      </c>
      <c r="L89" s="90">
        <v>4.849884431075203</v>
      </c>
      <c r="M89" s="90">
        <v>5.8078829982067255</v>
      </c>
      <c r="N89" s="90">
        <v>8.854527399314215</v>
      </c>
      <c r="O89" s="90">
        <v>8.195529435728261</v>
      </c>
      <c r="P89" s="90">
        <v>6.977346025114229</v>
      </c>
    </row>
    <row r="90" spans="1:16" ht="14.25" hidden="1" outlineLevel="1">
      <c r="A90" s="44">
        <v>2005</v>
      </c>
      <c r="B90" s="88" t="s">
        <v>432</v>
      </c>
      <c r="C90" s="89">
        <v>7.455794139859776</v>
      </c>
      <c r="D90" s="90">
        <v>11.036144547773024</v>
      </c>
      <c r="E90" s="90">
        <v>11.761984974632172</v>
      </c>
      <c r="F90" s="90">
        <v>16.19953082246259</v>
      </c>
      <c r="G90" s="90">
        <v>7.289567953576504</v>
      </c>
      <c r="H90" s="90">
        <v>13.89130194903355</v>
      </c>
      <c r="I90" s="90">
        <v>5.123516631037143</v>
      </c>
      <c r="J90" s="90">
        <v>5.608106248142932</v>
      </c>
      <c r="K90" s="90">
        <v>6.593604246401407</v>
      </c>
      <c r="L90" s="90">
        <v>7.943142864075706</v>
      </c>
      <c r="M90" s="90">
        <v>5.6558030582313314</v>
      </c>
      <c r="N90" s="90">
        <v>8.128303297802388</v>
      </c>
      <c r="O90" s="90">
        <v>7.792228356643001</v>
      </c>
      <c r="P90" s="90">
        <v>7.365554680410399</v>
      </c>
    </row>
    <row r="91" spans="1:16" ht="14.25" hidden="1" outlineLevel="1">
      <c r="A91" s="44">
        <v>2005</v>
      </c>
      <c r="B91" s="88" t="s">
        <v>40</v>
      </c>
      <c r="C91" s="89">
        <v>7.344389032748941</v>
      </c>
      <c r="D91" s="90">
        <v>11.003079902946096</v>
      </c>
      <c r="E91" s="90">
        <v>11.530247945282774</v>
      </c>
      <c r="F91" s="90">
        <v>15.756040088071748</v>
      </c>
      <c r="G91" s="90">
        <v>10.243099814160937</v>
      </c>
      <c r="H91" s="90">
        <v>14.738701100430866</v>
      </c>
      <c r="I91" s="90">
        <v>4.980777113267708</v>
      </c>
      <c r="J91" s="90">
        <v>5.641871071240979</v>
      </c>
      <c r="K91" s="90">
        <v>6.431009213882678</v>
      </c>
      <c r="L91" s="90">
        <v>6.543488050216461</v>
      </c>
      <c r="M91" s="90">
        <v>5.5275524287048095</v>
      </c>
      <c r="N91" s="90">
        <v>8.28104903938435</v>
      </c>
      <c r="O91" s="90">
        <v>8.674313469836122</v>
      </c>
      <c r="P91" s="90">
        <v>7.7082796479528035</v>
      </c>
    </row>
    <row r="92" spans="1:16" s="128" customFormat="1" ht="14.25" collapsed="1">
      <c r="A92" s="44">
        <v>2005</v>
      </c>
      <c r="B92" s="88" t="s">
        <v>41</v>
      </c>
      <c r="C92" s="89">
        <v>7.377045135175646</v>
      </c>
      <c r="D92" s="90">
        <v>10.929446253052946</v>
      </c>
      <c r="E92" s="90">
        <v>10.675565600697212</v>
      </c>
      <c r="F92" s="90">
        <v>15.764139248432095</v>
      </c>
      <c r="G92" s="90">
        <v>11.463547874568109</v>
      </c>
      <c r="H92" s="90">
        <v>13.728719029823365</v>
      </c>
      <c r="I92" s="90">
        <v>4.920220412843745</v>
      </c>
      <c r="J92" s="90">
        <v>5.7659620008986066</v>
      </c>
      <c r="K92" s="90">
        <v>6.458964801931056</v>
      </c>
      <c r="L92" s="90">
        <v>7.985620631138232</v>
      </c>
      <c r="M92" s="90">
        <v>5.4731170899666575</v>
      </c>
      <c r="N92" s="90">
        <v>8.493144913268903</v>
      </c>
      <c r="O92" s="90">
        <v>9.750405659673545</v>
      </c>
      <c r="P92" s="90">
        <v>7.403794956788354</v>
      </c>
    </row>
    <row r="93" spans="1:16" ht="14.25" hidden="1" outlineLevel="1">
      <c r="A93" s="44">
        <v>2006</v>
      </c>
      <c r="B93" s="88" t="s">
        <v>27</v>
      </c>
      <c r="C93" s="89">
        <v>7.292010796497187</v>
      </c>
      <c r="D93" s="90">
        <v>11.517051033054713</v>
      </c>
      <c r="E93" s="90">
        <v>10.886410712818698</v>
      </c>
      <c r="F93" s="90">
        <v>15.391939572297115</v>
      </c>
      <c r="G93" s="90">
        <v>12.57161450609686</v>
      </c>
      <c r="H93" s="90">
        <v>13.320652334420815</v>
      </c>
      <c r="I93" s="90">
        <v>5.128434993323078</v>
      </c>
      <c r="J93" s="90">
        <v>5.6070927168094835</v>
      </c>
      <c r="K93" s="90">
        <v>6.72398975609756</v>
      </c>
      <c r="L93" s="90">
        <v>7.749168216253443</v>
      </c>
      <c r="M93" s="90">
        <v>5.632746027177651</v>
      </c>
      <c r="N93" s="90">
        <v>6.123119861124506</v>
      </c>
      <c r="O93" s="90">
        <v>6.5844949988492285</v>
      </c>
      <c r="P93" s="90">
        <v>5.148914741207341</v>
      </c>
    </row>
    <row r="94" spans="1:16" ht="14.25" hidden="1" outlineLevel="1">
      <c r="A94" s="44">
        <v>2006</v>
      </c>
      <c r="B94" s="88" t="s">
        <v>28</v>
      </c>
      <c r="C94" s="89">
        <v>7.037296997159779</v>
      </c>
      <c r="D94" s="90">
        <v>12.61573134068003</v>
      </c>
      <c r="E94" s="90">
        <v>11.21061877783493</v>
      </c>
      <c r="F94" s="90">
        <v>15.550037434688841</v>
      </c>
      <c r="G94" s="90">
        <v>12.683519739864828</v>
      </c>
      <c r="H94" s="90">
        <v>14.717932850381816</v>
      </c>
      <c r="I94" s="90">
        <v>4.88774641478995</v>
      </c>
      <c r="J94" s="90">
        <v>5.596822807395584</v>
      </c>
      <c r="K94" s="90">
        <v>7.066440104785283</v>
      </c>
      <c r="L94" s="90">
        <v>8.090259099505825</v>
      </c>
      <c r="M94" s="90">
        <v>5.624231491736886</v>
      </c>
      <c r="N94" s="90">
        <v>6.0636770331926275</v>
      </c>
      <c r="O94" s="90">
        <v>6.904224805659638</v>
      </c>
      <c r="P94" s="90">
        <v>5.585856529152304</v>
      </c>
    </row>
    <row r="95" spans="1:16" ht="14.25" hidden="1" outlineLevel="1">
      <c r="A95" s="44">
        <v>2006</v>
      </c>
      <c r="B95" s="88" t="s">
        <v>29</v>
      </c>
      <c r="C95" s="89">
        <v>7.132460044045379</v>
      </c>
      <c r="D95" s="90">
        <v>13.000790927821384</v>
      </c>
      <c r="E95" s="90">
        <v>9.952320681437365</v>
      </c>
      <c r="F95" s="90">
        <v>14.836254513411104</v>
      </c>
      <c r="G95" s="90">
        <v>12.280540708355016</v>
      </c>
      <c r="H95" s="90">
        <v>12.616147477047729</v>
      </c>
      <c r="I95" s="90">
        <v>4.9161328500300385</v>
      </c>
      <c r="J95" s="90">
        <v>6.081345880374256</v>
      </c>
      <c r="K95" s="90">
        <v>6.852363271740556</v>
      </c>
      <c r="L95" s="90">
        <v>7.4634412379386745</v>
      </c>
      <c r="M95" s="90">
        <v>5.7380694995231565</v>
      </c>
      <c r="N95" s="90">
        <v>6.285509138650998</v>
      </c>
      <c r="O95" s="90">
        <v>6.497602110278702</v>
      </c>
      <c r="P95" s="90">
        <v>5.3937405914164875</v>
      </c>
    </row>
    <row r="96" spans="1:16" ht="14.25" hidden="1" outlineLevel="1">
      <c r="A96" s="44">
        <v>2006</v>
      </c>
      <c r="B96" s="88" t="s">
        <v>31</v>
      </c>
      <c r="C96" s="89">
        <v>7.307562579556269</v>
      </c>
      <c r="D96" s="90">
        <v>13.019778406407845</v>
      </c>
      <c r="E96" s="90">
        <v>10.295481217974348</v>
      </c>
      <c r="F96" s="90">
        <v>14.487679258411747</v>
      </c>
      <c r="G96" s="90">
        <v>12.138849854639945</v>
      </c>
      <c r="H96" s="90">
        <v>12.251004242712575</v>
      </c>
      <c r="I96" s="90">
        <v>5.13745659090201</v>
      </c>
      <c r="J96" s="90">
        <v>5.474848864366436</v>
      </c>
      <c r="K96" s="90">
        <v>7.1597441344552815</v>
      </c>
      <c r="L96" s="90">
        <v>7.640411749970774</v>
      </c>
      <c r="M96" s="90">
        <v>5.909076762009744</v>
      </c>
      <c r="N96" s="90">
        <v>6.212274744367071</v>
      </c>
      <c r="O96" s="90">
        <v>6.64334433392192</v>
      </c>
      <c r="P96" s="90">
        <v>5.839200128035685</v>
      </c>
    </row>
    <row r="97" spans="1:16" ht="14.25" hidden="1" outlineLevel="1">
      <c r="A97" s="44">
        <v>2006</v>
      </c>
      <c r="B97" s="88" t="s">
        <v>429</v>
      </c>
      <c r="C97" s="89">
        <v>7.501916838653632</v>
      </c>
      <c r="D97" s="90">
        <v>13.069751585313034</v>
      </c>
      <c r="E97" s="90">
        <v>11.808781122830975</v>
      </c>
      <c r="F97" s="90">
        <v>15.014734954247315</v>
      </c>
      <c r="G97" s="90">
        <v>12.425866415008544</v>
      </c>
      <c r="H97" s="90">
        <v>13.45327777601617</v>
      </c>
      <c r="I97" s="90">
        <v>5.334396826986957</v>
      </c>
      <c r="J97" s="90">
        <v>5.699871831988356</v>
      </c>
      <c r="K97" s="90">
        <v>7.053499029443429</v>
      </c>
      <c r="L97" s="90">
        <v>6.804431844099539</v>
      </c>
      <c r="M97" s="90">
        <v>6.024383852407401</v>
      </c>
      <c r="N97" s="90">
        <v>6.40886776073012</v>
      </c>
      <c r="O97" s="90">
        <v>6.351257351555328</v>
      </c>
      <c r="P97" s="90">
        <v>6.499707438936869</v>
      </c>
    </row>
    <row r="98" spans="1:16" ht="14.25" hidden="1" outlineLevel="1">
      <c r="A98" s="44">
        <v>2006</v>
      </c>
      <c r="B98" s="88" t="s">
        <v>430</v>
      </c>
      <c r="C98" s="89">
        <v>7.70988446693749</v>
      </c>
      <c r="D98" s="90">
        <v>13.482852427469005</v>
      </c>
      <c r="E98" s="90">
        <v>12.591546512492657</v>
      </c>
      <c r="F98" s="90">
        <v>15.846343291111411</v>
      </c>
      <c r="G98" s="90">
        <v>12.593284529584306</v>
      </c>
      <c r="H98" s="90">
        <v>14.42362030454812</v>
      </c>
      <c r="I98" s="90">
        <v>5.543141129187367</v>
      </c>
      <c r="J98" s="90">
        <v>5.825225582204899</v>
      </c>
      <c r="K98" s="90">
        <v>7.002708028213719</v>
      </c>
      <c r="L98" s="90">
        <v>5.937329673948866</v>
      </c>
      <c r="M98" s="90">
        <v>6.158711352820791</v>
      </c>
      <c r="N98" s="90">
        <v>6.556845802525345</v>
      </c>
      <c r="O98" s="90">
        <v>6.876968212226505</v>
      </c>
      <c r="P98" s="90">
        <v>6.393494534159595</v>
      </c>
    </row>
    <row r="99" spans="1:16" ht="14.25" hidden="1" outlineLevel="1">
      <c r="A99" s="44">
        <v>2006</v>
      </c>
      <c r="B99" s="88" t="s">
        <v>431</v>
      </c>
      <c r="C99" s="89">
        <v>7.728346876527558</v>
      </c>
      <c r="D99" s="90">
        <v>13.928645917565945</v>
      </c>
      <c r="E99" s="90">
        <v>11.648617000132912</v>
      </c>
      <c r="F99" s="90">
        <v>16.19056907671263</v>
      </c>
      <c r="G99" s="90">
        <v>13.18284246235101</v>
      </c>
      <c r="H99" s="90">
        <v>14.100582854129737</v>
      </c>
      <c r="I99" s="90">
        <v>5.750909604380305</v>
      </c>
      <c r="J99" s="90">
        <v>5.9832396663564005</v>
      </c>
      <c r="K99" s="90">
        <v>6.795598235792055</v>
      </c>
      <c r="L99" s="90">
        <v>7.50287978512929</v>
      </c>
      <c r="M99" s="90">
        <v>6.297027043452587</v>
      </c>
      <c r="N99" s="90">
        <v>7.049232678467199</v>
      </c>
      <c r="O99" s="90">
        <v>6.754341762371713</v>
      </c>
      <c r="P99" s="90">
        <v>6.489138024425154</v>
      </c>
    </row>
    <row r="100" spans="1:16" ht="14.25" hidden="1" outlineLevel="1">
      <c r="A100" s="44">
        <v>2006</v>
      </c>
      <c r="B100" s="88" t="s">
        <v>36</v>
      </c>
      <c r="C100" s="89">
        <v>8.021279517633324</v>
      </c>
      <c r="D100" s="90">
        <v>14.263017346399938</v>
      </c>
      <c r="E100" s="90">
        <v>12.771600455710278</v>
      </c>
      <c r="F100" s="90">
        <v>15.57809177907008</v>
      </c>
      <c r="G100" s="90">
        <v>13.647813963489128</v>
      </c>
      <c r="H100" s="90">
        <v>14.663906013482853</v>
      </c>
      <c r="I100" s="90">
        <v>6.187401961859048</v>
      </c>
      <c r="J100" s="90">
        <v>6.300946777058861</v>
      </c>
      <c r="K100" s="90">
        <v>6.870222684069154</v>
      </c>
      <c r="L100" s="90">
        <v>6.686239972115345</v>
      </c>
      <c r="M100" s="90">
        <v>6.635155350076506</v>
      </c>
      <c r="N100" s="90">
        <v>7.264348110635647</v>
      </c>
      <c r="O100" s="90">
        <v>7.280684644467191</v>
      </c>
      <c r="P100" s="90">
        <v>6.688186633173627</v>
      </c>
    </row>
    <row r="101" spans="1:16" ht="14.25" hidden="1" outlineLevel="1">
      <c r="A101" s="44">
        <v>2006</v>
      </c>
      <c r="B101" s="88" t="s">
        <v>37</v>
      </c>
      <c r="C101" s="89">
        <v>8.450778807224353</v>
      </c>
      <c r="D101" s="90">
        <v>14.317232486800641</v>
      </c>
      <c r="E101" s="90">
        <v>12.162436994202865</v>
      </c>
      <c r="F101" s="90">
        <v>15.614358343802378</v>
      </c>
      <c r="G101" s="90">
        <v>13.562957798771267</v>
      </c>
      <c r="H101" s="90">
        <v>14.777251466889448</v>
      </c>
      <c r="I101" s="90">
        <v>6.302383917043981</v>
      </c>
      <c r="J101" s="90">
        <v>6.401837326845185</v>
      </c>
      <c r="K101" s="90">
        <v>7.102327658918527</v>
      </c>
      <c r="L101" s="90">
        <v>7.108748254459611</v>
      </c>
      <c r="M101" s="90">
        <v>6.9997646720488085</v>
      </c>
      <c r="N101" s="90">
        <v>7.207947842179939</v>
      </c>
      <c r="O101" s="90">
        <v>7.335366812189745</v>
      </c>
      <c r="P101" s="90">
        <v>7.015687970117615</v>
      </c>
    </row>
    <row r="102" spans="1:16" ht="14.25" hidden="1" outlineLevel="1">
      <c r="A102" s="44">
        <v>2006</v>
      </c>
      <c r="B102" s="88" t="s">
        <v>432</v>
      </c>
      <c r="C102" s="89">
        <v>8.394543151332211</v>
      </c>
      <c r="D102" s="90">
        <v>14.360690336096834</v>
      </c>
      <c r="E102" s="90">
        <v>11.517790475071557</v>
      </c>
      <c r="F102" s="90">
        <v>15.248983426140422</v>
      </c>
      <c r="G102" s="90">
        <v>13.199561197620758</v>
      </c>
      <c r="H102" s="90">
        <v>14.313428117693173</v>
      </c>
      <c r="I102" s="90">
        <v>6.3968665937186495</v>
      </c>
      <c r="J102" s="90">
        <v>6.504126769283724</v>
      </c>
      <c r="K102" s="90">
        <v>7.4092808291609265</v>
      </c>
      <c r="L102" s="90">
        <v>6.883802131612064</v>
      </c>
      <c r="M102" s="90">
        <v>7.117775026564576</v>
      </c>
      <c r="N102" s="90">
        <v>7.6006941871166775</v>
      </c>
      <c r="O102" s="90">
        <v>7.755775555232792</v>
      </c>
      <c r="P102" s="90">
        <v>7.59183989152064</v>
      </c>
    </row>
    <row r="103" spans="1:16" ht="14.25" hidden="1" outlineLevel="1">
      <c r="A103" s="44">
        <v>2006</v>
      </c>
      <c r="B103" s="88" t="s">
        <v>40</v>
      </c>
      <c r="C103" s="89">
        <v>8.904437115347868</v>
      </c>
      <c r="D103" s="90">
        <v>14.256556122204023</v>
      </c>
      <c r="E103" s="90">
        <v>12.902435088061589</v>
      </c>
      <c r="F103" s="90">
        <v>15.550607506912163</v>
      </c>
      <c r="G103" s="90">
        <v>14.22717155829217</v>
      </c>
      <c r="H103" s="90">
        <v>15.430579190724792</v>
      </c>
      <c r="I103" s="90">
        <v>6.477836243697685</v>
      </c>
      <c r="J103" s="90">
        <v>6.475889400468716</v>
      </c>
      <c r="K103" s="90">
        <v>7.459736531614209</v>
      </c>
      <c r="L103" s="90">
        <v>7.174678469290901</v>
      </c>
      <c r="M103" s="90">
        <v>7.10348173689555</v>
      </c>
      <c r="N103" s="90">
        <v>7.387867267344849</v>
      </c>
      <c r="O103" s="90">
        <v>7.037394185209188</v>
      </c>
      <c r="P103" s="90">
        <v>6.794688562923335</v>
      </c>
    </row>
    <row r="104" spans="1:16" s="128" customFormat="1" ht="14.25" collapsed="1">
      <c r="A104" s="44">
        <v>2006</v>
      </c>
      <c r="B104" s="88" t="s">
        <v>41</v>
      </c>
      <c r="C104" s="89">
        <v>8.361459904361498</v>
      </c>
      <c r="D104" s="90">
        <v>14.102474569926198</v>
      </c>
      <c r="E104" s="90">
        <v>12.03925437308469</v>
      </c>
      <c r="F104" s="90">
        <v>15.676328911544191</v>
      </c>
      <c r="G104" s="90">
        <v>15.294904829322551</v>
      </c>
      <c r="H104" s="90">
        <v>15.18712954995695</v>
      </c>
      <c r="I104" s="90">
        <v>6.812238556086333</v>
      </c>
      <c r="J104" s="90">
        <v>6.357815281078363</v>
      </c>
      <c r="K104" s="90">
        <v>7.431988730822052</v>
      </c>
      <c r="L104" s="90">
        <v>7.4477409784395245</v>
      </c>
      <c r="M104" s="90">
        <v>7.235768264457558</v>
      </c>
      <c r="N104" s="90">
        <v>7.259289054084113</v>
      </c>
      <c r="O104" s="90">
        <v>7.255876923257624</v>
      </c>
      <c r="P104" s="90">
        <v>6.3902914480737625</v>
      </c>
    </row>
    <row r="105" spans="1:16" ht="14.25" hidden="1" outlineLevel="1">
      <c r="A105" s="44">
        <v>2007</v>
      </c>
      <c r="B105" s="88" t="s">
        <v>27</v>
      </c>
      <c r="C105" s="89">
        <v>8.427104339937248</v>
      </c>
      <c r="D105" s="90">
        <v>14.176850620632894</v>
      </c>
      <c r="E105" s="90">
        <v>11.435335571881382</v>
      </c>
      <c r="F105" s="90">
        <v>15.40159033123032</v>
      </c>
      <c r="G105" s="90">
        <v>15.402886305476736</v>
      </c>
      <c r="H105" s="90">
        <v>14.615210396572678</v>
      </c>
      <c r="I105" s="90">
        <v>6.582406829667057</v>
      </c>
      <c r="J105" s="90">
        <v>6.213985788049294</v>
      </c>
      <c r="K105" s="90">
        <v>7.482825976299103</v>
      </c>
      <c r="L105" s="90">
        <v>7.430962228048136</v>
      </c>
      <c r="M105" s="90">
        <v>6.980526326257399</v>
      </c>
      <c r="N105" s="90">
        <v>7.276730153074533</v>
      </c>
      <c r="O105" s="90">
        <v>7.040691871663273</v>
      </c>
      <c r="P105" s="90">
        <v>6.589390692103686</v>
      </c>
    </row>
    <row r="106" spans="1:16" ht="14.25" hidden="1" outlineLevel="1">
      <c r="A106" s="44">
        <v>2007</v>
      </c>
      <c r="B106" s="88" t="s">
        <v>28</v>
      </c>
      <c r="C106" s="89">
        <v>8.52470828698763</v>
      </c>
      <c r="D106" s="90">
        <v>14.254656125985193</v>
      </c>
      <c r="E106" s="90">
        <v>11.956795940474942</v>
      </c>
      <c r="F106" s="90">
        <v>15.013384374614223</v>
      </c>
      <c r="G106" s="90">
        <v>13.925629191710986</v>
      </c>
      <c r="H106" s="90">
        <v>14.747372739458628</v>
      </c>
      <c r="I106" s="90">
        <v>6.500862526285762</v>
      </c>
      <c r="J106" s="90">
        <v>6.29549163854987</v>
      </c>
      <c r="K106" s="90">
        <v>7.550130187661181</v>
      </c>
      <c r="L106" s="90">
        <v>7.526936113635924</v>
      </c>
      <c r="M106" s="90">
        <v>7.029667759660833</v>
      </c>
      <c r="N106" s="90">
        <v>7.259505459057427</v>
      </c>
      <c r="O106" s="90">
        <v>6.924263592314075</v>
      </c>
      <c r="P106" s="90">
        <v>6.392520659798336</v>
      </c>
    </row>
    <row r="107" spans="1:16" ht="14.25" hidden="1" outlineLevel="1">
      <c r="A107" s="44">
        <v>2007</v>
      </c>
      <c r="B107" s="88" t="s">
        <v>29</v>
      </c>
      <c r="C107" s="89">
        <v>8.662867471576748</v>
      </c>
      <c r="D107" s="90">
        <v>14.15918744381525</v>
      </c>
      <c r="E107" s="90">
        <v>13.610662442154643</v>
      </c>
      <c r="F107" s="90">
        <v>15.206287133259146</v>
      </c>
      <c r="G107" s="90">
        <v>14.492427133729576</v>
      </c>
      <c r="H107" s="90">
        <v>15.80918594059827</v>
      </c>
      <c r="I107" s="90">
        <v>6.433508708263418</v>
      </c>
      <c r="J107" s="90">
        <v>6.152397296659449</v>
      </c>
      <c r="K107" s="90">
        <v>7.410893460798277</v>
      </c>
      <c r="L107" s="90">
        <v>7.4417174408862685</v>
      </c>
      <c r="M107" s="90">
        <v>6.905393294539586</v>
      </c>
      <c r="N107" s="90">
        <v>7.05415136984621</v>
      </c>
      <c r="O107" s="90">
        <v>6.806065981898108</v>
      </c>
      <c r="P107" s="90">
        <v>6.312710259437777</v>
      </c>
    </row>
    <row r="108" spans="1:16" ht="14.25" hidden="1" outlineLevel="1">
      <c r="A108" s="44">
        <v>2007</v>
      </c>
      <c r="B108" s="88" t="s">
        <v>31</v>
      </c>
      <c r="C108" s="89">
        <v>8.209953591493512</v>
      </c>
      <c r="D108" s="90">
        <v>14.01405620502964</v>
      </c>
      <c r="E108" s="90">
        <v>13.416491226162718</v>
      </c>
      <c r="F108" s="90">
        <v>14.767017944507906</v>
      </c>
      <c r="G108" s="90">
        <v>13.406239685686744</v>
      </c>
      <c r="H108" s="90">
        <v>15.378456656488481</v>
      </c>
      <c r="I108" s="90">
        <v>5.988578623154633</v>
      </c>
      <c r="J108" s="90">
        <v>6.053152467330983</v>
      </c>
      <c r="K108" s="90">
        <v>7.582619908414972</v>
      </c>
      <c r="L108" s="90">
        <v>7.81543602901051</v>
      </c>
      <c r="M108" s="90">
        <v>6.687618994248135</v>
      </c>
      <c r="N108" s="90">
        <v>6.960983513079814</v>
      </c>
      <c r="O108" s="90">
        <v>7.045029311911543</v>
      </c>
      <c r="P108" s="90">
        <v>7.277743417323445</v>
      </c>
    </row>
    <row r="109" spans="1:16" ht="14.25" hidden="1" outlineLevel="1">
      <c r="A109" s="44">
        <v>2007</v>
      </c>
      <c r="B109" s="88" t="s">
        <v>429</v>
      </c>
      <c r="C109" s="89">
        <v>7.856967276368379</v>
      </c>
      <c r="D109" s="90">
        <v>14.255943393963706</v>
      </c>
      <c r="E109" s="90">
        <v>11.78816978650603</v>
      </c>
      <c r="F109" s="90">
        <v>14.734400634944443</v>
      </c>
      <c r="G109" s="90">
        <v>13.080516118968205</v>
      </c>
      <c r="H109" s="90">
        <v>14.22803581237576</v>
      </c>
      <c r="I109" s="90">
        <v>5.869628936488505</v>
      </c>
      <c r="J109" s="90">
        <v>5.865919215427814</v>
      </c>
      <c r="K109" s="90">
        <v>7.7482724142819155</v>
      </c>
      <c r="L109" s="90">
        <v>8.00921024217776</v>
      </c>
      <c r="M109" s="90">
        <v>6.621976074026461</v>
      </c>
      <c r="N109" s="90">
        <v>7.324288830230038</v>
      </c>
      <c r="O109" s="90">
        <v>6.495194673136484</v>
      </c>
      <c r="P109" s="90">
        <v>7.2659097616075154</v>
      </c>
    </row>
    <row r="110" spans="1:16" ht="14.25" hidden="1" outlineLevel="1">
      <c r="A110" s="44">
        <v>2007</v>
      </c>
      <c r="B110" s="88" t="s">
        <v>430</v>
      </c>
      <c r="C110" s="89">
        <v>7.6506262901301065</v>
      </c>
      <c r="D110" s="90">
        <v>14.339159020030937</v>
      </c>
      <c r="E110" s="90">
        <v>11.140433296003419</v>
      </c>
      <c r="F110" s="90">
        <v>14.636074027738227</v>
      </c>
      <c r="G110" s="90">
        <v>13.27004066596387</v>
      </c>
      <c r="H110" s="90">
        <v>13.777690055935782</v>
      </c>
      <c r="I110" s="90">
        <v>5.857324134059793</v>
      </c>
      <c r="J110" s="90">
        <v>5.79185659810131</v>
      </c>
      <c r="K110" s="90">
        <v>7.471647046468459</v>
      </c>
      <c r="L110" s="90">
        <v>7.485196010759453</v>
      </c>
      <c r="M110" s="90">
        <v>6.654103335927068</v>
      </c>
      <c r="N110" s="90">
        <v>6.901894125683175</v>
      </c>
      <c r="O110" s="90">
        <v>6.336847372454281</v>
      </c>
      <c r="P110" s="90">
        <v>6.981442088585475</v>
      </c>
    </row>
    <row r="111" spans="1:16" ht="14.25" hidden="1" outlineLevel="1">
      <c r="A111" s="44">
        <v>2007</v>
      </c>
      <c r="B111" s="88" t="s">
        <v>431</v>
      </c>
      <c r="C111" s="89">
        <v>7.734763934570492</v>
      </c>
      <c r="D111" s="90">
        <v>14.32065220479522</v>
      </c>
      <c r="E111" s="90">
        <v>12.760365001079363</v>
      </c>
      <c r="F111" s="90">
        <v>15.074252598740877</v>
      </c>
      <c r="G111" s="90">
        <v>13.437495048852274</v>
      </c>
      <c r="H111" s="90">
        <v>14.660336849537021</v>
      </c>
      <c r="I111" s="90">
        <v>5.9287664971356895</v>
      </c>
      <c r="J111" s="90">
        <v>5.6645285987759</v>
      </c>
      <c r="K111" s="90">
        <v>7.359294079116178</v>
      </c>
      <c r="L111" s="90">
        <v>7.922493228049651</v>
      </c>
      <c r="M111" s="90">
        <v>6.509701592390794</v>
      </c>
      <c r="N111" s="90">
        <v>7.058676341679113</v>
      </c>
      <c r="O111" s="90">
        <v>6.456513944629705</v>
      </c>
      <c r="P111" s="90">
        <v>7.310383497261948</v>
      </c>
    </row>
    <row r="112" spans="1:16" ht="14.25" hidden="1" outlineLevel="1">
      <c r="A112" s="44">
        <v>2007</v>
      </c>
      <c r="B112" s="88" t="s">
        <v>36</v>
      </c>
      <c r="C112" s="89">
        <v>7.712671247704968</v>
      </c>
      <c r="D112" s="90">
        <v>14.35752410228633</v>
      </c>
      <c r="E112" s="90">
        <v>12.998027316476206</v>
      </c>
      <c r="F112" s="90">
        <v>14.601853874350926</v>
      </c>
      <c r="G112" s="90">
        <v>13.418840682565188</v>
      </c>
      <c r="H112" s="90">
        <v>15.111819375317268</v>
      </c>
      <c r="I112" s="90">
        <v>5.906665553806053</v>
      </c>
      <c r="J112" s="90">
        <v>6.00835659084522</v>
      </c>
      <c r="K112" s="90">
        <v>7.586692917199638</v>
      </c>
      <c r="L112" s="90">
        <v>7.9227477421798325</v>
      </c>
      <c r="M112" s="90">
        <v>6.515219589818184</v>
      </c>
      <c r="N112" s="90">
        <v>7.042631173802714</v>
      </c>
      <c r="O112" s="90">
        <v>6.5416331916593835</v>
      </c>
      <c r="P112" s="90">
        <v>7.939115154450542</v>
      </c>
    </row>
    <row r="113" spans="1:16" ht="14.25" hidden="1" outlineLevel="1">
      <c r="A113" s="44">
        <v>2007</v>
      </c>
      <c r="B113" s="88" t="s">
        <v>37</v>
      </c>
      <c r="C113" s="89">
        <v>7.584846038202614</v>
      </c>
      <c r="D113" s="90">
        <v>14.297737532996747</v>
      </c>
      <c r="E113" s="90">
        <v>10.360550501333657</v>
      </c>
      <c r="F113" s="90">
        <v>16.883423919749134</v>
      </c>
      <c r="G113" s="90">
        <v>13.88715943405757</v>
      </c>
      <c r="H113" s="90">
        <v>15.234705058712471</v>
      </c>
      <c r="I113" s="90">
        <v>5.8902625357963165</v>
      </c>
      <c r="J113" s="90">
        <v>5.973190959672624</v>
      </c>
      <c r="K113" s="90">
        <v>7.216768731310263</v>
      </c>
      <c r="L113" s="90">
        <v>7.229082536270514</v>
      </c>
      <c r="M113" s="90">
        <v>6.564807694847477</v>
      </c>
      <c r="N113" s="90">
        <v>6.9802473027744405</v>
      </c>
      <c r="O113" s="90">
        <v>6.678823557638443</v>
      </c>
      <c r="P113" s="90">
        <v>6.730235266910036</v>
      </c>
    </row>
    <row r="114" spans="1:16" ht="14.25" hidden="1" outlineLevel="1">
      <c r="A114" s="44">
        <v>2007</v>
      </c>
      <c r="B114" s="88" t="s">
        <v>432</v>
      </c>
      <c r="C114" s="89">
        <v>7.490898336539267</v>
      </c>
      <c r="D114" s="90">
        <v>14.293115568660888</v>
      </c>
      <c r="E114" s="90">
        <v>10.457966711850037</v>
      </c>
      <c r="F114" s="90">
        <v>16.868708265762226</v>
      </c>
      <c r="G114" s="90">
        <v>14.46556424901131</v>
      </c>
      <c r="H114" s="90">
        <v>15.33322783852354</v>
      </c>
      <c r="I114" s="90">
        <v>5.7937784494185705</v>
      </c>
      <c r="J114" s="90">
        <v>6.093826267829926</v>
      </c>
      <c r="K114" s="90">
        <v>7.211524780969628</v>
      </c>
      <c r="L114" s="90">
        <v>7.1380306364324095</v>
      </c>
      <c r="M114" s="90">
        <v>6.55494994186146</v>
      </c>
      <c r="N114" s="90">
        <v>6.55593105545439</v>
      </c>
      <c r="O114" s="90">
        <v>6.947461679558419</v>
      </c>
      <c r="P114" s="90">
        <v>7.020216559272662</v>
      </c>
    </row>
    <row r="115" spans="1:16" ht="14.25" hidden="1" outlineLevel="1">
      <c r="A115" s="44">
        <v>2007</v>
      </c>
      <c r="B115" s="88" t="s">
        <v>40</v>
      </c>
      <c r="C115" s="89">
        <v>7.731776726136118</v>
      </c>
      <c r="D115" s="90">
        <v>14.228443377088535</v>
      </c>
      <c r="E115" s="90">
        <v>10.380356842351631</v>
      </c>
      <c r="F115" s="90">
        <v>16.525530806699248</v>
      </c>
      <c r="G115" s="90">
        <v>13.3381115092416</v>
      </c>
      <c r="H115" s="90">
        <v>14.817363612987762</v>
      </c>
      <c r="I115" s="90">
        <v>5.844078164111485</v>
      </c>
      <c r="J115" s="90">
        <v>6.1068287513444615</v>
      </c>
      <c r="K115" s="90">
        <v>7.205218596064941</v>
      </c>
      <c r="L115" s="90">
        <v>7.2516954267994125</v>
      </c>
      <c r="M115" s="90">
        <v>6.477940681970068</v>
      </c>
      <c r="N115" s="90">
        <v>6.847391909949527</v>
      </c>
      <c r="O115" s="90">
        <v>7.194941134077483</v>
      </c>
      <c r="P115" s="90">
        <v>6.783892899930639</v>
      </c>
    </row>
    <row r="116" spans="1:16" ht="14.25" collapsed="1">
      <c r="A116" s="96">
        <v>2007</v>
      </c>
      <c r="B116" s="91" t="s">
        <v>41</v>
      </c>
      <c r="C116" s="92">
        <v>7.517592997493093</v>
      </c>
      <c r="D116" s="93">
        <v>14.337497222942847</v>
      </c>
      <c r="E116" s="93">
        <v>10.077484528574647</v>
      </c>
      <c r="F116" s="93">
        <v>16.203285151025423</v>
      </c>
      <c r="G116" s="93">
        <v>14.136151500395071</v>
      </c>
      <c r="H116" s="93">
        <v>14.91147951104221</v>
      </c>
      <c r="I116" s="93">
        <v>5.79529502789695</v>
      </c>
      <c r="J116" s="93">
        <v>6.161705284474078</v>
      </c>
      <c r="K116" s="93">
        <v>7.344937224112738</v>
      </c>
      <c r="L116" s="93">
        <v>7.412156113938486</v>
      </c>
      <c r="M116" s="93">
        <v>6.399901243880373</v>
      </c>
      <c r="N116" s="93">
        <v>6.650396799477136</v>
      </c>
      <c r="O116" s="93">
        <v>6.930619004195855</v>
      </c>
      <c r="P116" s="93">
        <v>6.765637078543446</v>
      </c>
    </row>
    <row r="117" spans="1:16" ht="14.25" hidden="1" outlineLevel="1">
      <c r="A117" s="44">
        <v>2008</v>
      </c>
      <c r="B117" s="88" t="s">
        <v>27</v>
      </c>
      <c r="C117" s="89">
        <v>7.47020213521546</v>
      </c>
      <c r="D117" s="90">
        <v>14.615689854397269</v>
      </c>
      <c r="E117" s="90">
        <v>10.569711649807385</v>
      </c>
      <c r="F117" s="90">
        <v>16.162582244631103</v>
      </c>
      <c r="G117" s="90">
        <v>13.8643</v>
      </c>
      <c r="H117" s="90">
        <v>15.016549740453536</v>
      </c>
      <c r="I117" s="90">
        <v>5.9809683994761205</v>
      </c>
      <c r="J117" s="90">
        <v>6.121522065020976</v>
      </c>
      <c r="K117" s="90">
        <v>8.997609427333662</v>
      </c>
      <c r="L117" s="90">
        <v>8.610667286720258</v>
      </c>
      <c r="M117" s="90">
        <v>6.425745409254851</v>
      </c>
      <c r="N117" s="90">
        <v>6.801746884367511</v>
      </c>
      <c r="O117" s="90">
        <v>7.218045830341171</v>
      </c>
      <c r="P117" s="90">
        <v>7.326529711399711</v>
      </c>
    </row>
    <row r="118" spans="1:16" ht="14.25" hidden="1" outlineLevel="1" collapsed="1">
      <c r="A118" s="44">
        <v>2008</v>
      </c>
      <c r="B118" s="88" t="s">
        <v>28</v>
      </c>
      <c r="C118" s="89">
        <v>7.676403023887338</v>
      </c>
      <c r="D118" s="90">
        <v>14.564199445960767</v>
      </c>
      <c r="E118" s="90">
        <v>10.710428732046758</v>
      </c>
      <c r="F118" s="90">
        <v>15.450560646518829</v>
      </c>
      <c r="G118" s="90">
        <v>14.1355</v>
      </c>
      <c r="H118" s="90">
        <v>14.868583405824753</v>
      </c>
      <c r="I118" s="90">
        <v>5.99433079925812</v>
      </c>
      <c r="J118" s="90">
        <v>6.15964026940878</v>
      </c>
      <c r="K118" s="90">
        <v>8.548854875756803</v>
      </c>
      <c r="L118" s="90">
        <v>8.956253674106298</v>
      </c>
      <c r="M118" s="90">
        <v>6.490787622402371</v>
      </c>
      <c r="N118" s="90">
        <v>6.894594823726511</v>
      </c>
      <c r="O118" s="90">
        <v>6.822504301523394</v>
      </c>
      <c r="P118" s="90">
        <v>6.957224567072249</v>
      </c>
    </row>
    <row r="119" spans="1:16" ht="14.25" hidden="1" outlineLevel="1" collapsed="1">
      <c r="A119" s="44">
        <v>2008</v>
      </c>
      <c r="B119" s="88" t="s">
        <v>29</v>
      </c>
      <c r="C119" s="89">
        <v>7.454281109795709</v>
      </c>
      <c r="D119" s="90">
        <v>14.480890250036246</v>
      </c>
      <c r="E119" s="90">
        <v>10.479520459462266</v>
      </c>
      <c r="F119" s="90">
        <v>15.980326870096574</v>
      </c>
      <c r="G119" s="90">
        <v>14.0058</v>
      </c>
      <c r="H119" s="90">
        <v>14.792879865769807</v>
      </c>
      <c r="I119" s="90">
        <v>5.925357871021031</v>
      </c>
      <c r="J119" s="90">
        <v>6.171165047338481</v>
      </c>
      <c r="K119" s="90">
        <v>8.90497378158943</v>
      </c>
      <c r="L119" s="90">
        <v>8.330383303313774</v>
      </c>
      <c r="M119" s="90">
        <v>6.401460145788071</v>
      </c>
      <c r="N119" s="90">
        <v>6.713129561894583</v>
      </c>
      <c r="O119" s="90">
        <v>6.540948639123523</v>
      </c>
      <c r="P119" s="90">
        <v>6.121718708413491</v>
      </c>
    </row>
    <row r="120" spans="1:16" ht="14.25" hidden="1" outlineLevel="1" collapsed="1">
      <c r="A120" s="44">
        <v>2008</v>
      </c>
      <c r="B120" s="88" t="s">
        <v>31</v>
      </c>
      <c r="C120" s="89">
        <v>7.519352370747441</v>
      </c>
      <c r="D120" s="90">
        <v>14.43480212280555</v>
      </c>
      <c r="E120" s="90">
        <v>10.32353967859656</v>
      </c>
      <c r="F120" s="90">
        <v>15.992654980848345</v>
      </c>
      <c r="G120" s="90">
        <v>13.9513</v>
      </c>
      <c r="H120" s="90">
        <v>14.742701611552922</v>
      </c>
      <c r="I120" s="90">
        <v>5.941295325865946</v>
      </c>
      <c r="J120" s="90">
        <v>6.042417468507429</v>
      </c>
      <c r="K120" s="90">
        <v>8.553010916177362</v>
      </c>
      <c r="L120" s="90">
        <v>8.422780521120766</v>
      </c>
      <c r="M120" s="90">
        <v>6.354600333205552</v>
      </c>
      <c r="N120" s="90">
        <v>6.992208247611638</v>
      </c>
      <c r="O120" s="90">
        <v>6.366529087434675</v>
      </c>
      <c r="P120" s="90">
        <v>7.233393860626636</v>
      </c>
    </row>
    <row r="121" spans="1:16" ht="14.25" hidden="1" outlineLevel="1" collapsed="1">
      <c r="A121" s="44">
        <v>2008</v>
      </c>
      <c r="B121" s="88" t="s">
        <v>429</v>
      </c>
      <c r="C121" s="89">
        <v>7.426028488725562</v>
      </c>
      <c r="D121" s="90">
        <v>14.464411923996318</v>
      </c>
      <c r="E121" s="90">
        <v>10.173319331037794</v>
      </c>
      <c r="F121" s="90">
        <v>15.705311899801348</v>
      </c>
      <c r="G121" s="90">
        <v>13.55</v>
      </c>
      <c r="H121" s="90">
        <v>14.07299725224436</v>
      </c>
      <c r="I121" s="90">
        <v>5.977573182766176</v>
      </c>
      <c r="J121" s="90">
        <v>5.978794584975102</v>
      </c>
      <c r="K121" s="90">
        <v>9.270529965218877</v>
      </c>
      <c r="L121" s="90">
        <v>7.780915058580881</v>
      </c>
      <c r="M121" s="90">
        <v>6.463014668458885</v>
      </c>
      <c r="N121" s="90">
        <v>6.906996039834015</v>
      </c>
      <c r="O121" s="90">
        <v>6.2282381427824385</v>
      </c>
      <c r="P121" s="90">
        <v>6.805364377526063</v>
      </c>
    </row>
    <row r="122" spans="1:16" ht="14.25" hidden="1" outlineLevel="1" collapsed="1">
      <c r="A122" s="44">
        <v>2008</v>
      </c>
      <c r="B122" s="88" t="s">
        <v>430</v>
      </c>
      <c r="C122" s="89">
        <v>7.388047102955415</v>
      </c>
      <c r="D122" s="90">
        <v>14.426233279390942</v>
      </c>
      <c r="E122" s="90">
        <v>10.147402789757653</v>
      </c>
      <c r="F122" s="90">
        <v>16.322962122813962</v>
      </c>
      <c r="G122" s="90">
        <v>13.8945</v>
      </c>
      <c r="H122" s="90">
        <v>14.358627315935037</v>
      </c>
      <c r="I122" s="90">
        <v>6.028914652515202</v>
      </c>
      <c r="J122" s="90">
        <v>6.014202304166817</v>
      </c>
      <c r="K122" s="90">
        <v>8.683203338628148</v>
      </c>
      <c r="L122" s="90">
        <v>8.994019086742728</v>
      </c>
      <c r="M122" s="90">
        <v>6.503138287919855</v>
      </c>
      <c r="N122" s="90">
        <v>6.840694137637527</v>
      </c>
      <c r="O122" s="90">
        <v>6.334967754084628</v>
      </c>
      <c r="P122" s="90">
        <v>6.858213996142647</v>
      </c>
    </row>
    <row r="123" spans="1:16" ht="14.25" hidden="1" outlineLevel="1" collapsed="1">
      <c r="A123" s="44">
        <v>2008</v>
      </c>
      <c r="B123" s="88" t="s">
        <v>431</v>
      </c>
      <c r="C123" s="89">
        <v>7.571513666749656</v>
      </c>
      <c r="D123" s="90">
        <v>14.400052506318746</v>
      </c>
      <c r="E123" s="90">
        <v>10.091379479609476</v>
      </c>
      <c r="F123" s="90">
        <v>16.300022411431915</v>
      </c>
      <c r="G123" s="90">
        <v>13.8834</v>
      </c>
      <c r="H123" s="90">
        <v>14.320726335881883</v>
      </c>
      <c r="I123" s="90">
        <v>6.1222018579148925</v>
      </c>
      <c r="J123" s="90">
        <v>6.195207900042506</v>
      </c>
      <c r="K123" s="90">
        <v>8.34112777722261</v>
      </c>
      <c r="L123" s="90">
        <v>9.084969011218295</v>
      </c>
      <c r="M123" s="90">
        <v>6.709240366562309</v>
      </c>
      <c r="N123" s="90">
        <v>6.715460515519355</v>
      </c>
      <c r="O123" s="90">
        <v>6.606567116751918</v>
      </c>
      <c r="P123" s="90">
        <v>6.802971728059331</v>
      </c>
    </row>
    <row r="124" spans="1:16" ht="14.25" hidden="1" outlineLevel="1" collapsed="1">
      <c r="A124" s="44">
        <v>2008</v>
      </c>
      <c r="B124" s="88" t="s">
        <v>36</v>
      </c>
      <c r="C124" s="89">
        <v>8.000981302737703</v>
      </c>
      <c r="D124" s="90">
        <v>14.667143856353858</v>
      </c>
      <c r="E124" s="90">
        <v>7.731955740270968</v>
      </c>
      <c r="F124" s="90">
        <v>14.810028238325515</v>
      </c>
      <c r="G124" s="90">
        <v>14.454</v>
      </c>
      <c r="H124" s="90">
        <v>14.959339696480654</v>
      </c>
      <c r="I124" s="90">
        <v>6.265585984252431</v>
      </c>
      <c r="J124" s="90">
        <v>6.442227362002576</v>
      </c>
      <c r="K124" s="90">
        <v>8.659445284779636</v>
      </c>
      <c r="L124" s="90">
        <v>8.960228170121303</v>
      </c>
      <c r="M124" s="90">
        <v>6.884173326102843</v>
      </c>
      <c r="N124" s="90">
        <v>6.81401870517637</v>
      </c>
      <c r="O124" s="90">
        <v>6.924601171189672</v>
      </c>
      <c r="P124" s="90">
        <v>7.190717236252416</v>
      </c>
    </row>
    <row r="125" spans="1:16" ht="14.25" hidden="1" outlineLevel="1" collapsed="1">
      <c r="A125" s="44">
        <v>2008</v>
      </c>
      <c r="B125" s="88" t="s">
        <v>183</v>
      </c>
      <c r="C125" s="89">
        <v>8.008715091955445</v>
      </c>
      <c r="D125" s="90">
        <v>14.650840874824313</v>
      </c>
      <c r="E125" s="90">
        <v>8.114472477395411</v>
      </c>
      <c r="F125" s="90">
        <v>14.854729034608331</v>
      </c>
      <c r="G125" s="90">
        <v>14.2196</v>
      </c>
      <c r="H125" s="90">
        <v>15.044052509658332</v>
      </c>
      <c r="I125" s="90">
        <v>6.226468814905025</v>
      </c>
      <c r="J125" s="90">
        <v>6.307535307354427</v>
      </c>
      <c r="K125" s="90">
        <v>7.6821286762369345</v>
      </c>
      <c r="L125" s="90">
        <v>8.725529876810441</v>
      </c>
      <c r="M125" s="90">
        <v>6.756481801333774</v>
      </c>
      <c r="N125" s="90">
        <v>6.868401536889482</v>
      </c>
      <c r="O125" s="90">
        <v>7.227746953088929</v>
      </c>
      <c r="P125" s="90">
        <v>6.88974376176558</v>
      </c>
    </row>
    <row r="126" spans="1:16" ht="14.25" hidden="1" outlineLevel="1" collapsed="1">
      <c r="A126" s="44">
        <v>2008</v>
      </c>
      <c r="B126" s="88" t="s">
        <v>432</v>
      </c>
      <c r="C126" s="89">
        <v>7.853854814378491</v>
      </c>
      <c r="D126" s="90">
        <v>14.658355394632313</v>
      </c>
      <c r="E126" s="90">
        <v>8.195451267187364</v>
      </c>
      <c r="F126" s="90">
        <v>14.999036706565583</v>
      </c>
      <c r="G126" s="90">
        <v>14.2897</v>
      </c>
      <c r="H126" s="90">
        <v>15.329480590674619</v>
      </c>
      <c r="I126" s="90">
        <v>6.294522118552869</v>
      </c>
      <c r="J126" s="90">
        <v>6.230105125346454</v>
      </c>
      <c r="K126" s="90">
        <v>7.264332266947512</v>
      </c>
      <c r="L126" s="90">
        <v>7.914167111708244</v>
      </c>
      <c r="M126" s="90">
        <v>6.640816380753031</v>
      </c>
      <c r="N126" s="90">
        <v>6.819528211693116</v>
      </c>
      <c r="O126" s="90">
        <v>6.96499988224292</v>
      </c>
      <c r="P126" s="90">
        <v>6.599516904259217</v>
      </c>
    </row>
    <row r="127" spans="1:16" ht="14.25" hidden="1" outlineLevel="1">
      <c r="A127" s="44">
        <v>2008</v>
      </c>
      <c r="B127" s="88" t="s">
        <v>40</v>
      </c>
      <c r="C127" s="89">
        <v>8.121010873944538</v>
      </c>
      <c r="D127" s="90">
        <v>14.654304806925667</v>
      </c>
      <c r="E127" s="90">
        <v>7.845554041374909</v>
      </c>
      <c r="F127" s="90">
        <v>15.766701814778365</v>
      </c>
      <c r="G127" s="90">
        <v>14.6836</v>
      </c>
      <c r="H127" s="90">
        <v>15.207628312428701</v>
      </c>
      <c r="I127" s="90">
        <v>6.2825715024429405</v>
      </c>
      <c r="J127" s="90">
        <v>6.383637795336616</v>
      </c>
      <c r="K127" s="90">
        <v>7.325323527625666</v>
      </c>
      <c r="L127" s="90">
        <v>8.099117058827188</v>
      </c>
      <c r="M127" s="90">
        <v>6.698810942469104</v>
      </c>
      <c r="N127" s="90">
        <v>6.992946472573098</v>
      </c>
      <c r="O127" s="90">
        <v>7.044603902747345</v>
      </c>
      <c r="P127" s="90">
        <v>6.637465206644426</v>
      </c>
    </row>
    <row r="128" spans="1:16" ht="14.25" collapsed="1">
      <c r="A128" s="96">
        <v>2008</v>
      </c>
      <c r="B128" s="91" t="s">
        <v>41</v>
      </c>
      <c r="C128" s="92">
        <v>7.917618252225043</v>
      </c>
      <c r="D128" s="93">
        <v>14.35782956159882</v>
      </c>
      <c r="E128" s="93">
        <v>7.699613138660596</v>
      </c>
      <c r="F128" s="93">
        <v>15.494043400464106</v>
      </c>
      <c r="G128" s="93">
        <v>15.2009</v>
      </c>
      <c r="H128" s="93">
        <v>15.36877232209899</v>
      </c>
      <c r="I128" s="93">
        <v>6.309246450732254</v>
      </c>
      <c r="J128" s="93">
        <v>6.450445649650624</v>
      </c>
      <c r="K128" s="93">
        <v>7.110224738108219</v>
      </c>
      <c r="L128" s="93">
        <v>7.923088103385067</v>
      </c>
      <c r="M128" s="93">
        <v>6.752357960340553</v>
      </c>
      <c r="N128" s="93">
        <v>6.1139402957543485</v>
      </c>
      <c r="O128" s="93">
        <v>7.013289331889938</v>
      </c>
      <c r="P128" s="93">
        <v>6.723941485054186</v>
      </c>
    </row>
    <row r="129" spans="1:16" ht="14.25" hidden="1" outlineLevel="1">
      <c r="A129" s="95">
        <v>2009</v>
      </c>
      <c r="B129" s="88" t="s">
        <v>27</v>
      </c>
      <c r="C129" s="253">
        <v>7.810195412970051</v>
      </c>
      <c r="D129" s="527">
        <v>14.0165</v>
      </c>
      <c r="E129" s="527">
        <v>8.3402</v>
      </c>
      <c r="F129" s="527">
        <v>15.8122</v>
      </c>
      <c r="G129" s="527">
        <v>14.4367</v>
      </c>
      <c r="H129" s="527">
        <v>16.1424</v>
      </c>
      <c r="I129" s="527">
        <v>6.3017</v>
      </c>
      <c r="J129" s="527">
        <v>6.3731</v>
      </c>
      <c r="K129" s="527">
        <v>6.8722</v>
      </c>
      <c r="L129" s="527">
        <v>7.8611</v>
      </c>
      <c r="M129" s="527">
        <v>7.0144</v>
      </c>
      <c r="N129" s="527">
        <v>5.3428</v>
      </c>
      <c r="O129" s="527">
        <v>7.0642</v>
      </c>
      <c r="P129" s="527">
        <v>6.7484</v>
      </c>
    </row>
    <row r="130" spans="1:16" ht="14.25" collapsed="1">
      <c r="A130" s="95">
        <v>2009</v>
      </c>
      <c r="B130" s="88" t="s">
        <v>28</v>
      </c>
      <c r="C130" s="253">
        <v>7.693723953801533</v>
      </c>
      <c r="D130" s="527">
        <v>14.1704</v>
      </c>
      <c r="E130" s="527">
        <v>8.4266</v>
      </c>
      <c r="F130" s="527">
        <v>14.573</v>
      </c>
      <c r="G130" s="527">
        <v>13.5628</v>
      </c>
      <c r="H130" s="527">
        <v>15.5247</v>
      </c>
      <c r="I130" s="527">
        <v>5.8459</v>
      </c>
      <c r="J130" s="527">
        <v>6.1509</v>
      </c>
      <c r="K130" s="527">
        <v>6.9376</v>
      </c>
      <c r="L130" s="527">
        <v>7.9601</v>
      </c>
      <c r="M130" s="527">
        <v>6.388</v>
      </c>
      <c r="N130" s="527">
        <v>5.8792</v>
      </c>
      <c r="O130" s="527">
        <v>7.0123</v>
      </c>
      <c r="P130" s="527">
        <v>6.8128</v>
      </c>
    </row>
    <row r="131" spans="1:16" ht="14.25">
      <c r="A131" s="95">
        <v>2009</v>
      </c>
      <c r="B131" s="88" t="s">
        <v>29</v>
      </c>
      <c r="C131" s="253">
        <v>7.749344866865065</v>
      </c>
      <c r="D131" s="527">
        <v>14.2827</v>
      </c>
      <c r="E131" s="527">
        <v>8.5882</v>
      </c>
      <c r="F131" s="527">
        <v>13.9085</v>
      </c>
      <c r="G131" s="527">
        <v>13.4581</v>
      </c>
      <c r="H131" s="527">
        <v>15.3353</v>
      </c>
      <c r="I131" s="527">
        <v>5.7695</v>
      </c>
      <c r="J131" s="527">
        <v>6.1332</v>
      </c>
      <c r="K131" s="527">
        <v>6.9608</v>
      </c>
      <c r="L131" s="527">
        <v>7.9427</v>
      </c>
      <c r="M131" s="527">
        <v>6.1876</v>
      </c>
      <c r="N131" s="527">
        <v>6.0227</v>
      </c>
      <c r="O131" s="527">
        <v>6.9626</v>
      </c>
      <c r="P131" s="527">
        <v>5.7122</v>
      </c>
    </row>
    <row r="132" spans="1:16" ht="14.25">
      <c r="A132" s="95">
        <v>2009</v>
      </c>
      <c r="B132" s="88" t="s">
        <v>31</v>
      </c>
      <c r="C132" s="253">
        <v>8.230370120895843</v>
      </c>
      <c r="D132" s="527">
        <v>14.202</v>
      </c>
      <c r="E132" s="527">
        <v>9.0494</v>
      </c>
      <c r="F132" s="527">
        <v>14.3074</v>
      </c>
      <c r="G132" s="527">
        <v>13.3631</v>
      </c>
      <c r="H132" s="527">
        <v>15.024</v>
      </c>
      <c r="I132" s="527">
        <v>5.7147</v>
      </c>
      <c r="J132" s="527">
        <v>6.2053</v>
      </c>
      <c r="K132" s="527">
        <v>8.3042</v>
      </c>
      <c r="L132" s="527">
        <v>8.1021</v>
      </c>
      <c r="M132" s="527">
        <v>6.3219</v>
      </c>
      <c r="N132" s="527">
        <v>6.1932</v>
      </c>
      <c r="O132" s="527">
        <v>7.0699</v>
      </c>
      <c r="P132" s="527">
        <v>6.7382</v>
      </c>
    </row>
    <row r="133" spans="1:16" ht="14.25">
      <c r="A133" s="95">
        <v>2009</v>
      </c>
      <c r="B133" s="88" t="s">
        <v>429</v>
      </c>
      <c r="C133" s="253">
        <v>7.743512100783132</v>
      </c>
      <c r="D133" s="527">
        <v>14.3384</v>
      </c>
      <c r="E133" s="527">
        <v>8.3117</v>
      </c>
      <c r="F133" s="527">
        <v>14.542</v>
      </c>
      <c r="G133" s="527">
        <v>13.2736</v>
      </c>
      <c r="H133" s="527">
        <v>14.8044</v>
      </c>
      <c r="I133" s="527">
        <v>5.7015</v>
      </c>
      <c r="J133" s="527">
        <v>6.1712</v>
      </c>
      <c r="K133" s="527">
        <v>8.972</v>
      </c>
      <c r="L133" s="527">
        <v>8.6294</v>
      </c>
      <c r="M133" s="527">
        <v>6.3283</v>
      </c>
      <c r="N133" s="527">
        <v>5.0842</v>
      </c>
      <c r="O133" s="527">
        <v>6.8454</v>
      </c>
      <c r="P133" s="527">
        <v>6.002</v>
      </c>
    </row>
    <row r="134" spans="1:16" ht="14.25">
      <c r="A134" s="95">
        <v>2009</v>
      </c>
      <c r="B134" s="88" t="s">
        <v>430</v>
      </c>
      <c r="C134" s="253">
        <v>7.456756868121649</v>
      </c>
      <c r="D134" s="527">
        <v>14.4318</v>
      </c>
      <c r="E134" s="527">
        <v>8.1902</v>
      </c>
      <c r="F134" s="527">
        <v>14.5119</v>
      </c>
      <c r="G134" s="527">
        <v>13.5762</v>
      </c>
      <c r="H134" s="527">
        <v>14.9146</v>
      </c>
      <c r="I134" s="527">
        <v>5.4833</v>
      </c>
      <c r="J134" s="527">
        <v>5.9618</v>
      </c>
      <c r="K134" s="527">
        <v>8.225</v>
      </c>
      <c r="L134" s="527">
        <v>8.514</v>
      </c>
      <c r="M134" s="527">
        <v>6.0357</v>
      </c>
      <c r="N134" s="527">
        <v>5.9472</v>
      </c>
      <c r="O134" s="527">
        <v>6.6752</v>
      </c>
      <c r="P134" s="527">
        <v>5.9238</v>
      </c>
    </row>
    <row r="135" spans="1:16" ht="14.25">
      <c r="A135" s="95">
        <v>2009</v>
      </c>
      <c r="B135" s="88" t="s">
        <v>431</v>
      </c>
      <c r="C135" s="253">
        <v>7.399619152421115</v>
      </c>
      <c r="D135" s="527">
        <v>14.1746</v>
      </c>
      <c r="E135" s="527">
        <v>7.8853</v>
      </c>
      <c r="F135" s="527">
        <v>14.8387</v>
      </c>
      <c r="G135" s="527">
        <v>14.151</v>
      </c>
      <c r="H135" s="527">
        <v>15.3703</v>
      </c>
      <c r="I135" s="527">
        <v>5.5178</v>
      </c>
      <c r="J135" s="527">
        <v>5.9574</v>
      </c>
      <c r="K135" s="527">
        <v>8.0425</v>
      </c>
      <c r="L135" s="527">
        <v>8.312</v>
      </c>
      <c r="M135" s="527">
        <v>6.0843</v>
      </c>
      <c r="N135" s="527">
        <v>5.317</v>
      </c>
      <c r="O135" s="527">
        <v>6.7969</v>
      </c>
      <c r="P135" s="527">
        <v>6.0833</v>
      </c>
    </row>
    <row r="136" spans="1:16" ht="14.25">
      <c r="A136" s="95">
        <v>2009</v>
      </c>
      <c r="B136" s="88" t="s">
        <v>36</v>
      </c>
      <c r="C136" s="253">
        <v>7.498526955570618</v>
      </c>
      <c r="D136" s="527">
        <v>13.7437</v>
      </c>
      <c r="E136" s="527">
        <v>7.7982</v>
      </c>
      <c r="F136" s="527">
        <v>15.3536</v>
      </c>
      <c r="G136" s="527">
        <v>14.6634</v>
      </c>
      <c r="H136" s="527">
        <v>15.8007</v>
      </c>
      <c r="I136" s="527">
        <v>5.457</v>
      </c>
      <c r="J136" s="527">
        <v>5.9488</v>
      </c>
      <c r="K136" s="527">
        <v>8.2458</v>
      </c>
      <c r="L136" s="527">
        <v>8.4123</v>
      </c>
      <c r="M136" s="527">
        <v>6.0216</v>
      </c>
      <c r="N136" s="527">
        <v>5.8537</v>
      </c>
      <c r="O136" s="527">
        <v>6.7575</v>
      </c>
      <c r="P136" s="527">
        <v>5.8699</v>
      </c>
    </row>
    <row r="137" spans="1:16" ht="14.25">
      <c r="A137" s="95">
        <v>2009</v>
      </c>
      <c r="B137" s="88" t="s">
        <v>183</v>
      </c>
      <c r="C137" s="253">
        <v>7.590166628787378</v>
      </c>
      <c r="D137" s="527">
        <v>13.8305</v>
      </c>
      <c r="E137" s="527">
        <v>8.186</v>
      </c>
      <c r="F137" s="527">
        <v>15.0002</v>
      </c>
      <c r="G137" s="527">
        <v>14.0591</v>
      </c>
      <c r="H137" s="527">
        <v>16.3037</v>
      </c>
      <c r="I137" s="527">
        <v>5.3673</v>
      </c>
      <c r="J137" s="527">
        <v>5.8919</v>
      </c>
      <c r="K137" s="527">
        <v>8.2763</v>
      </c>
      <c r="L137" s="527">
        <v>8.6007</v>
      </c>
      <c r="M137" s="527">
        <v>6.0365</v>
      </c>
      <c r="N137" s="527">
        <v>6.1801</v>
      </c>
      <c r="O137" s="527">
        <v>7.3903</v>
      </c>
      <c r="P137" s="527">
        <v>5.5809</v>
      </c>
    </row>
    <row r="138" spans="1:16" ht="14.25">
      <c r="A138" s="95">
        <v>2009</v>
      </c>
      <c r="B138" s="88" t="s">
        <v>432</v>
      </c>
      <c r="C138" s="253">
        <v>7.808610336174056</v>
      </c>
      <c r="D138" s="527">
        <v>14.3148</v>
      </c>
      <c r="E138" s="527">
        <v>7.9515</v>
      </c>
      <c r="F138" s="527">
        <v>14.9181</v>
      </c>
      <c r="G138" s="527">
        <v>15.0859</v>
      </c>
      <c r="H138" s="527">
        <v>15.9566</v>
      </c>
      <c r="I138" s="527">
        <v>5.3679</v>
      </c>
      <c r="J138" s="527">
        <v>5.7849</v>
      </c>
      <c r="K138" s="527">
        <v>8.3559</v>
      </c>
      <c r="L138" s="527">
        <v>8.832</v>
      </c>
      <c r="M138" s="527">
        <v>6.0447</v>
      </c>
      <c r="N138" s="527">
        <v>6.2628</v>
      </c>
      <c r="O138" s="527">
        <v>6.4339</v>
      </c>
      <c r="P138" s="527">
        <v>6.1665</v>
      </c>
    </row>
    <row r="139" spans="1:16" ht="14.25">
      <c r="A139" s="95">
        <v>2009</v>
      </c>
      <c r="B139" s="88" t="s">
        <v>40</v>
      </c>
      <c r="C139" s="253">
        <v>7.809161058867354</v>
      </c>
      <c r="D139" s="253">
        <v>14.3369</v>
      </c>
      <c r="E139" s="253">
        <v>7.8426</v>
      </c>
      <c r="F139" s="253">
        <v>15.4151</v>
      </c>
      <c r="G139" s="253">
        <v>15.1126</v>
      </c>
      <c r="H139" s="253">
        <v>16.0139</v>
      </c>
      <c r="I139" s="253">
        <v>5.3591</v>
      </c>
      <c r="J139" s="253">
        <v>5.6108</v>
      </c>
      <c r="K139" s="253">
        <v>7.411</v>
      </c>
      <c r="L139" s="253">
        <v>8.8128</v>
      </c>
      <c r="M139" s="253">
        <v>5.8125</v>
      </c>
      <c r="N139" s="253">
        <v>5.2329</v>
      </c>
      <c r="O139" s="253">
        <v>6.665</v>
      </c>
      <c r="P139" s="253">
        <v>6.5238</v>
      </c>
    </row>
    <row r="140" spans="1:16" ht="14.25">
      <c r="A140" s="96">
        <v>2009</v>
      </c>
      <c r="B140" s="91" t="s">
        <v>41</v>
      </c>
      <c r="C140" s="93">
        <v>7.406294433473674</v>
      </c>
      <c r="D140" s="93">
        <v>14.3454</v>
      </c>
      <c r="E140" s="93">
        <v>7.1086</v>
      </c>
      <c r="F140" s="93">
        <v>15.4686</v>
      </c>
      <c r="G140" s="93">
        <v>15.1774</v>
      </c>
      <c r="H140" s="93">
        <v>15.7089</v>
      </c>
      <c r="I140" s="93">
        <v>5.2598</v>
      </c>
      <c r="J140" s="93">
        <v>5.5726</v>
      </c>
      <c r="K140" s="93">
        <v>8.2553</v>
      </c>
      <c r="L140" s="93">
        <v>10.3286</v>
      </c>
      <c r="M140" s="93">
        <v>5.7871</v>
      </c>
      <c r="N140" s="93">
        <v>5.4626</v>
      </c>
      <c r="O140" s="93">
        <v>6.459</v>
      </c>
      <c r="P140" s="93">
        <v>4.4575</v>
      </c>
    </row>
    <row r="141" spans="1:16" ht="14.25">
      <c r="A141" s="44">
        <v>2009</v>
      </c>
      <c r="B141" s="88" t="s">
        <v>27</v>
      </c>
      <c r="C141" s="253">
        <v>7.14519534459513</v>
      </c>
      <c r="D141" s="527">
        <v>14.6192</v>
      </c>
      <c r="E141" s="527">
        <v>7.097</v>
      </c>
      <c r="F141" s="527">
        <v>14.534</v>
      </c>
      <c r="G141" s="527">
        <v>14.0436</v>
      </c>
      <c r="H141" s="527">
        <v>14.7298</v>
      </c>
      <c r="I141" s="527">
        <v>5.0883</v>
      </c>
      <c r="J141" s="527">
        <v>5.5785</v>
      </c>
      <c r="K141" s="527">
        <v>7.8535</v>
      </c>
      <c r="L141" s="527">
        <v>7.6479</v>
      </c>
      <c r="M141" s="527">
        <v>5.8576</v>
      </c>
      <c r="N141" s="527">
        <v>6.2742</v>
      </c>
      <c r="O141" s="527">
        <v>6.3984</v>
      </c>
      <c r="P141" s="527">
        <v>6.5085</v>
      </c>
    </row>
    <row r="142" ht="14.25">
      <c r="A142" s="95"/>
    </row>
    <row r="143" ht="14.25">
      <c r="A143" s="95"/>
    </row>
    <row r="144" s="252" customFormat="1" ht="15"/>
    <row r="146" ht="14.25">
      <c r="A146" s="204" t="s">
        <v>444</v>
      </c>
    </row>
    <row r="147" ht="14.25">
      <c r="A147" s="95" t="s">
        <v>416</v>
      </c>
    </row>
    <row r="149" spans="1:10" ht="14.25" customHeight="1">
      <c r="A149" s="645"/>
      <c r="B149" s="646"/>
      <c r="C149" s="649" t="s">
        <v>450</v>
      </c>
      <c r="D149" s="651" t="s">
        <v>434</v>
      </c>
      <c r="E149" s="653" t="s">
        <v>445</v>
      </c>
      <c r="F149" s="653"/>
      <c r="G149" s="653"/>
      <c r="H149" s="631" t="s">
        <v>446</v>
      </c>
      <c r="I149" s="653"/>
      <c r="J149" s="653"/>
    </row>
    <row r="150" spans="1:10" ht="54" customHeight="1">
      <c r="A150" s="647"/>
      <c r="B150" s="648"/>
      <c r="C150" s="650"/>
      <c r="D150" s="652"/>
      <c r="E150" s="166" t="s">
        <v>438</v>
      </c>
      <c r="F150" s="166" t="s">
        <v>439</v>
      </c>
      <c r="G150" s="166" t="s">
        <v>440</v>
      </c>
      <c r="H150" s="166" t="s">
        <v>438</v>
      </c>
      <c r="I150" s="166" t="s">
        <v>439</v>
      </c>
      <c r="J150" s="166" t="s">
        <v>440</v>
      </c>
    </row>
    <row r="151" spans="1:10" ht="14.25">
      <c r="A151" s="173"/>
      <c r="B151" s="170"/>
      <c r="C151" s="174">
        <v>1</v>
      </c>
      <c r="D151" s="175">
        <v>2</v>
      </c>
      <c r="E151" s="175">
        <v>3</v>
      </c>
      <c r="F151" s="175">
        <v>4</v>
      </c>
      <c r="G151" s="175">
        <v>5</v>
      </c>
      <c r="H151" s="175">
        <v>6</v>
      </c>
      <c r="I151" s="175">
        <v>7</v>
      </c>
      <c r="J151" s="175">
        <v>8</v>
      </c>
    </row>
    <row r="152" spans="1:10" ht="14.25" hidden="1" outlineLevel="1">
      <c r="A152" s="44">
        <v>2005</v>
      </c>
      <c r="B152" s="88" t="s">
        <v>27</v>
      </c>
      <c r="C152" s="89">
        <v>4.95919245221163</v>
      </c>
      <c r="D152" s="90">
        <v>6.4574289074091755</v>
      </c>
      <c r="E152" s="90">
        <v>5.022798307950962</v>
      </c>
      <c r="F152" s="90">
        <v>6.14805341928108</v>
      </c>
      <c r="G152" s="90">
        <v>5.989355422301246</v>
      </c>
      <c r="H152" s="90">
        <v>4.581536549646288</v>
      </c>
      <c r="I152" s="90">
        <v>3.4141</v>
      </c>
      <c r="J152" s="168" t="s">
        <v>43</v>
      </c>
    </row>
    <row r="153" spans="1:10" ht="14.25" hidden="1" outlineLevel="1">
      <c r="A153" s="44">
        <v>2005</v>
      </c>
      <c r="B153" s="88" t="s">
        <v>28</v>
      </c>
      <c r="C153" s="89">
        <v>3.8917191350577345</v>
      </c>
      <c r="D153" s="90">
        <v>5.6839303679856235</v>
      </c>
      <c r="E153" s="90">
        <v>4.507627932332901</v>
      </c>
      <c r="F153" s="90">
        <v>5.974844384228177</v>
      </c>
      <c r="G153" s="90">
        <v>5.7618008277796395</v>
      </c>
      <c r="H153" s="90">
        <v>3.3812923047992065</v>
      </c>
      <c r="I153" s="90">
        <v>4.7234</v>
      </c>
      <c r="J153" s="90">
        <v>4.454463198326416</v>
      </c>
    </row>
    <row r="154" spans="1:10" ht="14.25" hidden="1" outlineLevel="1">
      <c r="A154" s="44">
        <v>2005</v>
      </c>
      <c r="B154" s="88" t="s">
        <v>29</v>
      </c>
      <c r="C154" s="89">
        <v>3.927892682782192</v>
      </c>
      <c r="D154" s="90">
        <v>5.203479531029049</v>
      </c>
      <c r="E154" s="90">
        <v>4.206178692504164</v>
      </c>
      <c r="F154" s="90">
        <v>5.052711001236497</v>
      </c>
      <c r="G154" s="90">
        <v>4.941260357633399</v>
      </c>
      <c r="H154" s="90">
        <v>3.4296040539605586</v>
      </c>
      <c r="I154" s="168" t="s">
        <v>43</v>
      </c>
      <c r="J154" s="168" t="s">
        <v>43</v>
      </c>
    </row>
    <row r="155" spans="1:10" ht="14.25" hidden="1" outlineLevel="1">
      <c r="A155" s="44">
        <v>2005</v>
      </c>
      <c r="B155" s="88" t="s">
        <v>31</v>
      </c>
      <c r="C155" s="89">
        <v>4.086430836769242</v>
      </c>
      <c r="D155" s="90">
        <v>5.178428804553322</v>
      </c>
      <c r="E155" s="90">
        <v>4.491183653414553</v>
      </c>
      <c r="F155" s="90">
        <v>5.783263796277612</v>
      </c>
      <c r="G155" s="90">
        <v>5.392526525811791</v>
      </c>
      <c r="H155" s="90">
        <v>3.56011207584579</v>
      </c>
      <c r="I155" s="168" t="s">
        <v>43</v>
      </c>
      <c r="J155" s="90">
        <v>5.6408</v>
      </c>
    </row>
    <row r="156" spans="1:10" ht="14.25" hidden="1" outlineLevel="1">
      <c r="A156" s="44">
        <v>2005</v>
      </c>
      <c r="B156" s="88" t="s">
        <v>429</v>
      </c>
      <c r="C156" s="89">
        <v>4.244211511135378</v>
      </c>
      <c r="D156" s="90">
        <v>5.158967077879814</v>
      </c>
      <c r="E156" s="90">
        <v>4.53462258550024</v>
      </c>
      <c r="F156" s="90">
        <v>5.612541384834225</v>
      </c>
      <c r="G156" s="90">
        <v>5.302542375173905</v>
      </c>
      <c r="H156" s="90">
        <v>3.9129054411227036</v>
      </c>
      <c r="I156" s="90">
        <v>5.430700000000001</v>
      </c>
      <c r="J156" s="168" t="s">
        <v>43</v>
      </c>
    </row>
    <row r="157" spans="1:10" ht="14.25" hidden="1" outlineLevel="1">
      <c r="A157" s="44">
        <v>2005</v>
      </c>
      <c r="B157" s="88" t="s">
        <v>430</v>
      </c>
      <c r="C157" s="89">
        <v>4.042423976208202</v>
      </c>
      <c r="D157" s="90">
        <v>5.393764997794207</v>
      </c>
      <c r="E157" s="90">
        <v>4.562601592722707</v>
      </c>
      <c r="F157" s="90">
        <v>5.193928008445943</v>
      </c>
      <c r="G157" s="90">
        <v>4.808357028383649</v>
      </c>
      <c r="H157" s="90">
        <v>3.638909424230812</v>
      </c>
      <c r="I157" s="90">
        <v>3.38125</v>
      </c>
      <c r="J157" s="90">
        <v>3.8059878116343495</v>
      </c>
    </row>
    <row r="158" spans="1:10" ht="14.25" hidden="1" outlineLevel="1">
      <c r="A158" s="44">
        <v>2005</v>
      </c>
      <c r="B158" s="88" t="s">
        <v>431</v>
      </c>
      <c r="C158" s="89">
        <v>4.218223729157614</v>
      </c>
      <c r="D158" s="90">
        <v>5.088548158767448</v>
      </c>
      <c r="E158" s="90">
        <v>4.1116730446807255</v>
      </c>
      <c r="F158" s="90">
        <v>5.4301389666850275</v>
      </c>
      <c r="G158" s="90">
        <v>5.854967032022511</v>
      </c>
      <c r="H158" s="90">
        <v>3.5431356837847043</v>
      </c>
      <c r="I158" s="90">
        <v>6.881646825629413</v>
      </c>
      <c r="J158" s="90">
        <v>4.624302891001064</v>
      </c>
    </row>
    <row r="159" spans="1:10" ht="14.25" hidden="1" outlineLevel="1">
      <c r="A159" s="44">
        <v>2005</v>
      </c>
      <c r="B159" s="88" t="s">
        <v>36</v>
      </c>
      <c r="C159" s="89">
        <v>4.589995595110508</v>
      </c>
      <c r="D159" s="90">
        <v>5.022720728122936</v>
      </c>
      <c r="E159" s="90">
        <v>4.836685195415073</v>
      </c>
      <c r="F159" s="90">
        <v>5.53073912935181</v>
      </c>
      <c r="G159" s="90">
        <v>5.266214091941067</v>
      </c>
      <c r="H159" s="90">
        <v>3.831264516543459</v>
      </c>
      <c r="I159" s="90">
        <v>4.263548511789717</v>
      </c>
      <c r="J159" s="90">
        <v>5.82</v>
      </c>
    </row>
    <row r="160" spans="1:10" ht="14.25" hidden="1" outlineLevel="1">
      <c r="A160" s="44">
        <v>2005</v>
      </c>
      <c r="B160" s="88" t="s">
        <v>37</v>
      </c>
      <c r="C160" s="89">
        <v>3.81691452039646</v>
      </c>
      <c r="D160" s="90">
        <v>4.96441874185868</v>
      </c>
      <c r="E160" s="90">
        <v>4.78592714000474</v>
      </c>
      <c r="F160" s="90">
        <v>5.595035692786529</v>
      </c>
      <c r="G160" s="90">
        <v>4.9312026364489805</v>
      </c>
      <c r="H160" s="90">
        <v>3.2756309473150433</v>
      </c>
      <c r="I160" s="90">
        <v>4.350899999999999</v>
      </c>
      <c r="J160" s="90">
        <v>3.66246554026913</v>
      </c>
    </row>
    <row r="161" spans="1:10" ht="14.25" hidden="1" outlineLevel="1">
      <c r="A161" s="44">
        <v>2005</v>
      </c>
      <c r="B161" s="88" t="s">
        <v>432</v>
      </c>
      <c r="C161" s="89">
        <v>4.266478795701962</v>
      </c>
      <c r="D161" s="90">
        <v>5.184878637216534</v>
      </c>
      <c r="E161" s="90">
        <v>4.773054263750546</v>
      </c>
      <c r="F161" s="90">
        <v>5.56672826998112</v>
      </c>
      <c r="G161" s="90">
        <v>5.3888786360400704</v>
      </c>
      <c r="H161" s="90">
        <v>3.7267578271847</v>
      </c>
      <c r="I161" s="90">
        <v>4.599600000000001</v>
      </c>
      <c r="J161" s="90">
        <v>4.72111323076923</v>
      </c>
    </row>
    <row r="162" spans="1:10" ht="14.25" hidden="1" outlineLevel="1">
      <c r="A162" s="44">
        <v>2005</v>
      </c>
      <c r="B162" s="88" t="s">
        <v>40</v>
      </c>
      <c r="C162" s="89">
        <v>4.24406621610787</v>
      </c>
      <c r="D162" s="90">
        <v>5.115039153750127</v>
      </c>
      <c r="E162" s="90">
        <v>4.763200424134316</v>
      </c>
      <c r="F162" s="90">
        <v>6.156490961102142</v>
      </c>
      <c r="G162" s="90">
        <v>5.451367944164911</v>
      </c>
      <c r="H162" s="90">
        <v>4.1911378255497675</v>
      </c>
      <c r="I162" s="90">
        <v>2.716147031849906</v>
      </c>
      <c r="J162" s="90">
        <v>4.093733333333334</v>
      </c>
    </row>
    <row r="163" spans="1:10" s="128" customFormat="1" ht="14.25" collapsed="1">
      <c r="A163" s="44">
        <v>2005</v>
      </c>
      <c r="B163" s="88" t="s">
        <v>41</v>
      </c>
      <c r="C163" s="89">
        <v>4.528424754604909</v>
      </c>
      <c r="D163" s="90">
        <v>4.931868352869908</v>
      </c>
      <c r="E163" s="90">
        <v>5.049044296211509</v>
      </c>
      <c r="F163" s="90">
        <v>5.919837546096955</v>
      </c>
      <c r="G163" s="90">
        <v>6.199318816985224</v>
      </c>
      <c r="H163" s="90">
        <v>4.045011155033096</v>
      </c>
      <c r="I163" s="90">
        <v>3.8139173076923076</v>
      </c>
      <c r="J163" s="90">
        <v>5.343693302126389</v>
      </c>
    </row>
    <row r="164" spans="1:10" ht="14.25" hidden="1" outlineLevel="1">
      <c r="A164" s="44">
        <v>2006</v>
      </c>
      <c r="B164" s="88" t="s">
        <v>27</v>
      </c>
      <c r="C164" s="89">
        <v>4.17873859427917</v>
      </c>
      <c r="D164" s="90">
        <v>5.17747536372583</v>
      </c>
      <c r="E164" s="90">
        <v>4.82616657860876</v>
      </c>
      <c r="F164" s="90">
        <v>5.53644238663671</v>
      </c>
      <c r="G164" s="90">
        <v>5.139719867031679</v>
      </c>
      <c r="H164" s="90">
        <v>3.771989213837714</v>
      </c>
      <c r="I164" s="90">
        <v>4.589629032258064</v>
      </c>
      <c r="J164" s="90">
        <v>5.8407</v>
      </c>
    </row>
    <row r="165" spans="1:10" ht="14.25" hidden="1" outlineLevel="1">
      <c r="A165" s="44">
        <v>2006</v>
      </c>
      <c r="B165" s="88" t="s">
        <v>28</v>
      </c>
      <c r="C165" s="89">
        <v>4.727622163604721</v>
      </c>
      <c r="D165" s="90">
        <v>5.109803448159586</v>
      </c>
      <c r="E165" s="90">
        <v>5.276271060813301</v>
      </c>
      <c r="F165" s="90">
        <v>5.0300603102362444</v>
      </c>
      <c r="G165" s="90">
        <v>5.543522628166315</v>
      </c>
      <c r="H165" s="90">
        <v>4.214115286290266</v>
      </c>
      <c r="I165" s="90">
        <v>3.9264999999999994</v>
      </c>
      <c r="J165" s="90">
        <v>2.8361999999999994</v>
      </c>
    </row>
    <row r="166" spans="1:10" ht="14.25" hidden="1" outlineLevel="1">
      <c r="A166" s="44">
        <v>2006</v>
      </c>
      <c r="B166" s="88" t="s">
        <v>29</v>
      </c>
      <c r="C166" s="89">
        <v>4.982025824596689</v>
      </c>
      <c r="D166" s="90">
        <v>5.491888969285787</v>
      </c>
      <c r="E166" s="90">
        <v>5.46604041895272</v>
      </c>
      <c r="F166" s="90">
        <v>6.011039597678496</v>
      </c>
      <c r="G166" s="90">
        <v>5.524045310184032</v>
      </c>
      <c r="H166" s="90">
        <v>4.384207458662393</v>
      </c>
      <c r="I166" s="90">
        <v>5.602777539199584</v>
      </c>
      <c r="J166" s="90">
        <v>5.619871428571429</v>
      </c>
    </row>
    <row r="167" spans="1:10" ht="14.25" hidden="1" outlineLevel="1">
      <c r="A167" s="44">
        <v>2006</v>
      </c>
      <c r="B167" s="88" t="s">
        <v>31</v>
      </c>
      <c r="C167" s="89">
        <v>5.08984229851043</v>
      </c>
      <c r="D167" s="90">
        <v>5.617780820913405</v>
      </c>
      <c r="E167" s="90">
        <v>5.304662863473909</v>
      </c>
      <c r="F167" s="90">
        <v>5.63459219734152</v>
      </c>
      <c r="G167" s="90">
        <v>5.5510967799642215</v>
      </c>
      <c r="H167" s="90">
        <v>4.662743212165866</v>
      </c>
      <c r="I167" s="90">
        <v>5.677103440717247</v>
      </c>
      <c r="J167" s="90">
        <v>5.980975609756097</v>
      </c>
    </row>
    <row r="168" spans="1:10" ht="14.25" hidden="1" outlineLevel="1">
      <c r="A168" s="44">
        <v>2006</v>
      </c>
      <c r="B168" s="88" t="s">
        <v>429</v>
      </c>
      <c r="C168" s="89">
        <v>5.114884372933169</v>
      </c>
      <c r="D168" s="90">
        <v>5.651794307335174</v>
      </c>
      <c r="E168" s="90">
        <v>5.692686149301925</v>
      </c>
      <c r="F168" s="90">
        <v>5.918643325590268</v>
      </c>
      <c r="G168" s="90">
        <v>5.855118104233533</v>
      </c>
      <c r="H168" s="90">
        <v>4.6811324813921225</v>
      </c>
      <c r="I168" s="90">
        <v>5.384650034985985</v>
      </c>
      <c r="J168" s="168" t="s">
        <v>43</v>
      </c>
    </row>
    <row r="169" spans="1:10" ht="14.25" hidden="1" outlineLevel="1">
      <c r="A169" s="44">
        <v>2006</v>
      </c>
      <c r="B169" s="88" t="s">
        <v>430</v>
      </c>
      <c r="C169" s="89">
        <v>5.375109275872544</v>
      </c>
      <c r="D169" s="90">
        <v>6.061147478006413</v>
      </c>
      <c r="E169" s="90">
        <v>6.246059665341598</v>
      </c>
      <c r="F169" s="90">
        <v>6.104225949120498</v>
      </c>
      <c r="G169" s="90">
        <v>5.63316347234556</v>
      </c>
      <c r="H169" s="90">
        <v>4.873108250870422</v>
      </c>
      <c r="I169" s="90">
        <v>6.175791659111515</v>
      </c>
      <c r="J169" s="90">
        <v>5.61865179063361</v>
      </c>
    </row>
    <row r="170" spans="1:10" ht="14.25" hidden="1" outlineLevel="1">
      <c r="A170" s="44">
        <v>2006</v>
      </c>
      <c r="B170" s="88" t="s">
        <v>431</v>
      </c>
      <c r="C170" s="89">
        <v>5.964703398506129</v>
      </c>
      <c r="D170" s="90">
        <v>6.295031831232738</v>
      </c>
      <c r="E170" s="90">
        <v>6.476574169452718</v>
      </c>
      <c r="F170" s="90">
        <v>6.975734211128673</v>
      </c>
      <c r="G170" s="90">
        <v>6.347230147233771</v>
      </c>
      <c r="H170" s="90">
        <v>5.479562280402859</v>
      </c>
      <c r="I170" s="90">
        <v>6.438075</v>
      </c>
      <c r="J170" s="90">
        <v>6.5287999999999995</v>
      </c>
    </row>
    <row r="171" spans="1:10" ht="14.25" hidden="1" outlineLevel="1">
      <c r="A171" s="44">
        <v>2006</v>
      </c>
      <c r="B171" s="88" t="s">
        <v>36</v>
      </c>
      <c r="C171" s="89">
        <v>6.008393155500199</v>
      </c>
      <c r="D171" s="90">
        <v>6.394825545653522</v>
      </c>
      <c r="E171" s="90">
        <v>6.421739218466369</v>
      </c>
      <c r="F171" s="90">
        <v>5.907190868884276</v>
      </c>
      <c r="G171" s="90">
        <v>6.375840154299321</v>
      </c>
      <c r="H171" s="90">
        <v>5.472461879150756</v>
      </c>
      <c r="I171" s="90">
        <v>6.885571057957524</v>
      </c>
      <c r="J171" s="90">
        <v>6.0150999999999994</v>
      </c>
    </row>
    <row r="172" spans="1:10" ht="14.25" hidden="1" outlineLevel="1">
      <c r="A172" s="44">
        <v>2006</v>
      </c>
      <c r="B172" s="88" t="s">
        <v>37</v>
      </c>
      <c r="C172" s="89">
        <v>6.0385594570033465</v>
      </c>
      <c r="D172" s="90">
        <v>6.904723416790098</v>
      </c>
      <c r="E172" s="90">
        <v>6.493767429973235</v>
      </c>
      <c r="F172" s="90">
        <v>7.018270846544922</v>
      </c>
      <c r="G172" s="90">
        <v>6.491673615689388</v>
      </c>
      <c r="H172" s="90">
        <v>5.711374671415121</v>
      </c>
      <c r="I172" s="90">
        <v>6.5838</v>
      </c>
      <c r="J172" s="90">
        <v>7.0295221037146005</v>
      </c>
    </row>
    <row r="173" spans="1:10" ht="14.25" hidden="1" outlineLevel="1">
      <c r="A173" s="44">
        <v>2006</v>
      </c>
      <c r="B173" s="88" t="s">
        <v>432</v>
      </c>
      <c r="C173" s="89">
        <v>6.089998417962535</v>
      </c>
      <c r="D173" s="90">
        <v>6.749300219244118</v>
      </c>
      <c r="E173" s="90">
        <v>6.805514646873388</v>
      </c>
      <c r="F173" s="90">
        <v>6.788662052837579</v>
      </c>
      <c r="G173" s="90">
        <v>6.673641594278605</v>
      </c>
      <c r="H173" s="90">
        <v>5.310837747289941</v>
      </c>
      <c r="I173" s="90">
        <v>6.481036633663367</v>
      </c>
      <c r="J173" s="90">
        <v>6.4134623853211</v>
      </c>
    </row>
    <row r="174" spans="1:10" ht="14.25" hidden="1" outlineLevel="1">
      <c r="A174" s="44">
        <v>2006</v>
      </c>
      <c r="B174" s="88" t="s">
        <v>40</v>
      </c>
      <c r="C174" s="89">
        <v>5.5153294080195305</v>
      </c>
      <c r="D174" s="90">
        <v>6.547798816502</v>
      </c>
      <c r="E174" s="90">
        <v>6.2416084061845085</v>
      </c>
      <c r="F174" s="90">
        <v>6.677419313802446</v>
      </c>
      <c r="G174" s="90">
        <v>6.884489418191524</v>
      </c>
      <c r="H174" s="90">
        <v>5.1733859337262755</v>
      </c>
      <c r="I174" s="90">
        <v>6.757700000000001</v>
      </c>
      <c r="J174" s="90">
        <v>6.391529209621993</v>
      </c>
    </row>
    <row r="175" spans="1:10" s="128" customFormat="1" ht="14.25" collapsed="1">
      <c r="A175" s="44">
        <v>2006</v>
      </c>
      <c r="B175" s="88" t="s">
        <v>41</v>
      </c>
      <c r="C175" s="89">
        <v>5.893830447461016</v>
      </c>
      <c r="D175" s="90">
        <v>6.617044251374234</v>
      </c>
      <c r="E175" s="90">
        <v>6.33395014820006</v>
      </c>
      <c r="F175" s="90">
        <v>7.1788160656974656</v>
      </c>
      <c r="G175" s="90">
        <v>6.522846506976992</v>
      </c>
      <c r="H175" s="90">
        <v>5.6002119229632585</v>
      </c>
      <c r="I175" s="90">
        <v>6.432033864554716</v>
      </c>
      <c r="J175" s="90">
        <v>5.734563704584293</v>
      </c>
    </row>
    <row r="176" spans="1:10" ht="14.25" hidden="1" outlineLevel="1">
      <c r="A176" s="44">
        <v>2007</v>
      </c>
      <c r="B176" s="88" t="s">
        <v>27</v>
      </c>
      <c r="C176" s="89">
        <v>5.6102108638128705</v>
      </c>
      <c r="D176" s="90">
        <v>6.348455989564992</v>
      </c>
      <c r="E176" s="90">
        <v>6.220085651678226</v>
      </c>
      <c r="F176" s="90">
        <v>6.506386095569481</v>
      </c>
      <c r="G176" s="90">
        <v>6.413223342222365</v>
      </c>
      <c r="H176" s="90">
        <v>5.208587112165137</v>
      </c>
      <c r="I176" s="90">
        <v>6.046765127388535</v>
      </c>
      <c r="J176" s="168" t="s">
        <v>43</v>
      </c>
    </row>
    <row r="177" spans="1:10" ht="14.25" hidden="1" outlineLevel="1">
      <c r="A177" s="44">
        <v>2007</v>
      </c>
      <c r="B177" s="88" t="s">
        <v>28</v>
      </c>
      <c r="C177" s="89">
        <v>5.850328057413378</v>
      </c>
      <c r="D177" s="90">
        <v>6.678101600865158</v>
      </c>
      <c r="E177" s="90">
        <v>6.161315924664325</v>
      </c>
      <c r="F177" s="90">
        <v>6.889550927316121</v>
      </c>
      <c r="G177" s="90">
        <v>6.757978352756427</v>
      </c>
      <c r="H177" s="90">
        <v>5.674530290082085</v>
      </c>
      <c r="I177" s="90">
        <v>6.2094000000000005</v>
      </c>
      <c r="J177" s="90">
        <v>6.40469264730854</v>
      </c>
    </row>
    <row r="178" spans="1:10" ht="14.25" hidden="1" outlineLevel="1">
      <c r="A178" s="44">
        <v>2007</v>
      </c>
      <c r="B178" s="88" t="s">
        <v>29</v>
      </c>
      <c r="C178" s="89">
        <v>5.471236442685384</v>
      </c>
      <c r="D178" s="90">
        <v>6.064714608114669</v>
      </c>
      <c r="E178" s="90">
        <v>6.080765444425406</v>
      </c>
      <c r="F178" s="90">
        <v>6.746432952006907</v>
      </c>
      <c r="G178" s="90">
        <v>6.0486689682087</v>
      </c>
      <c r="H178" s="90">
        <v>5.035917160340895</v>
      </c>
      <c r="I178" s="90">
        <v>5.776097726868415</v>
      </c>
      <c r="J178" s="90">
        <v>5.819495426084584</v>
      </c>
    </row>
    <row r="179" spans="1:10" ht="14.25" hidden="1" outlineLevel="1">
      <c r="A179" s="44">
        <v>2007</v>
      </c>
      <c r="B179" s="88" t="s">
        <v>31</v>
      </c>
      <c r="C179" s="89">
        <v>5.193316484345868</v>
      </c>
      <c r="D179" s="90">
        <v>5.950345690703323</v>
      </c>
      <c r="E179" s="90">
        <v>5.6700424074927644</v>
      </c>
      <c r="F179" s="90">
        <v>6.367914765676541</v>
      </c>
      <c r="G179" s="90">
        <v>5.986959438152292</v>
      </c>
      <c r="H179" s="90">
        <v>4.853599157126147</v>
      </c>
      <c r="I179" s="90">
        <v>6.317753412118686</v>
      </c>
      <c r="J179" s="90">
        <v>5.323499999999999</v>
      </c>
    </row>
    <row r="180" spans="1:10" ht="14.25" hidden="1" outlineLevel="1">
      <c r="A180" s="44">
        <v>2007</v>
      </c>
      <c r="B180" s="88" t="s">
        <v>429</v>
      </c>
      <c r="C180" s="89">
        <v>5.530235298356995</v>
      </c>
      <c r="D180" s="90">
        <v>6.016920512376443</v>
      </c>
      <c r="E180" s="90">
        <v>6.34385207802275</v>
      </c>
      <c r="F180" s="90">
        <v>6.454273186608544</v>
      </c>
      <c r="G180" s="90">
        <v>6.203550760285387</v>
      </c>
      <c r="H180" s="90">
        <v>4.909940353081899</v>
      </c>
      <c r="I180" s="90">
        <v>5.58592830143445</v>
      </c>
      <c r="J180" s="90">
        <v>5.467444230769232</v>
      </c>
    </row>
    <row r="181" spans="1:10" ht="14.25" hidden="1" outlineLevel="1">
      <c r="A181" s="44">
        <v>2007</v>
      </c>
      <c r="B181" s="88" t="s">
        <v>430</v>
      </c>
      <c r="C181" s="89">
        <v>5.3679651482295485</v>
      </c>
      <c r="D181" s="90">
        <v>6.255107991646712</v>
      </c>
      <c r="E181" s="90">
        <v>6.056044397537533</v>
      </c>
      <c r="F181" s="90">
        <v>6.595594435259804</v>
      </c>
      <c r="G181" s="90">
        <v>6.1240768188484935</v>
      </c>
      <c r="H181" s="90">
        <v>5.04960508600639</v>
      </c>
      <c r="I181" s="90">
        <v>6.161185982674851</v>
      </c>
      <c r="J181" s="90">
        <v>5.69097417721519</v>
      </c>
    </row>
    <row r="182" spans="1:10" ht="14.25" hidden="1" outlineLevel="1">
      <c r="A182" s="44">
        <v>2007</v>
      </c>
      <c r="B182" s="88" t="s">
        <v>431</v>
      </c>
      <c r="C182" s="89">
        <v>5.517280922755072</v>
      </c>
      <c r="D182" s="90">
        <v>5.826014258930031</v>
      </c>
      <c r="E182" s="90">
        <v>5.902700155522548</v>
      </c>
      <c r="F182" s="90">
        <v>6.449382795083111</v>
      </c>
      <c r="G182" s="90">
        <v>5.994664218731962</v>
      </c>
      <c r="H182" s="90">
        <v>5.338690993996241</v>
      </c>
      <c r="I182" s="90">
        <v>5.9611</v>
      </c>
      <c r="J182" s="90">
        <v>5.871686405428428</v>
      </c>
    </row>
    <row r="183" spans="1:10" ht="14.25" hidden="1" outlineLevel="1">
      <c r="A183" s="44">
        <v>2007</v>
      </c>
      <c r="B183" s="88" t="s">
        <v>36</v>
      </c>
      <c r="C183" s="89">
        <v>5.340858228193524</v>
      </c>
      <c r="D183" s="90">
        <v>5.8465795228042206</v>
      </c>
      <c r="E183" s="90">
        <v>6.000001345265669</v>
      </c>
      <c r="F183" s="90">
        <v>6.562221047597948</v>
      </c>
      <c r="G183" s="90">
        <v>6.163627121344894</v>
      </c>
      <c r="H183" s="90">
        <v>5.068381584501629</v>
      </c>
      <c r="I183" s="90">
        <v>5.465558129272012</v>
      </c>
      <c r="J183" s="90">
        <v>5.804234574060899</v>
      </c>
    </row>
    <row r="184" spans="1:10" ht="14.25" hidden="1" outlineLevel="1">
      <c r="A184" s="44">
        <v>2007</v>
      </c>
      <c r="B184" s="88" t="s">
        <v>37</v>
      </c>
      <c r="C184" s="89">
        <v>5.421363142702176</v>
      </c>
      <c r="D184" s="90">
        <v>6.014876894584795</v>
      </c>
      <c r="E184" s="90">
        <v>5.904348513643002</v>
      </c>
      <c r="F184" s="90">
        <v>5.923171225948145</v>
      </c>
      <c r="G184" s="90">
        <v>6.0609071641472285</v>
      </c>
      <c r="H184" s="90">
        <v>5.153510974384314</v>
      </c>
      <c r="I184" s="90">
        <v>5.71</v>
      </c>
      <c r="J184" s="90">
        <v>5.9898396681749615</v>
      </c>
    </row>
    <row r="185" spans="1:10" ht="14.25" hidden="1" outlineLevel="1">
      <c r="A185" s="44">
        <v>2007</v>
      </c>
      <c r="B185" s="88" t="s">
        <v>432</v>
      </c>
      <c r="C185" s="89">
        <v>5.628912758957069</v>
      </c>
      <c r="D185" s="90">
        <v>5.775834455295211</v>
      </c>
      <c r="E185" s="90">
        <v>6.111361908494574</v>
      </c>
      <c r="F185" s="90">
        <v>6.0702168315227425</v>
      </c>
      <c r="G185" s="90">
        <v>6.116438459986186</v>
      </c>
      <c r="H185" s="90">
        <v>5.499021298815022</v>
      </c>
      <c r="I185" s="90">
        <v>5.2599978899625315</v>
      </c>
      <c r="J185" s="90">
        <v>5.651460926288323</v>
      </c>
    </row>
    <row r="186" spans="1:10" ht="14.25" hidden="1" outlineLevel="1">
      <c r="A186" s="44">
        <v>2007</v>
      </c>
      <c r="B186" s="88" t="s">
        <v>40</v>
      </c>
      <c r="C186" s="89">
        <v>5.377526393428487</v>
      </c>
      <c r="D186" s="90">
        <v>5.8299947529531595</v>
      </c>
      <c r="E186" s="90">
        <v>6.156202835045603</v>
      </c>
      <c r="F186" s="90">
        <v>6.04292632817622</v>
      </c>
      <c r="G186" s="90">
        <v>6.302002062717708</v>
      </c>
      <c r="H186" s="90">
        <v>5.145617575510545</v>
      </c>
      <c r="I186" s="90">
        <v>5.4952035087719295</v>
      </c>
      <c r="J186" s="90">
        <v>6.071160610320766</v>
      </c>
    </row>
    <row r="187" spans="1:10" ht="14.25" collapsed="1">
      <c r="A187" s="96">
        <v>2007</v>
      </c>
      <c r="B187" s="91" t="s">
        <v>41</v>
      </c>
      <c r="C187" s="92">
        <v>5.515676958646681</v>
      </c>
      <c r="D187" s="93">
        <v>5.670974610173363</v>
      </c>
      <c r="E187" s="93">
        <v>6.06812396476215</v>
      </c>
      <c r="F187" s="93">
        <v>5.872822875725109</v>
      </c>
      <c r="G187" s="93">
        <v>6.4376969907810055</v>
      </c>
      <c r="H187" s="93">
        <v>5.394700743593401</v>
      </c>
      <c r="I187" s="93">
        <v>5.8598562975352655</v>
      </c>
      <c r="J187" s="93">
        <v>4.5351</v>
      </c>
    </row>
    <row r="188" spans="1:10" ht="14.25" hidden="1" outlineLevel="1">
      <c r="A188" s="44">
        <v>2008</v>
      </c>
      <c r="B188" s="88" t="s">
        <v>27</v>
      </c>
      <c r="C188" s="89">
        <v>5.519786484270192</v>
      </c>
      <c r="D188" s="90">
        <v>5.95254921040997</v>
      </c>
      <c r="E188" s="90">
        <v>5.967885015469227</v>
      </c>
      <c r="F188" s="90">
        <v>6.552232965263086</v>
      </c>
      <c r="G188" s="90">
        <v>7.1857</v>
      </c>
      <c r="H188" s="90">
        <v>5.236094137623</v>
      </c>
      <c r="I188" s="90">
        <v>6.6215</v>
      </c>
      <c r="J188" s="168" t="s">
        <v>43</v>
      </c>
    </row>
    <row r="189" spans="1:10" ht="14.25" hidden="1" outlineLevel="1" collapsed="1">
      <c r="A189" s="44">
        <v>2008</v>
      </c>
      <c r="B189" s="88" t="s">
        <v>28</v>
      </c>
      <c r="C189" s="89">
        <v>5.579695567879101</v>
      </c>
      <c r="D189" s="90">
        <v>5.834526122652897</v>
      </c>
      <c r="E189" s="90">
        <v>5.961528418109502</v>
      </c>
      <c r="F189" s="90">
        <v>6.312088118707206</v>
      </c>
      <c r="G189" s="90">
        <v>5.9405</v>
      </c>
      <c r="H189" s="90">
        <v>5.448887580672453</v>
      </c>
      <c r="I189" s="90">
        <v>5.5391659485754</v>
      </c>
      <c r="J189" s="168" t="s">
        <v>43</v>
      </c>
    </row>
    <row r="190" spans="1:10" ht="14.25" hidden="1" outlineLevel="1" collapsed="1">
      <c r="A190" s="44">
        <v>2008</v>
      </c>
      <c r="B190" s="88" t="s">
        <v>29</v>
      </c>
      <c r="C190" s="89">
        <v>5.629740129578203</v>
      </c>
      <c r="D190" s="90">
        <v>5.710684487181053</v>
      </c>
      <c r="E190" s="90">
        <v>6.060634009871606</v>
      </c>
      <c r="F190" s="90">
        <v>6.296005649292354</v>
      </c>
      <c r="G190" s="90">
        <v>6.4904</v>
      </c>
      <c r="H190" s="90">
        <v>5.4653797750095485</v>
      </c>
      <c r="I190" s="168" t="s">
        <v>43</v>
      </c>
      <c r="J190" s="90">
        <v>4.7</v>
      </c>
    </row>
    <row r="191" spans="1:10" ht="14.25" hidden="1" outlineLevel="1" collapsed="1">
      <c r="A191" s="44">
        <v>2008</v>
      </c>
      <c r="B191" s="88" t="s">
        <v>31</v>
      </c>
      <c r="C191" s="89">
        <v>5.473039194714996</v>
      </c>
      <c r="D191" s="90">
        <v>5.7334238980028305</v>
      </c>
      <c r="E191" s="90">
        <v>5.279370845629053</v>
      </c>
      <c r="F191" s="90">
        <v>6.3830328187911975</v>
      </c>
      <c r="G191" s="90">
        <v>5.982</v>
      </c>
      <c r="H191" s="90">
        <v>5.580257325396501</v>
      </c>
      <c r="I191" s="168" t="s">
        <v>43</v>
      </c>
      <c r="J191" s="168" t="s">
        <v>43</v>
      </c>
    </row>
    <row r="192" spans="1:10" ht="14.25" hidden="1" outlineLevel="1" collapsed="1">
      <c r="A192" s="44">
        <v>2008</v>
      </c>
      <c r="B192" s="88" t="s">
        <v>429</v>
      </c>
      <c r="C192" s="89">
        <v>5.586068478679036</v>
      </c>
      <c r="D192" s="90">
        <v>5.791634234340025</v>
      </c>
      <c r="E192" s="90">
        <v>5.972857812657445</v>
      </c>
      <c r="F192" s="90">
        <v>6.8087664057403785</v>
      </c>
      <c r="G192" s="90">
        <v>6.3073</v>
      </c>
      <c r="H192" s="90">
        <v>5.334639912450944</v>
      </c>
      <c r="I192" s="90">
        <v>6.492659201002563</v>
      </c>
      <c r="J192" s="90">
        <v>5.51</v>
      </c>
    </row>
    <row r="193" spans="1:10" ht="14.25" hidden="1" outlineLevel="1" collapsed="1">
      <c r="A193" s="44">
        <v>2008</v>
      </c>
      <c r="B193" s="88" t="s">
        <v>430</v>
      </c>
      <c r="C193" s="89">
        <v>5.603818969071421</v>
      </c>
      <c r="D193" s="90">
        <v>6.074664873680008</v>
      </c>
      <c r="E193" s="90">
        <v>6.031277224159982</v>
      </c>
      <c r="F193" s="90">
        <v>6.565184777588721</v>
      </c>
      <c r="G193" s="90">
        <v>6.5587</v>
      </c>
      <c r="H193" s="90">
        <v>5.4486998641859605</v>
      </c>
      <c r="I193" s="90">
        <v>5.748822535615566</v>
      </c>
      <c r="J193" s="90">
        <v>4.656499999999999</v>
      </c>
    </row>
    <row r="194" spans="1:10" ht="14.25" hidden="1" outlineLevel="1" collapsed="1">
      <c r="A194" s="44">
        <v>2008</v>
      </c>
      <c r="B194" s="88" t="s">
        <v>431</v>
      </c>
      <c r="C194" s="89">
        <v>5.759301228112046</v>
      </c>
      <c r="D194" s="90">
        <v>5.9921415176935735</v>
      </c>
      <c r="E194" s="90">
        <v>5.941036140413784</v>
      </c>
      <c r="F194" s="90">
        <v>6.572972273101423</v>
      </c>
      <c r="G194" s="90">
        <v>6.0067</v>
      </c>
      <c r="H194" s="90">
        <v>5.6565721519193355</v>
      </c>
      <c r="I194" s="90">
        <v>6.37</v>
      </c>
      <c r="J194" s="168" t="s">
        <v>43</v>
      </c>
    </row>
    <row r="195" spans="1:10" ht="14.25" hidden="1" outlineLevel="1" collapsed="1">
      <c r="A195" s="44">
        <v>2008</v>
      </c>
      <c r="B195" s="88" t="s">
        <v>36</v>
      </c>
      <c r="C195" s="89">
        <v>5.664524944346149</v>
      </c>
      <c r="D195" s="90">
        <v>6.019263524360859</v>
      </c>
      <c r="E195" s="90">
        <v>6.160979299281564</v>
      </c>
      <c r="F195" s="90">
        <v>6.8018054818007</v>
      </c>
      <c r="G195" s="90">
        <v>6.5927</v>
      </c>
      <c r="H195" s="90">
        <v>5.400898690161207</v>
      </c>
      <c r="I195" s="90">
        <v>6.317178757239619</v>
      </c>
      <c r="J195" s="168" t="s">
        <v>43</v>
      </c>
    </row>
    <row r="196" spans="1:10" ht="14.25" hidden="1" outlineLevel="1" collapsed="1">
      <c r="A196" s="44">
        <v>2008</v>
      </c>
      <c r="B196" s="88" t="s">
        <v>183</v>
      </c>
      <c r="C196" s="89">
        <v>5.638751259123607</v>
      </c>
      <c r="D196" s="90">
        <v>5.837392229153718</v>
      </c>
      <c r="E196" s="90">
        <v>5.993761027615693</v>
      </c>
      <c r="F196" s="90">
        <v>7.004873186161451</v>
      </c>
      <c r="G196" s="90">
        <v>6.9055</v>
      </c>
      <c r="H196" s="90">
        <v>5.478981096356328</v>
      </c>
      <c r="I196" s="90">
        <v>6.891083999136256</v>
      </c>
      <c r="J196" s="168" t="s">
        <v>43</v>
      </c>
    </row>
    <row r="197" spans="1:10" ht="14.25" hidden="1" outlineLevel="1" collapsed="1">
      <c r="A197" s="44">
        <v>2008</v>
      </c>
      <c r="B197" s="88" t="s">
        <v>432</v>
      </c>
      <c r="C197" s="89">
        <v>5.846627928426361</v>
      </c>
      <c r="D197" s="90">
        <v>5.726827405948825</v>
      </c>
      <c r="E197" s="90">
        <v>6.061373132342925</v>
      </c>
      <c r="F197" s="90">
        <v>7.267394511915982</v>
      </c>
      <c r="G197" s="90">
        <v>6.797</v>
      </c>
      <c r="H197" s="90">
        <v>5.767561937744202</v>
      </c>
      <c r="I197" s="90">
        <v>7.688299999999999</v>
      </c>
      <c r="J197" s="90">
        <v>6.4074285714285715</v>
      </c>
    </row>
    <row r="198" spans="1:10" ht="14.25" hidden="1" outlineLevel="1">
      <c r="A198" s="44">
        <v>2008</v>
      </c>
      <c r="B198" s="88" t="s">
        <v>40</v>
      </c>
      <c r="C198" s="89">
        <v>4.941029196447564</v>
      </c>
      <c r="D198" s="90">
        <v>5.308861337022032</v>
      </c>
      <c r="E198" s="90">
        <v>5.71726532940554</v>
      </c>
      <c r="F198" s="90">
        <v>7.2987039241110026</v>
      </c>
      <c r="G198" s="90">
        <v>5.0261</v>
      </c>
      <c r="H198" s="90">
        <v>4.708771552683907</v>
      </c>
      <c r="I198" s="90">
        <v>5.859168940308365</v>
      </c>
      <c r="J198" s="90">
        <v>6.12673481611628</v>
      </c>
    </row>
    <row r="199" spans="1:10" ht="14.25" collapsed="1">
      <c r="A199" s="96">
        <v>2008</v>
      </c>
      <c r="B199" s="91" t="s">
        <v>41</v>
      </c>
      <c r="C199" s="92">
        <v>4.564318665933116</v>
      </c>
      <c r="D199" s="93">
        <v>4.833109044949766</v>
      </c>
      <c r="E199" s="93">
        <v>4.927576715935655</v>
      </c>
      <c r="F199" s="93">
        <v>8.111358412972391</v>
      </c>
      <c r="G199" s="93">
        <v>6.5048</v>
      </c>
      <c r="H199" s="93">
        <v>4.067223388058975</v>
      </c>
      <c r="I199" s="93">
        <v>6.533560161028882</v>
      </c>
      <c r="J199" s="93">
        <v>7.581504384642074</v>
      </c>
    </row>
    <row r="200" spans="1:10" ht="14.25" hidden="1" outlineLevel="1">
      <c r="A200" s="44">
        <v>2009</v>
      </c>
      <c r="B200" s="88" t="s">
        <v>27</v>
      </c>
      <c r="C200" s="527">
        <v>3.6321086122891013</v>
      </c>
      <c r="D200" s="527">
        <v>4.154</v>
      </c>
      <c r="E200" s="527">
        <v>4.77</v>
      </c>
      <c r="F200" s="527">
        <v>6.1962</v>
      </c>
      <c r="G200" s="527">
        <v>8.9871</v>
      </c>
      <c r="H200" s="527">
        <v>3.0191</v>
      </c>
      <c r="I200" s="527">
        <v>7.3822</v>
      </c>
      <c r="J200" s="527">
        <v>5.95</v>
      </c>
    </row>
    <row r="201" spans="1:10" ht="14.25" collapsed="1">
      <c r="A201" s="44">
        <v>2009</v>
      </c>
      <c r="B201" s="88" t="s">
        <v>28</v>
      </c>
      <c r="C201" s="527">
        <v>3.2507006865236736</v>
      </c>
      <c r="D201" s="527">
        <v>3.925</v>
      </c>
      <c r="E201" s="527">
        <v>4.8576</v>
      </c>
      <c r="F201" s="527">
        <v>6.6538</v>
      </c>
      <c r="G201" s="527">
        <v>6.039</v>
      </c>
      <c r="H201" s="527">
        <v>2.7058</v>
      </c>
      <c r="I201" s="527">
        <v>5.4445</v>
      </c>
      <c r="J201" s="527">
        <v>4.8</v>
      </c>
    </row>
    <row r="202" spans="1:10" ht="14.25">
      <c r="A202" s="44">
        <v>2009</v>
      </c>
      <c r="B202" s="88" t="s">
        <v>29</v>
      </c>
      <c r="C202" s="527">
        <v>3.3959519071718183</v>
      </c>
      <c r="D202" s="527">
        <v>3.5127</v>
      </c>
      <c r="E202" s="527">
        <v>3.5204</v>
      </c>
      <c r="F202" s="527">
        <v>6.3281</v>
      </c>
      <c r="G202" s="527">
        <v>5.4773</v>
      </c>
      <c r="H202" s="527">
        <v>3.0402</v>
      </c>
      <c r="I202" s="527">
        <v>5.6061</v>
      </c>
      <c r="J202" s="527">
        <v>4.2483</v>
      </c>
    </row>
    <row r="203" spans="1:10" ht="14.25">
      <c r="A203" s="44">
        <v>2009</v>
      </c>
      <c r="B203" s="88" t="s">
        <v>31</v>
      </c>
      <c r="C203" s="527">
        <v>3.0545408992550023</v>
      </c>
      <c r="D203" s="527">
        <v>3.3525</v>
      </c>
      <c r="E203" s="527">
        <v>4.3588</v>
      </c>
      <c r="F203" s="527">
        <v>5.2863</v>
      </c>
      <c r="G203" s="527">
        <v>5.6123</v>
      </c>
      <c r="H203" s="527">
        <v>2.5387</v>
      </c>
      <c r="I203" s="527">
        <v>7.2722</v>
      </c>
      <c r="J203" s="527">
        <v>3.712</v>
      </c>
    </row>
    <row r="204" spans="1:10" ht="14.25">
      <c r="A204" s="44">
        <v>2009</v>
      </c>
      <c r="B204" s="88" t="s">
        <v>429</v>
      </c>
      <c r="C204" s="527">
        <v>3.7804137449766735</v>
      </c>
      <c r="D204" s="527">
        <v>3.4353</v>
      </c>
      <c r="E204" s="527">
        <v>4.9818</v>
      </c>
      <c r="F204" s="527">
        <v>5.7764</v>
      </c>
      <c r="G204" s="527">
        <v>5.3925</v>
      </c>
      <c r="H204" s="527">
        <v>3.1703</v>
      </c>
      <c r="I204" s="527">
        <v>6.6657</v>
      </c>
      <c r="J204" s="527" t="s">
        <v>43</v>
      </c>
    </row>
    <row r="205" spans="1:10" ht="14.25">
      <c r="A205" s="44">
        <v>2009</v>
      </c>
      <c r="B205" s="88" t="s">
        <v>430</v>
      </c>
      <c r="C205" s="527">
        <v>3.445484689926399</v>
      </c>
      <c r="D205" s="527">
        <v>3.4362</v>
      </c>
      <c r="E205" s="527">
        <v>5.1628</v>
      </c>
      <c r="F205" s="527">
        <v>6.3749</v>
      </c>
      <c r="G205" s="527">
        <v>4.8047</v>
      </c>
      <c r="H205" s="527">
        <v>2.5111</v>
      </c>
      <c r="I205" s="527">
        <v>7.5765</v>
      </c>
      <c r="J205" s="527">
        <v>5.0375</v>
      </c>
    </row>
    <row r="206" spans="1:10" ht="14.25">
      <c r="A206" s="44">
        <v>2009</v>
      </c>
      <c r="B206" s="88" t="s">
        <v>431</v>
      </c>
      <c r="C206" s="527">
        <v>2.9360402694044683</v>
      </c>
      <c r="D206" s="527">
        <v>3.3686</v>
      </c>
      <c r="E206" s="527">
        <v>4.6082</v>
      </c>
      <c r="F206" s="527">
        <v>5.7043</v>
      </c>
      <c r="G206" s="527">
        <v>5.7069</v>
      </c>
      <c r="H206" s="527">
        <v>2.2314</v>
      </c>
      <c r="I206" s="527">
        <v>7.9964</v>
      </c>
      <c r="J206" s="527">
        <v>3.9856</v>
      </c>
    </row>
    <row r="207" spans="1:10" ht="14.25">
      <c r="A207" s="44">
        <v>2009</v>
      </c>
      <c r="B207" s="88" t="s">
        <v>36</v>
      </c>
      <c r="C207" s="527">
        <v>3.7981998343837695</v>
      </c>
      <c r="D207" s="527">
        <v>3.3155</v>
      </c>
      <c r="E207" s="527">
        <v>5.2296</v>
      </c>
      <c r="F207" s="527">
        <v>5.8752</v>
      </c>
      <c r="G207" s="527">
        <v>5.7325</v>
      </c>
      <c r="H207" s="527">
        <v>2.7618</v>
      </c>
      <c r="I207" s="527">
        <v>6.2972</v>
      </c>
      <c r="J207" s="527">
        <v>6.09</v>
      </c>
    </row>
    <row r="208" spans="1:10" ht="14.25">
      <c r="A208" s="44">
        <v>2009</v>
      </c>
      <c r="B208" s="88" t="s">
        <v>183</v>
      </c>
      <c r="C208" s="527">
        <v>3.046593890995086</v>
      </c>
      <c r="D208" s="527">
        <v>3.3265</v>
      </c>
      <c r="E208" s="527">
        <v>3.7072</v>
      </c>
      <c r="F208" s="527">
        <v>5.703</v>
      </c>
      <c r="G208" s="527">
        <v>5.3433</v>
      </c>
      <c r="H208" s="527">
        <v>2.3694</v>
      </c>
      <c r="I208" s="527">
        <v>10.7624</v>
      </c>
      <c r="J208" s="527">
        <v>6.9089</v>
      </c>
    </row>
    <row r="209" spans="1:10" ht="14.25">
      <c r="A209" s="44">
        <v>2009</v>
      </c>
      <c r="B209" s="88" t="s">
        <v>432</v>
      </c>
      <c r="C209" s="527">
        <v>3.183715726178285</v>
      </c>
      <c r="D209" s="527">
        <v>3.3059</v>
      </c>
      <c r="E209" s="527">
        <v>3.6484</v>
      </c>
      <c r="F209" s="527">
        <v>5.9839</v>
      </c>
      <c r="G209" s="527">
        <v>5.9817</v>
      </c>
      <c r="H209" s="527">
        <v>2.7016</v>
      </c>
      <c r="I209" s="527">
        <v>10.0026</v>
      </c>
      <c r="J209" s="527">
        <v>2.4441</v>
      </c>
    </row>
    <row r="210" spans="1:10" ht="14.25">
      <c r="A210" s="44">
        <v>2009</v>
      </c>
      <c r="B210" s="88" t="s">
        <v>40</v>
      </c>
      <c r="C210" s="527">
        <v>3.1408410749721596</v>
      </c>
      <c r="D210" s="527">
        <v>3.3284</v>
      </c>
      <c r="E210" s="527">
        <v>3.85</v>
      </c>
      <c r="F210" s="527">
        <v>5.698</v>
      </c>
      <c r="G210" s="527">
        <v>5.1816</v>
      </c>
      <c r="H210" s="527">
        <v>2.803</v>
      </c>
      <c r="I210" s="527">
        <v>5.9578</v>
      </c>
      <c r="J210" s="527">
        <v>4.7827</v>
      </c>
    </row>
    <row r="211" spans="1:10" ht="14.25">
      <c r="A211" s="96">
        <v>2009</v>
      </c>
      <c r="B211" s="91" t="s">
        <v>41</v>
      </c>
      <c r="C211" s="169">
        <v>3.020208083638404</v>
      </c>
      <c r="D211" s="169">
        <v>3.3096</v>
      </c>
      <c r="E211" s="169">
        <v>3.7</v>
      </c>
      <c r="F211" s="169">
        <v>4.0762</v>
      </c>
      <c r="G211" s="169">
        <v>4.7215</v>
      </c>
      <c r="H211" s="169">
        <v>2.5692</v>
      </c>
      <c r="I211" s="169">
        <v>7.3878</v>
      </c>
      <c r="J211" s="169" t="s">
        <v>43</v>
      </c>
    </row>
    <row r="212" spans="1:10" ht="14.25">
      <c r="A212" s="44">
        <v>2009</v>
      </c>
      <c r="B212" s="88" t="s">
        <v>27</v>
      </c>
      <c r="C212" s="527">
        <v>2.869805540681149</v>
      </c>
      <c r="D212" s="527">
        <v>3.3186</v>
      </c>
      <c r="E212" s="527">
        <v>3.5975</v>
      </c>
      <c r="F212" s="527">
        <v>5.2517</v>
      </c>
      <c r="G212" s="527">
        <v>7.0068</v>
      </c>
      <c r="H212" s="527">
        <v>2.4269</v>
      </c>
      <c r="I212" s="527">
        <v>8.4639</v>
      </c>
      <c r="J212" s="588" t="s">
        <v>43</v>
      </c>
    </row>
    <row r="213" spans="1:2" ht="14.25">
      <c r="A213" s="44"/>
      <c r="B213" s="90"/>
    </row>
    <row r="214" ht="14.25">
      <c r="A214" s="95" t="s">
        <v>447</v>
      </c>
    </row>
    <row r="215" ht="15">
      <c r="A215" s="252" t="s">
        <v>448</v>
      </c>
    </row>
    <row r="216" ht="15">
      <c r="A216" s="252" t="s">
        <v>449</v>
      </c>
    </row>
  </sheetData>
  <mergeCells count="20">
    <mergeCell ref="A7:B9"/>
    <mergeCell ref="C7:H7"/>
    <mergeCell ref="I7:L7"/>
    <mergeCell ref="I78:M78"/>
    <mergeCell ref="M7:M9"/>
    <mergeCell ref="C8:C9"/>
    <mergeCell ref="D8:F8"/>
    <mergeCell ref="G8:H8"/>
    <mergeCell ref="I8:I9"/>
    <mergeCell ref="J8:L8"/>
    <mergeCell ref="N78:P78"/>
    <mergeCell ref="A149:B150"/>
    <mergeCell ref="C149:C150"/>
    <mergeCell ref="D149:D150"/>
    <mergeCell ref="E149:G149"/>
    <mergeCell ref="H149:J149"/>
    <mergeCell ref="A78:B79"/>
    <mergeCell ref="C78:C79"/>
    <mergeCell ref="D78:D79"/>
    <mergeCell ref="E78:H78"/>
  </mergeCells>
  <printOptions/>
  <pageMargins left="0.44" right="0.34" top="0.53" bottom="1" header="0.5" footer="0.5"/>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162"/>
  <sheetViews>
    <sheetView workbookViewId="0" topLeftCell="A1">
      <selection activeCell="A156" sqref="A156"/>
    </sheetView>
  </sheetViews>
  <sheetFormatPr defaultColWidth="9.00390625" defaultRowHeight="14.25" outlineLevelRow="1"/>
  <cols>
    <col min="1" max="1" width="5.50390625" style="0" customWidth="1"/>
    <col min="2" max="2" width="5.625" style="0" customWidth="1"/>
    <col min="3" max="9" width="9.625" style="0" customWidth="1"/>
    <col min="10" max="12" width="14.625" style="0" customWidth="1"/>
    <col min="13" max="13" width="9.625" style="0" customWidth="1"/>
  </cols>
  <sheetData>
    <row r="1" spans="1:9" ht="15">
      <c r="A1" s="99" t="s">
        <v>321</v>
      </c>
      <c r="B1" s="366"/>
      <c r="C1" s="366"/>
      <c r="D1" s="366"/>
      <c r="E1" s="366"/>
      <c r="F1" s="366"/>
      <c r="G1" s="366"/>
      <c r="H1" s="366"/>
      <c r="I1" s="366"/>
    </row>
    <row r="2" spans="1:9" ht="18.75">
      <c r="A2" s="54" t="s">
        <v>669</v>
      </c>
      <c r="B2" s="366"/>
      <c r="C2" s="366"/>
      <c r="D2" s="366"/>
      <c r="E2" s="366"/>
      <c r="F2" s="366"/>
      <c r="G2" s="366"/>
      <c r="H2" s="366"/>
      <c r="I2" s="366"/>
    </row>
    <row r="3" spans="1:13" ht="14.25">
      <c r="A3" s="95" t="s">
        <v>459</v>
      </c>
      <c r="B3" s="250"/>
      <c r="C3" s="250"/>
      <c r="D3" s="250"/>
      <c r="E3" s="250"/>
      <c r="F3" s="250"/>
      <c r="G3" s="250"/>
      <c r="H3" s="250"/>
      <c r="I3" s="250"/>
      <c r="J3" s="250"/>
      <c r="K3" s="250"/>
      <c r="L3" s="250"/>
      <c r="M3" s="250"/>
    </row>
    <row r="4" spans="1:13" ht="14.25">
      <c r="A4" s="95"/>
      <c r="B4" s="95"/>
      <c r="C4" s="43"/>
      <c r="D4" s="44"/>
      <c r="E4" s="95"/>
      <c r="F4" s="95"/>
      <c r="G4" s="95"/>
      <c r="H4" s="138" t="s">
        <v>99</v>
      </c>
      <c r="I4" s="623" t="s">
        <v>453</v>
      </c>
      <c r="J4" s="623" t="s">
        <v>455</v>
      </c>
      <c r="K4" s="612" t="s">
        <v>456</v>
      </c>
      <c r="L4" s="615"/>
      <c r="M4" s="612" t="s">
        <v>454</v>
      </c>
    </row>
    <row r="5" spans="1:13" ht="14.25">
      <c r="A5" s="95"/>
      <c r="B5" s="95"/>
      <c r="C5" s="324"/>
      <c r="D5" s="101"/>
      <c r="E5" s="101"/>
      <c r="F5" s="176" t="s">
        <v>100</v>
      </c>
      <c r="G5" s="251" t="s">
        <v>101</v>
      </c>
      <c r="H5" s="94"/>
      <c r="I5" s="624"/>
      <c r="J5" s="623"/>
      <c r="K5" s="616"/>
      <c r="L5" s="615"/>
      <c r="M5" s="613"/>
    </row>
    <row r="6" spans="1:13" ht="14.25">
      <c r="A6" s="95"/>
      <c r="B6" s="95"/>
      <c r="C6" s="325"/>
      <c r="D6" s="326" t="s">
        <v>208</v>
      </c>
      <c r="E6" s="327" t="s">
        <v>209</v>
      </c>
      <c r="F6" s="138"/>
      <c r="G6" s="138"/>
      <c r="H6" s="138"/>
      <c r="I6" s="624"/>
      <c r="J6" s="623"/>
      <c r="K6" s="214"/>
      <c r="L6" s="628" t="s">
        <v>457</v>
      </c>
      <c r="M6" s="613"/>
    </row>
    <row r="7" spans="1:13" ht="14.25">
      <c r="A7" s="95"/>
      <c r="B7" s="95"/>
      <c r="C7" s="320" t="s">
        <v>452</v>
      </c>
      <c r="D7" s="103"/>
      <c r="E7" s="103"/>
      <c r="F7" s="102"/>
      <c r="G7" s="102"/>
      <c r="H7" s="102"/>
      <c r="I7" s="619"/>
      <c r="J7" s="651"/>
      <c r="K7" s="332"/>
      <c r="L7" s="619"/>
      <c r="M7" s="614"/>
    </row>
    <row r="8" spans="1:13" ht="14.25">
      <c r="A8" s="173"/>
      <c r="B8" s="110"/>
      <c r="C8" s="320">
        <v>1</v>
      </c>
      <c r="D8" s="345">
        <v>2</v>
      </c>
      <c r="E8" s="325">
        <v>3</v>
      </c>
      <c r="F8" s="345">
        <v>4</v>
      </c>
      <c r="G8" s="320">
        <v>5</v>
      </c>
      <c r="H8" s="345">
        <v>6</v>
      </c>
      <c r="I8" s="320">
        <v>7</v>
      </c>
      <c r="J8" s="345">
        <v>8</v>
      </c>
      <c r="K8" s="320">
        <v>9</v>
      </c>
      <c r="L8" s="345">
        <v>10</v>
      </c>
      <c r="M8" s="325">
        <v>11</v>
      </c>
    </row>
    <row r="9" spans="1:13" ht="14.25">
      <c r="A9" s="104"/>
      <c r="B9" s="105"/>
      <c r="C9" s="324"/>
      <c r="D9" s="620" t="s">
        <v>476</v>
      </c>
      <c r="E9" s="621"/>
      <c r="F9" s="621"/>
      <c r="G9" s="621"/>
      <c r="H9" s="621"/>
      <c r="I9" s="621"/>
      <c r="J9" s="621"/>
      <c r="K9" s="621"/>
      <c r="L9" s="621"/>
      <c r="M9" s="622"/>
    </row>
    <row r="10" spans="1:13" ht="14.25" hidden="1" outlineLevel="1">
      <c r="A10" s="106">
        <v>2005</v>
      </c>
      <c r="B10" s="45" t="s">
        <v>27</v>
      </c>
      <c r="C10" s="107">
        <v>3336.405297749452</v>
      </c>
      <c r="D10" s="107">
        <v>13266.624211644426</v>
      </c>
      <c r="E10" s="107">
        <v>10600.358759875191</v>
      </c>
      <c r="F10" s="107">
        <v>23866.982971519617</v>
      </c>
      <c r="G10" s="107">
        <v>1352.5225386709153</v>
      </c>
      <c r="H10" s="107">
        <v>25219.50551019053</v>
      </c>
      <c r="I10" s="107">
        <v>6113.049558520879</v>
      </c>
      <c r="J10" s="107">
        <v>9340.33725021576</v>
      </c>
      <c r="K10" s="107">
        <v>13940.313914890792</v>
      </c>
      <c r="L10" s="107">
        <v>13383.777268804355</v>
      </c>
      <c r="M10" s="107">
        <v>11239.183396401779</v>
      </c>
    </row>
    <row r="11" spans="1:13" ht="14.25" hidden="1" outlineLevel="1">
      <c r="A11" s="106">
        <v>2005</v>
      </c>
      <c r="B11" s="45" t="s">
        <v>28</v>
      </c>
      <c r="C11" s="107">
        <v>3369.6340038504945</v>
      </c>
      <c r="D11" s="107">
        <v>14185.04743411007</v>
      </c>
      <c r="E11" s="107">
        <v>9707.520115514837</v>
      </c>
      <c r="F11" s="107">
        <v>23892.567549624906</v>
      </c>
      <c r="G11" s="107">
        <v>1475.507981604262</v>
      </c>
      <c r="H11" s="107">
        <v>25368.07553122917</v>
      </c>
      <c r="I11" s="107">
        <v>5900.179321115647</v>
      </c>
      <c r="J11" s="107">
        <v>9160.796159131647</v>
      </c>
      <c r="K11" s="107">
        <v>13968.12142335524</v>
      </c>
      <c r="L11" s="107">
        <v>13414.217486556463</v>
      </c>
      <c r="M11" s="107">
        <v>10528.734477693686</v>
      </c>
    </row>
    <row r="12" spans="1:13" ht="14.25" hidden="1" outlineLevel="1">
      <c r="A12" s="106">
        <v>2005</v>
      </c>
      <c r="B12" s="45" t="s">
        <v>29</v>
      </c>
      <c r="C12" s="107">
        <v>3413.121954457943</v>
      </c>
      <c r="D12" s="107">
        <v>13635.91887406227</v>
      </c>
      <c r="E12" s="107">
        <v>10134.466905662883</v>
      </c>
      <c r="F12" s="107">
        <v>23770.385779725155</v>
      </c>
      <c r="G12" s="107">
        <v>1528.1630100245636</v>
      </c>
      <c r="H12" s="107">
        <v>25298.548789749715</v>
      </c>
      <c r="I12" s="107">
        <v>6369.040358527518</v>
      </c>
      <c r="J12" s="107">
        <v>9085.654186748985</v>
      </c>
      <c r="K12" s="107">
        <v>14401.604859589723</v>
      </c>
      <c r="L12" s="107">
        <v>13841.316835955653</v>
      </c>
      <c r="M12" s="107">
        <v>10675.639627315277</v>
      </c>
    </row>
    <row r="13" spans="1:13" s="329" customFormat="1" ht="14.25" hidden="1" outlineLevel="1">
      <c r="A13" s="106">
        <v>2005</v>
      </c>
      <c r="B13" s="45" t="s">
        <v>30</v>
      </c>
      <c r="C13" s="107">
        <v>3413.121954457943</v>
      </c>
      <c r="D13" s="107">
        <v>13635.91887406227</v>
      </c>
      <c r="E13" s="107">
        <v>10134.466905662883</v>
      </c>
      <c r="F13" s="107">
        <v>23770.385779725155</v>
      </c>
      <c r="G13" s="107">
        <v>1528.1630100245636</v>
      </c>
      <c r="H13" s="107">
        <v>25298.548789749715</v>
      </c>
      <c r="I13" s="107">
        <v>6369.040358527518</v>
      </c>
      <c r="J13" s="107">
        <v>9085.654186748985</v>
      </c>
      <c r="K13" s="107">
        <v>14401.604859589723</v>
      </c>
      <c r="L13" s="107">
        <v>13841.316835955653</v>
      </c>
      <c r="M13" s="107">
        <v>10675.639627315277</v>
      </c>
    </row>
    <row r="14" spans="1:13" ht="14.25" hidden="1" outlineLevel="1">
      <c r="A14" s="106">
        <v>2005</v>
      </c>
      <c r="B14" s="45" t="s">
        <v>31</v>
      </c>
      <c r="C14" s="107">
        <v>3492.9745402642234</v>
      </c>
      <c r="D14" s="107">
        <v>13408.567084910044</v>
      </c>
      <c r="E14" s="107">
        <v>10828.055832171545</v>
      </c>
      <c r="F14" s="107">
        <v>24236.62291708159</v>
      </c>
      <c r="G14" s="107">
        <v>1563.1977693686517</v>
      </c>
      <c r="H14" s="107">
        <v>25799.820686450243</v>
      </c>
      <c r="I14" s="107">
        <v>6568.098984266082</v>
      </c>
      <c r="J14" s="107">
        <v>8785.725419903074</v>
      </c>
      <c r="K14" s="107">
        <v>14683.113921529575</v>
      </c>
      <c r="L14" s="107">
        <v>14121.757750780058</v>
      </c>
      <c r="M14" s="107">
        <v>11225.60910841134</v>
      </c>
    </row>
    <row r="15" spans="1:13" ht="14.25" hidden="1" outlineLevel="1">
      <c r="A15" s="106">
        <v>2005</v>
      </c>
      <c r="B15" s="45" t="s">
        <v>32</v>
      </c>
      <c r="C15" s="107">
        <v>3528.8867755427204</v>
      </c>
      <c r="D15" s="107">
        <v>13971.957943304786</v>
      </c>
      <c r="E15" s="107">
        <v>9934.301500365133</v>
      </c>
      <c r="F15" s="107">
        <v>23906.25944366992</v>
      </c>
      <c r="G15" s="107">
        <v>1632.675142756755</v>
      </c>
      <c r="H15" s="107">
        <v>25538.934586426672</v>
      </c>
      <c r="I15" s="107">
        <v>6361.879773120892</v>
      </c>
      <c r="J15" s="107">
        <v>8735.625174268074</v>
      </c>
      <c r="K15" s="107">
        <v>14981.36702516099</v>
      </c>
      <c r="L15" s="107">
        <v>14387.64827723561</v>
      </c>
      <c r="M15" s="107">
        <v>9804.723680956648</v>
      </c>
    </row>
    <row r="16" spans="1:13" ht="14.25" hidden="1" outlineLevel="1">
      <c r="A16" s="106">
        <v>2005</v>
      </c>
      <c r="B16" s="45" t="s">
        <v>33</v>
      </c>
      <c r="C16" s="107">
        <v>3587.674400849764</v>
      </c>
      <c r="D16" s="107">
        <v>14224.864303259641</v>
      </c>
      <c r="E16" s="107">
        <v>9876.11591316471</v>
      </c>
      <c r="F16" s="107">
        <v>24100.980216424352</v>
      </c>
      <c r="G16" s="107">
        <v>1600.817198553077</v>
      </c>
      <c r="H16" s="107">
        <v>25701.797414977427</v>
      </c>
      <c r="I16" s="107">
        <v>6277.942244076214</v>
      </c>
      <c r="J16" s="107">
        <v>8668.005909347408</v>
      </c>
      <c r="K16" s="107">
        <v>15389.251842262498</v>
      </c>
      <c r="L16" s="107">
        <v>14767.891223527848</v>
      </c>
      <c r="M16" s="107">
        <v>9764.789265153024</v>
      </c>
    </row>
    <row r="17" spans="1:13" s="329" customFormat="1" ht="14.25" hidden="1" outlineLevel="1">
      <c r="A17" s="106">
        <v>2005</v>
      </c>
      <c r="B17" s="45" t="s">
        <v>34</v>
      </c>
      <c r="C17" s="107">
        <v>3587.674400849764</v>
      </c>
      <c r="D17" s="107">
        <v>14224.864303259641</v>
      </c>
      <c r="E17" s="107">
        <v>9876.11591316471</v>
      </c>
      <c r="F17" s="107">
        <v>24100.980216424352</v>
      </c>
      <c r="G17" s="107">
        <v>1600.817198553077</v>
      </c>
      <c r="H17" s="107">
        <v>25701.797414977427</v>
      </c>
      <c r="I17" s="107">
        <v>6277.942244076214</v>
      </c>
      <c r="J17" s="107">
        <v>8668.005909347408</v>
      </c>
      <c r="K17" s="107">
        <v>15389.251842262498</v>
      </c>
      <c r="L17" s="107">
        <v>14767.891223527848</v>
      </c>
      <c r="M17" s="107">
        <v>9764.789265153024</v>
      </c>
    </row>
    <row r="18" spans="1:13" ht="14.25" hidden="1" outlineLevel="1">
      <c r="A18" s="106">
        <v>2005</v>
      </c>
      <c r="B18" s="45" t="s">
        <v>35</v>
      </c>
      <c r="C18" s="107">
        <v>3653.442840071699</v>
      </c>
      <c r="D18" s="107">
        <v>13999.286031998936</v>
      </c>
      <c r="E18" s="107">
        <v>10248.87379672044</v>
      </c>
      <c r="F18" s="107">
        <v>24248.159828719377</v>
      </c>
      <c r="G18" s="107">
        <v>1633.158033586271</v>
      </c>
      <c r="H18" s="107">
        <v>25881.317862305652</v>
      </c>
      <c r="I18" s="107">
        <v>6625.098416849564</v>
      </c>
      <c r="J18" s="107">
        <v>8478.059915023567</v>
      </c>
      <c r="K18" s="107">
        <v>15744.088594569474</v>
      </c>
      <c r="L18" s="107">
        <v>15124.179944234214</v>
      </c>
      <c r="M18" s="107">
        <v>10099.845717154616</v>
      </c>
    </row>
    <row r="19" spans="1:13" ht="14.25" hidden="1" outlineLevel="1">
      <c r="A19" s="106">
        <v>2005</v>
      </c>
      <c r="B19" s="45" t="s">
        <v>36</v>
      </c>
      <c r="C19" s="107">
        <v>3697.68070769435</v>
      </c>
      <c r="D19" s="107">
        <v>14378.111465179578</v>
      </c>
      <c r="E19" s="107">
        <v>10087.729303591583</v>
      </c>
      <c r="F19" s="107">
        <v>24465.84076877116</v>
      </c>
      <c r="G19" s="107">
        <v>1617.010290114851</v>
      </c>
      <c r="H19" s="107">
        <v>26082.85105888601</v>
      </c>
      <c r="I19" s="107">
        <v>6496.83733604428</v>
      </c>
      <c r="J19" s="107">
        <v>8467.193659869215</v>
      </c>
      <c r="K19" s="107">
        <v>15993.771692225982</v>
      </c>
      <c r="L19" s="107">
        <v>15377.10698400053</v>
      </c>
      <c r="M19" s="107">
        <v>9770.909086583682</v>
      </c>
    </row>
    <row r="20" spans="1:13" ht="14.25" hidden="1" outlineLevel="1">
      <c r="A20" s="106">
        <v>2005</v>
      </c>
      <c r="B20" s="45" t="s">
        <v>37</v>
      </c>
      <c r="C20" s="107">
        <v>3739.19899754365</v>
      </c>
      <c r="D20" s="107">
        <v>14705.906426342694</v>
      </c>
      <c r="E20" s="107">
        <v>9961.694051649738</v>
      </c>
      <c r="F20" s="107">
        <v>24667.60047799243</v>
      </c>
      <c r="G20" s="107">
        <v>1621.037940649273</v>
      </c>
      <c r="H20" s="107">
        <v>26288.6384186417</v>
      </c>
      <c r="I20" s="107">
        <v>6637.162077043085</v>
      </c>
      <c r="J20" s="107">
        <v>8632.622551948481</v>
      </c>
      <c r="K20" s="107">
        <v>16379.80272854013</v>
      </c>
      <c r="L20" s="107">
        <v>15755.619464914027</v>
      </c>
      <c r="M20" s="107">
        <v>9478.604019418442</v>
      </c>
    </row>
    <row r="21" spans="1:13" s="329" customFormat="1" ht="14.25" hidden="1" outlineLevel="1">
      <c r="A21" s="106">
        <v>2005</v>
      </c>
      <c r="B21" s="45" t="s">
        <v>38</v>
      </c>
      <c r="C21" s="107">
        <v>3739.19899754365</v>
      </c>
      <c r="D21" s="107">
        <v>14705.906426342694</v>
      </c>
      <c r="E21" s="107">
        <v>9961.694051649738</v>
      </c>
      <c r="F21" s="107">
        <v>24667.60047799243</v>
      </c>
      <c r="G21" s="107">
        <v>1621.037940649273</v>
      </c>
      <c r="H21" s="107">
        <v>26288.6384186417</v>
      </c>
      <c r="I21" s="107">
        <v>6637.162077043085</v>
      </c>
      <c r="J21" s="107">
        <v>8632.622551948481</v>
      </c>
      <c r="K21" s="107">
        <v>16379.80272854013</v>
      </c>
      <c r="L21" s="107">
        <v>15755.619464914027</v>
      </c>
      <c r="M21" s="107">
        <v>9478.604019418442</v>
      </c>
    </row>
    <row r="22" spans="1:13" ht="14.25" hidden="1" outlineLevel="1">
      <c r="A22" s="106">
        <v>2005</v>
      </c>
      <c r="B22" s="45" t="s">
        <v>39</v>
      </c>
      <c r="C22" s="107">
        <v>3770.4006506008095</v>
      </c>
      <c r="D22" s="107">
        <v>14799.448848171014</v>
      </c>
      <c r="E22" s="107">
        <v>10094.943802695347</v>
      </c>
      <c r="F22" s="107">
        <v>24894.39265086636</v>
      </c>
      <c r="G22" s="107">
        <v>1674.945367129058</v>
      </c>
      <c r="H22" s="107">
        <v>26569.33801799545</v>
      </c>
      <c r="I22" s="107">
        <v>6628.617532348801</v>
      </c>
      <c r="J22" s="107">
        <v>8806.884551649737</v>
      </c>
      <c r="K22" s="107">
        <v>16719.441545508864</v>
      </c>
      <c r="L22" s="107">
        <v>16096.268937130717</v>
      </c>
      <c r="M22" s="107">
        <v>9461.714269800172</v>
      </c>
    </row>
    <row r="23" spans="1:13" ht="14.25" hidden="1" outlineLevel="1">
      <c r="A23" s="106">
        <v>2005</v>
      </c>
      <c r="B23" s="45" t="s">
        <v>40</v>
      </c>
      <c r="C23" s="107">
        <v>3812.906094403505</v>
      </c>
      <c r="D23" s="107">
        <v>15413.958076080462</v>
      </c>
      <c r="E23" s="107">
        <v>9503.222764389562</v>
      </c>
      <c r="F23" s="107">
        <v>24917.180840470024</v>
      </c>
      <c r="G23" s="107">
        <v>1586.3086009802164</v>
      </c>
      <c r="H23" s="107">
        <v>26503.48944145024</v>
      </c>
      <c r="I23" s="107">
        <v>6391.356959370643</v>
      </c>
      <c r="J23" s="107">
        <v>8963.896782978158</v>
      </c>
      <c r="K23" s="107">
        <v>16871.999834030405</v>
      </c>
      <c r="L23" s="107">
        <v>16356.288355573259</v>
      </c>
      <c r="M23" s="107">
        <v>9200.746199628227</v>
      </c>
    </row>
    <row r="24" spans="1:13" ht="14.25" hidden="1" outlineLevel="1">
      <c r="A24" s="106">
        <v>2005</v>
      </c>
      <c r="B24" s="45" t="s">
        <v>41</v>
      </c>
      <c r="C24" s="109">
        <v>3977.840071698865</v>
      </c>
      <c r="D24" s="109">
        <v>16126.46162782978</v>
      </c>
      <c r="E24" s="109">
        <v>9929.42777003253</v>
      </c>
      <c r="F24" s="109">
        <v>26055.889397862313</v>
      </c>
      <c r="G24" s="109">
        <v>1541.532861979685</v>
      </c>
      <c r="H24" s="109">
        <v>27597.422259841995</v>
      </c>
      <c r="I24" s="109">
        <v>6339.390692425148</v>
      </c>
      <c r="J24" s="109">
        <v>9077.241401613222</v>
      </c>
      <c r="K24" s="109">
        <v>17318.628626435635</v>
      </c>
      <c r="L24" s="109">
        <v>16845.19514704906</v>
      </c>
      <c r="M24" s="109">
        <v>8677.759543815971</v>
      </c>
    </row>
    <row r="25" spans="1:13" s="329" customFormat="1" ht="14.25" hidden="1" outlineLevel="1">
      <c r="A25" s="106">
        <v>2005</v>
      </c>
      <c r="B25" s="45" t="s">
        <v>42</v>
      </c>
      <c r="C25" s="109">
        <v>3977.840071698865</v>
      </c>
      <c r="D25" s="109">
        <v>16126.46162782978</v>
      </c>
      <c r="E25" s="109">
        <v>9929.42777003253</v>
      </c>
      <c r="F25" s="109">
        <v>26055.889397862313</v>
      </c>
      <c r="G25" s="109">
        <v>1541.532861979685</v>
      </c>
      <c r="H25" s="109">
        <v>27597.422259841995</v>
      </c>
      <c r="I25" s="109">
        <v>6339.390692425148</v>
      </c>
      <c r="J25" s="109">
        <v>9077.241401613222</v>
      </c>
      <c r="K25" s="109">
        <v>17318.628626435635</v>
      </c>
      <c r="L25" s="109">
        <v>16845.19514704906</v>
      </c>
      <c r="M25" s="109">
        <v>8677.759543815971</v>
      </c>
    </row>
    <row r="26" spans="1:13" s="329" customFormat="1" ht="14.25" collapsed="1">
      <c r="A26" s="177">
        <v>2005</v>
      </c>
      <c r="B26" s="100"/>
      <c r="C26" s="178">
        <v>3977.840071698865</v>
      </c>
      <c r="D26" s="178">
        <v>16126.46162782978</v>
      </c>
      <c r="E26" s="178">
        <v>9929.42777003253</v>
      </c>
      <c r="F26" s="178">
        <v>26055.889397862313</v>
      </c>
      <c r="G26" s="178">
        <v>1541.532861979685</v>
      </c>
      <c r="H26" s="178">
        <v>27597.422259841995</v>
      </c>
      <c r="I26" s="178">
        <v>6339.390692425148</v>
      </c>
      <c r="J26" s="178">
        <v>9077.241401613222</v>
      </c>
      <c r="K26" s="178">
        <v>17318.628626435635</v>
      </c>
      <c r="L26" s="178">
        <v>16845.19514704906</v>
      </c>
      <c r="M26" s="178">
        <v>8677.759543815971</v>
      </c>
    </row>
    <row r="27" spans="1:13" ht="14.25" hidden="1" outlineLevel="1">
      <c r="A27" s="106">
        <v>2006</v>
      </c>
      <c r="B27" s="45" t="s">
        <v>27</v>
      </c>
      <c r="C27" s="107">
        <v>3943.896932881896</v>
      </c>
      <c r="D27" s="107">
        <v>15858.090434610303</v>
      </c>
      <c r="E27" s="107">
        <v>10012.260505875323</v>
      </c>
      <c r="F27" s="107">
        <v>25870.350940485627</v>
      </c>
      <c r="G27" s="107">
        <v>1508.5900219079865</v>
      </c>
      <c r="H27" s="107">
        <v>27378.94096239361</v>
      </c>
      <c r="I27" s="107">
        <v>6064.589228573325</v>
      </c>
      <c r="J27" s="107">
        <v>8026.541127265485</v>
      </c>
      <c r="K27" s="107">
        <v>17504.961528248026</v>
      </c>
      <c r="L27" s="107">
        <v>17025.538737303326</v>
      </c>
      <c r="M27" s="107">
        <v>8618.907256190665</v>
      </c>
    </row>
    <row r="28" spans="1:13" ht="14.25" hidden="1" outlineLevel="1">
      <c r="A28" s="106">
        <v>2006</v>
      </c>
      <c r="B28" s="45" t="s">
        <v>28</v>
      </c>
      <c r="C28" s="107">
        <v>3964.082221337051</v>
      </c>
      <c r="D28" s="107">
        <v>16381.581944466241</v>
      </c>
      <c r="E28" s="107">
        <v>9791.019683993893</v>
      </c>
      <c r="F28" s="107">
        <v>26172.601628460132</v>
      </c>
      <c r="G28" s="107">
        <v>1503.036878443869</v>
      </c>
      <c r="H28" s="107">
        <v>27675.638506904004</v>
      </c>
      <c r="I28" s="107">
        <v>6178.573856469494</v>
      </c>
      <c r="J28" s="107">
        <v>8242.858195578568</v>
      </c>
      <c r="K28" s="107">
        <v>17675.788488348935</v>
      </c>
      <c r="L28" s="107">
        <v>17200.61727411538</v>
      </c>
      <c r="M28" s="107">
        <v>8818.672873929496</v>
      </c>
    </row>
    <row r="29" spans="1:13" ht="14.25" hidden="1" outlineLevel="1">
      <c r="A29" s="106">
        <v>2006</v>
      </c>
      <c r="B29" s="45" t="s">
        <v>29</v>
      </c>
      <c r="C29" s="107">
        <v>3985.659762331541</v>
      </c>
      <c r="D29" s="107">
        <v>16132.446784696607</v>
      </c>
      <c r="E29" s="107">
        <v>10309.001659695943</v>
      </c>
      <c r="F29" s="107">
        <v>26441.44844439255</v>
      </c>
      <c r="G29" s="107">
        <v>1460.5317997742814</v>
      </c>
      <c r="H29" s="107">
        <v>27901.980244166833</v>
      </c>
      <c r="I29" s="107">
        <v>6372.684624576777</v>
      </c>
      <c r="J29" s="107">
        <v>8298.327922724557</v>
      </c>
      <c r="K29" s="107">
        <v>18073.124211644423</v>
      </c>
      <c r="L29" s="107">
        <v>17587.334329150897</v>
      </c>
      <c r="M29" s="107">
        <v>9861.835324968466</v>
      </c>
    </row>
    <row r="30" spans="1:13" ht="14.25" hidden="1" outlineLevel="1">
      <c r="A30" s="106">
        <v>2006</v>
      </c>
      <c r="B30" s="45" t="s">
        <v>30</v>
      </c>
      <c r="C30" s="107">
        <v>3985.659762331541</v>
      </c>
      <c r="D30" s="107">
        <v>16132.446784696607</v>
      </c>
      <c r="E30" s="107">
        <v>10309.001659695943</v>
      </c>
      <c r="F30" s="107">
        <v>26441.44844439255</v>
      </c>
      <c r="G30" s="107">
        <v>1460.5317997742814</v>
      </c>
      <c r="H30" s="107">
        <v>27901.980244166833</v>
      </c>
      <c r="I30" s="107">
        <v>6372.684624576777</v>
      </c>
      <c r="J30" s="107">
        <v>8298.327922724557</v>
      </c>
      <c r="K30" s="107">
        <v>18073.124211644423</v>
      </c>
      <c r="L30" s="107">
        <v>17587.334329150897</v>
      </c>
      <c r="M30" s="107">
        <v>9861.835324968466</v>
      </c>
    </row>
    <row r="31" spans="1:13" ht="14.25" hidden="1" outlineLevel="1">
      <c r="A31" s="106">
        <v>2006</v>
      </c>
      <c r="B31" s="45" t="s">
        <v>31</v>
      </c>
      <c r="C31" s="107">
        <v>4027.7569873199227</v>
      </c>
      <c r="D31" s="107">
        <v>16115.994549503752</v>
      </c>
      <c r="E31" s="107">
        <v>10722.566686583017</v>
      </c>
      <c r="F31" s="107">
        <v>26838.561236086767</v>
      </c>
      <c r="G31" s="107">
        <v>1380.082453694483</v>
      </c>
      <c r="H31" s="107">
        <v>28218.643689781253</v>
      </c>
      <c r="I31" s="107">
        <v>6045.380236340702</v>
      </c>
      <c r="J31" s="107">
        <v>8216.903065458408</v>
      </c>
      <c r="K31" s="107">
        <v>18338.998008364866</v>
      </c>
      <c r="L31" s="107">
        <v>17857.687612029476</v>
      </c>
      <c r="M31" s="107">
        <v>10564.616733552413</v>
      </c>
    </row>
    <row r="32" spans="1:13" ht="14.25" hidden="1" outlineLevel="1">
      <c r="A32" s="106">
        <v>2006</v>
      </c>
      <c r="B32" s="45" t="s">
        <v>32</v>
      </c>
      <c r="C32" s="107">
        <v>4045.776405762464</v>
      </c>
      <c r="D32" s="107">
        <v>17025.026308852488</v>
      </c>
      <c r="E32" s="107">
        <v>9904.458739958838</v>
      </c>
      <c r="F32" s="107">
        <v>26929.485048811322</v>
      </c>
      <c r="G32" s="107">
        <v>1322.8724689636858</v>
      </c>
      <c r="H32" s="107">
        <v>28252.35751777501</v>
      </c>
      <c r="I32" s="107">
        <v>6075.562139016132</v>
      </c>
      <c r="J32" s="107">
        <v>8407.145854079532</v>
      </c>
      <c r="K32" s="107">
        <v>18883.620693089026</v>
      </c>
      <c r="L32" s="107">
        <v>18402.656077806547</v>
      </c>
      <c r="M32" s="107">
        <v>10033.622993427603</v>
      </c>
    </row>
    <row r="33" spans="1:13" ht="14.25" hidden="1" outlineLevel="1">
      <c r="A33" s="106">
        <v>2006</v>
      </c>
      <c r="B33" s="45" t="s">
        <v>33</v>
      </c>
      <c r="C33" s="107">
        <v>4131.255659563168</v>
      </c>
      <c r="D33" s="107">
        <v>17317.278725717984</v>
      </c>
      <c r="E33" s="107">
        <v>9975.4634203014</v>
      </c>
      <c r="F33" s="107">
        <v>27292.742146019384</v>
      </c>
      <c r="G33" s="107">
        <v>1289.591416052579</v>
      </c>
      <c r="H33" s="107">
        <v>28582.333562071963</v>
      </c>
      <c r="I33" s="107">
        <v>6404.144393547102</v>
      </c>
      <c r="J33" s="107">
        <v>8262.63660293434</v>
      </c>
      <c r="K33" s="107">
        <v>19390.54945893912</v>
      </c>
      <c r="L33" s="107">
        <v>18900.489743079066</v>
      </c>
      <c r="M33" s="107">
        <v>10039.616553807344</v>
      </c>
    </row>
    <row r="34" spans="1:13" ht="14.25" hidden="1" outlineLevel="1">
      <c r="A34" s="106">
        <v>2006</v>
      </c>
      <c r="B34" s="45" t="s">
        <v>34</v>
      </c>
      <c r="C34" s="107">
        <v>4131.255659563168</v>
      </c>
      <c r="D34" s="107">
        <v>17317.278725717984</v>
      </c>
      <c r="E34" s="107">
        <v>9975.4634203014</v>
      </c>
      <c r="F34" s="107">
        <v>27292.742146019384</v>
      </c>
      <c r="G34" s="107">
        <v>1289.591416052579</v>
      </c>
      <c r="H34" s="107">
        <v>28582.333562071963</v>
      </c>
      <c r="I34" s="107">
        <v>6404.144393547102</v>
      </c>
      <c r="J34" s="107">
        <v>8262.63660293434</v>
      </c>
      <c r="K34" s="107">
        <v>19390.54945893912</v>
      </c>
      <c r="L34" s="107">
        <v>18900.489743079066</v>
      </c>
      <c r="M34" s="107">
        <v>10039.616553807344</v>
      </c>
    </row>
    <row r="35" spans="1:13" ht="14.25" hidden="1" outlineLevel="1">
      <c r="A35" s="106">
        <v>2006</v>
      </c>
      <c r="B35" s="45" t="s">
        <v>35</v>
      </c>
      <c r="C35" s="107">
        <v>4129.1849897098855</v>
      </c>
      <c r="D35" s="107">
        <v>17529.694702147317</v>
      </c>
      <c r="E35" s="107">
        <v>10112.142601075482</v>
      </c>
      <c r="F35" s="107">
        <v>27641.837303222797</v>
      </c>
      <c r="G35" s="107">
        <v>1293.1542521410079</v>
      </c>
      <c r="H35" s="107">
        <v>28934.991555363806</v>
      </c>
      <c r="I35" s="107">
        <v>6445.72495518821</v>
      </c>
      <c r="J35" s="107">
        <v>8249.603103631414</v>
      </c>
      <c r="K35" s="107">
        <v>19274.797583482705</v>
      </c>
      <c r="L35" s="107">
        <v>18791.719478191593</v>
      </c>
      <c r="M35" s="107">
        <v>10343.049682998073</v>
      </c>
    </row>
    <row r="36" spans="1:13" ht="14.25" hidden="1" outlineLevel="1">
      <c r="A36" s="106">
        <v>2006</v>
      </c>
      <c r="B36" s="45" t="s">
        <v>36</v>
      </c>
      <c r="C36" s="107">
        <v>4175.386344021775</v>
      </c>
      <c r="D36" s="107">
        <v>17021.295009355374</v>
      </c>
      <c r="E36" s="107">
        <v>11156.907986456881</v>
      </c>
      <c r="F36" s="107">
        <v>28178.202995812255</v>
      </c>
      <c r="G36" s="107">
        <v>1438.8723029940913</v>
      </c>
      <c r="H36" s="107">
        <v>29617.075298806347</v>
      </c>
      <c r="I36" s="107">
        <v>6345.646617539667</v>
      </c>
      <c r="J36" s="107">
        <v>8416.099528646351</v>
      </c>
      <c r="K36" s="107">
        <v>19574.348071433313</v>
      </c>
      <c r="L36" s="107">
        <v>19094.995950341898</v>
      </c>
      <c r="M36" s="107">
        <v>10302.50202914426</v>
      </c>
    </row>
    <row r="37" spans="1:13" ht="14.25" hidden="1" outlineLevel="1">
      <c r="A37" s="106">
        <v>2006</v>
      </c>
      <c r="B37" s="45" t="s">
        <v>37</v>
      </c>
      <c r="C37" s="107">
        <v>4197.270596826661</v>
      </c>
      <c r="D37" s="107">
        <v>17027.468171355973</v>
      </c>
      <c r="E37" s="107">
        <v>11206.808736639447</v>
      </c>
      <c r="F37" s="107">
        <v>28234.27690799542</v>
      </c>
      <c r="G37" s="107">
        <v>1445.442242581159</v>
      </c>
      <c r="H37" s="107">
        <v>29679.719150576577</v>
      </c>
      <c r="I37" s="107">
        <v>6317.229967469959</v>
      </c>
      <c r="J37" s="107">
        <v>8325.669129655447</v>
      </c>
      <c r="K37" s="107">
        <v>19899.00667197769</v>
      </c>
      <c r="L37" s="107">
        <v>19429.936134900086</v>
      </c>
      <c r="M37" s="107">
        <v>9834.245137090884</v>
      </c>
    </row>
    <row r="38" spans="1:13" ht="14.25" hidden="1" outlineLevel="1">
      <c r="A38" s="106">
        <v>2006</v>
      </c>
      <c r="B38" s="45" t="s">
        <v>38</v>
      </c>
      <c r="C38" s="107">
        <v>4197.270596826661</v>
      </c>
      <c r="D38" s="107">
        <v>17027.468171355973</v>
      </c>
      <c r="E38" s="107">
        <v>11206.808736639447</v>
      </c>
      <c r="F38" s="107">
        <v>28234.27690799542</v>
      </c>
      <c r="G38" s="107">
        <v>1445.442242581159</v>
      </c>
      <c r="H38" s="107">
        <v>29679.719150576577</v>
      </c>
      <c r="I38" s="107">
        <v>6317.229967469959</v>
      </c>
      <c r="J38" s="107">
        <v>8325.669129655447</v>
      </c>
      <c r="K38" s="107">
        <v>19899.00667197769</v>
      </c>
      <c r="L38" s="107">
        <v>19429.936134900086</v>
      </c>
      <c r="M38" s="107">
        <v>9834.245137090884</v>
      </c>
    </row>
    <row r="39" spans="1:13" ht="14.25" hidden="1" outlineLevel="1">
      <c r="A39" s="106">
        <v>2006</v>
      </c>
      <c r="B39" s="45" t="s">
        <v>39</v>
      </c>
      <c r="C39" s="107">
        <v>4186.999269733785</v>
      </c>
      <c r="D39" s="107">
        <v>16989.512885589193</v>
      </c>
      <c r="E39" s="107">
        <v>11648.443304786564</v>
      </c>
      <c r="F39" s="107">
        <v>28637.956190375753</v>
      </c>
      <c r="G39" s="107">
        <v>1521.457312620328</v>
      </c>
      <c r="H39" s="107">
        <v>30159.413502996085</v>
      </c>
      <c r="I39" s="107">
        <v>6050.460051118635</v>
      </c>
      <c r="J39" s="107">
        <v>8352.363005377414</v>
      </c>
      <c r="K39" s="107">
        <v>20822.109042023498</v>
      </c>
      <c r="L39" s="107">
        <v>20357.490705702716</v>
      </c>
      <c r="M39" s="107">
        <v>9426.4909148244</v>
      </c>
    </row>
    <row r="40" spans="1:13" ht="14.25" hidden="1" outlineLevel="1">
      <c r="A40" s="106">
        <v>2006</v>
      </c>
      <c r="B40" s="45" t="s">
        <v>40</v>
      </c>
      <c r="C40" s="107">
        <v>4226.643165372104</v>
      </c>
      <c r="D40" s="107">
        <v>17680.54370446259</v>
      </c>
      <c r="E40" s="107">
        <v>11477.592664715527</v>
      </c>
      <c r="F40" s="107">
        <v>29158.13636917812</v>
      </c>
      <c r="G40" s="107">
        <v>1599.1885414592048</v>
      </c>
      <c r="H40" s="107">
        <v>30757.324910637322</v>
      </c>
      <c r="I40" s="107">
        <v>5724.751815707362</v>
      </c>
      <c r="J40" s="107">
        <v>8387.242182832104</v>
      </c>
      <c r="K40" s="107">
        <v>21007.951271327092</v>
      </c>
      <c r="L40" s="107">
        <v>20544.87615348868</v>
      </c>
      <c r="M40" s="107">
        <v>9236.284453628094</v>
      </c>
    </row>
    <row r="41" spans="1:13" ht="14.25" hidden="1" outlineLevel="1">
      <c r="A41" s="108">
        <v>2006</v>
      </c>
      <c r="B41" s="45" t="s">
        <v>41</v>
      </c>
      <c r="C41" s="109">
        <v>4354.087034455288</v>
      </c>
      <c r="D41" s="109">
        <v>18280.593040454092</v>
      </c>
      <c r="E41" s="109">
        <v>11864.841731394808</v>
      </c>
      <c r="F41" s="109">
        <v>30145.4347718489</v>
      </c>
      <c r="G41" s="109">
        <v>1666.056927570869</v>
      </c>
      <c r="H41" s="109">
        <v>31811.491699419767</v>
      </c>
      <c r="I41" s="109">
        <v>5575.5561315806945</v>
      </c>
      <c r="J41" s="109">
        <v>8457.28740954657</v>
      </c>
      <c r="K41" s="109">
        <v>21275.593507269466</v>
      </c>
      <c r="L41" s="109">
        <v>20830.577673770164</v>
      </c>
      <c r="M41" s="109">
        <v>8496.14646484764</v>
      </c>
    </row>
    <row r="42" spans="1:13" ht="14.25" hidden="1" outlineLevel="1">
      <c r="A42" s="106">
        <v>2006</v>
      </c>
      <c r="B42" s="45" t="s">
        <v>42</v>
      </c>
      <c r="C42" s="109">
        <v>4354.087034455288</v>
      </c>
      <c r="D42" s="109">
        <v>18280.593040454092</v>
      </c>
      <c r="E42" s="109">
        <v>11864.841731394808</v>
      </c>
      <c r="F42" s="109">
        <v>30145.4347718489</v>
      </c>
      <c r="G42" s="109">
        <v>1666.056927570869</v>
      </c>
      <c r="H42" s="109">
        <v>31811.491699419767</v>
      </c>
      <c r="I42" s="109">
        <v>5575.5561315806945</v>
      </c>
      <c r="J42" s="109">
        <v>8457.28740954657</v>
      </c>
      <c r="K42" s="109">
        <v>21275.593507269466</v>
      </c>
      <c r="L42" s="109">
        <v>20830.577673770164</v>
      </c>
      <c r="M42" s="109">
        <v>8496.14646484764</v>
      </c>
    </row>
    <row r="43" spans="1:13" ht="14.25" collapsed="1">
      <c r="A43" s="177">
        <v>2006</v>
      </c>
      <c r="B43" s="100"/>
      <c r="C43" s="178">
        <v>4354.087034455288</v>
      </c>
      <c r="D43" s="178">
        <v>18280.593040454092</v>
      </c>
      <c r="E43" s="178">
        <v>11864.841731394808</v>
      </c>
      <c r="F43" s="178">
        <v>30145.4347718489</v>
      </c>
      <c r="G43" s="178">
        <v>1666.056927570869</v>
      </c>
      <c r="H43" s="178">
        <v>31811.491699419767</v>
      </c>
      <c r="I43" s="178">
        <v>5575.5561315806945</v>
      </c>
      <c r="J43" s="178">
        <v>8457.28740954657</v>
      </c>
      <c r="K43" s="178">
        <v>21275.593507269466</v>
      </c>
      <c r="L43" s="178">
        <v>20830.577673770164</v>
      </c>
      <c r="M43" s="178">
        <v>8496.14646484764</v>
      </c>
    </row>
    <row r="44" spans="1:13" ht="14.25" hidden="1" outlineLevel="1">
      <c r="A44" s="106">
        <v>2007</v>
      </c>
      <c r="B44" s="45" t="s">
        <v>27</v>
      </c>
      <c r="C44" s="107">
        <v>4296.592445064064</v>
      </c>
      <c r="D44" s="107">
        <v>17818.991341055236</v>
      </c>
      <c r="E44" s="107">
        <v>12354.660905561643</v>
      </c>
      <c r="F44" s="107">
        <v>30173.652246616875</v>
      </c>
      <c r="G44" s="107">
        <v>1728.5113855141738</v>
      </c>
      <c r="H44" s="107">
        <v>31902.163632131047</v>
      </c>
      <c r="I44" s="107">
        <v>5781.540396999269</v>
      </c>
      <c r="J44" s="107">
        <v>7940.873000066387</v>
      </c>
      <c r="K44" s="107">
        <v>21519.3290513178</v>
      </c>
      <c r="L44" s="107">
        <v>21077.40277501162</v>
      </c>
      <c r="M44" s="107">
        <v>8394.794164509061</v>
      </c>
    </row>
    <row r="45" spans="1:13" ht="14.25" hidden="1" outlineLevel="1">
      <c r="A45" s="106">
        <v>2007</v>
      </c>
      <c r="B45" s="45" t="s">
        <v>28</v>
      </c>
      <c r="C45" s="107">
        <v>4295.947951935205</v>
      </c>
      <c r="D45" s="107">
        <v>18157.3213001902</v>
      </c>
      <c r="E45" s="107">
        <v>12390.524460252273</v>
      </c>
      <c r="F45" s="107">
        <v>30547.845760442477</v>
      </c>
      <c r="G45" s="107">
        <v>1782.5215096594304</v>
      </c>
      <c r="H45" s="107">
        <v>32330.367270101906</v>
      </c>
      <c r="I45" s="107">
        <v>5557.725087963885</v>
      </c>
      <c r="J45" s="107">
        <v>7955.135563964681</v>
      </c>
      <c r="K45" s="107">
        <v>21585.0624377614</v>
      </c>
      <c r="L45" s="107">
        <v>21132.962258514242</v>
      </c>
      <c r="M45" s="107">
        <v>8624.634236207927</v>
      </c>
    </row>
    <row r="46" spans="1:13" ht="14.25" hidden="1" outlineLevel="1">
      <c r="A46" s="106">
        <v>2007</v>
      </c>
      <c r="B46" s="45" t="s">
        <v>29</v>
      </c>
      <c r="C46" s="107">
        <v>4341.811624510389</v>
      </c>
      <c r="D46" s="107">
        <v>18265.046622506805</v>
      </c>
      <c r="E46" s="107">
        <v>12527.573790081657</v>
      </c>
      <c r="F46" s="107">
        <v>30792.620412588465</v>
      </c>
      <c r="G46" s="107">
        <v>1772.1851224855607</v>
      </c>
      <c r="H46" s="107">
        <v>32564.80553507402</v>
      </c>
      <c r="I46" s="107">
        <v>5188.271692225983</v>
      </c>
      <c r="J46" s="107">
        <v>8041.225353515235</v>
      </c>
      <c r="K46" s="107">
        <v>21819.02791608577</v>
      </c>
      <c r="L46" s="107">
        <v>21365.996381862842</v>
      </c>
      <c r="M46" s="107">
        <v>8315.428334329152</v>
      </c>
    </row>
    <row r="47" spans="1:13" ht="14.25" hidden="1" outlineLevel="1">
      <c r="A47" s="106">
        <v>2007</v>
      </c>
      <c r="B47" s="45" t="s">
        <v>30</v>
      </c>
      <c r="C47" s="107">
        <v>4341.811624510389</v>
      </c>
      <c r="D47" s="107">
        <v>18265.046622506805</v>
      </c>
      <c r="E47" s="107">
        <v>12527.573790081657</v>
      </c>
      <c r="F47" s="107">
        <v>30792.620412588465</v>
      </c>
      <c r="G47" s="107">
        <v>1772.1851224855607</v>
      </c>
      <c r="H47" s="107">
        <v>32564.80553507402</v>
      </c>
      <c r="I47" s="107">
        <v>5188.271692225983</v>
      </c>
      <c r="J47" s="107">
        <v>8041.225353515235</v>
      </c>
      <c r="K47" s="107">
        <v>21819.02791608577</v>
      </c>
      <c r="L47" s="107">
        <v>21365.996381862842</v>
      </c>
      <c r="M47" s="107">
        <v>8315.428334329152</v>
      </c>
    </row>
    <row r="48" spans="1:13" ht="14.25" hidden="1" outlineLevel="1">
      <c r="A48" s="106">
        <v>2007</v>
      </c>
      <c r="B48" s="45" t="s">
        <v>31</v>
      </c>
      <c r="C48" s="107">
        <v>4356.452931023036</v>
      </c>
      <c r="D48" s="107">
        <v>17822.844554063264</v>
      </c>
      <c r="E48" s="107">
        <v>13202.895140410275</v>
      </c>
      <c r="F48" s="107">
        <v>31025.73969447354</v>
      </c>
      <c r="G48" s="107">
        <v>1823.602425147713</v>
      </c>
      <c r="H48" s="107">
        <v>32849.34211962126</v>
      </c>
      <c r="I48" s="107">
        <v>5236.0484852619</v>
      </c>
      <c r="J48" s="107">
        <v>8198.346262364736</v>
      </c>
      <c r="K48" s="107">
        <v>22033.29539268406</v>
      </c>
      <c r="L48" s="107">
        <v>21587.29535949014</v>
      </c>
      <c r="M48" s="107">
        <v>9023.88956233818</v>
      </c>
    </row>
    <row r="49" spans="1:13" ht="14.25" hidden="1" outlineLevel="1">
      <c r="A49" s="106">
        <v>2007</v>
      </c>
      <c r="B49" s="45" t="s">
        <v>32</v>
      </c>
      <c r="C49" s="107">
        <v>4395.236008763194</v>
      </c>
      <c r="D49" s="107">
        <v>18544.519813874726</v>
      </c>
      <c r="E49" s="107">
        <v>13117.934276040629</v>
      </c>
      <c r="F49" s="107">
        <v>31662.454089915354</v>
      </c>
      <c r="G49" s="107">
        <v>1840.6280953329351</v>
      </c>
      <c r="H49" s="107">
        <v>33503.08218524829</v>
      </c>
      <c r="I49" s="107">
        <v>5360.923181305185</v>
      </c>
      <c r="J49" s="107">
        <v>8481.329316869149</v>
      </c>
      <c r="K49" s="107">
        <v>22610.866991967072</v>
      </c>
      <c r="L49" s="107">
        <v>22152.07627962557</v>
      </c>
      <c r="M49" s="107">
        <v>9552.129924317866</v>
      </c>
    </row>
    <row r="50" spans="1:13" ht="14.25" hidden="1" outlineLevel="1">
      <c r="A50" s="106">
        <v>2007</v>
      </c>
      <c r="B50" s="45" t="s">
        <v>33</v>
      </c>
      <c r="C50" s="107">
        <v>4467.190632676094</v>
      </c>
      <c r="D50" s="107">
        <v>18731.736150441477</v>
      </c>
      <c r="E50" s="107">
        <v>13373.254564163844</v>
      </c>
      <c r="F50" s="107">
        <v>32104.990714605323</v>
      </c>
      <c r="G50" s="107">
        <v>1971.4634625240656</v>
      </c>
      <c r="H50" s="107">
        <v>34076.45417712939</v>
      </c>
      <c r="I50" s="107">
        <v>5488.183419903074</v>
      </c>
      <c r="J50" s="107">
        <v>8464.133622120427</v>
      </c>
      <c r="K50" s="107">
        <v>23220.865066719776</v>
      </c>
      <c r="L50" s="107">
        <v>22765.692889862574</v>
      </c>
      <c r="M50" s="107">
        <v>9678.289657770696</v>
      </c>
    </row>
    <row r="51" spans="1:13" ht="14.25" hidden="1" outlineLevel="1">
      <c r="A51" s="106">
        <v>2007</v>
      </c>
      <c r="B51" s="45" t="s">
        <v>34</v>
      </c>
      <c r="C51" s="107">
        <v>4467.190632676094</v>
      </c>
      <c r="D51" s="107">
        <v>18731.736150441477</v>
      </c>
      <c r="E51" s="107">
        <v>13373.254564163844</v>
      </c>
      <c r="F51" s="107">
        <v>32104.990714605323</v>
      </c>
      <c r="G51" s="107">
        <v>1971.4634625240656</v>
      </c>
      <c r="H51" s="107">
        <v>34076.45417712939</v>
      </c>
      <c r="I51" s="107">
        <v>5488.183419903074</v>
      </c>
      <c r="J51" s="107">
        <v>8464.133622120427</v>
      </c>
      <c r="K51" s="107">
        <v>23220.865066719776</v>
      </c>
      <c r="L51" s="107">
        <v>22765.692889862574</v>
      </c>
      <c r="M51" s="107">
        <v>9678.289657770696</v>
      </c>
    </row>
    <row r="52" spans="1:13" ht="14.25" hidden="1" outlineLevel="1">
      <c r="A52" s="106">
        <v>2007</v>
      </c>
      <c r="B52" s="45" t="s">
        <v>35</v>
      </c>
      <c r="C52" s="107">
        <v>4458.212540662551</v>
      </c>
      <c r="D52" s="107">
        <v>18871.032481931885</v>
      </c>
      <c r="E52" s="107">
        <v>12691.779943878046</v>
      </c>
      <c r="F52" s="107">
        <v>31562.81242580993</v>
      </c>
      <c r="G52" s="107">
        <v>1912.7556700192524</v>
      </c>
      <c r="H52" s="107">
        <v>33475.56809582918</v>
      </c>
      <c r="I52" s="107">
        <v>5230.569207561574</v>
      </c>
      <c r="J52" s="107">
        <v>8430.410558985594</v>
      </c>
      <c r="K52" s="107">
        <v>23685.697968532168</v>
      </c>
      <c r="L52" s="107">
        <v>23229.577375024895</v>
      </c>
      <c r="M52" s="107">
        <v>9063.206037475935</v>
      </c>
    </row>
    <row r="53" spans="1:13" ht="14.25" hidden="1" outlineLevel="1">
      <c r="A53" s="106">
        <v>2007</v>
      </c>
      <c r="B53" s="45" t="s">
        <v>36</v>
      </c>
      <c r="C53" s="107">
        <v>4500.203080395671</v>
      </c>
      <c r="D53" s="107">
        <v>18874.159728907587</v>
      </c>
      <c r="E53" s="107">
        <v>13306.70669853283</v>
      </c>
      <c r="F53" s="107">
        <v>32180.86642744042</v>
      </c>
      <c r="G53" s="107">
        <v>1986.6684916351323</v>
      </c>
      <c r="H53" s="107">
        <v>34167.534919075544</v>
      </c>
      <c r="I53" s="107">
        <v>5458.7955170284795</v>
      </c>
      <c r="J53" s="107">
        <v>8457.199678018987</v>
      </c>
      <c r="K53" s="107">
        <v>23845.735311690896</v>
      </c>
      <c r="L53" s="107">
        <v>23386.0824868884</v>
      </c>
      <c r="M53" s="107">
        <v>9398.76753701122</v>
      </c>
    </row>
    <row r="54" spans="1:13" ht="14.25" hidden="1" outlineLevel="1">
      <c r="A54" s="106">
        <v>2007</v>
      </c>
      <c r="B54" s="45" t="s">
        <v>37</v>
      </c>
      <c r="C54" s="107">
        <v>4569.59669388568</v>
      </c>
      <c r="D54" s="107">
        <v>19010.407196835295</v>
      </c>
      <c r="E54" s="107">
        <v>13488.513675894575</v>
      </c>
      <c r="F54" s="107">
        <v>32498.92087272987</v>
      </c>
      <c r="G54" s="107">
        <v>2004.0998151762597</v>
      </c>
      <c r="H54" s="107">
        <v>34503.02068790612</v>
      </c>
      <c r="I54" s="107">
        <v>5616.029042056694</v>
      </c>
      <c r="J54" s="107">
        <v>8400.058105954988</v>
      </c>
      <c r="K54" s="107">
        <v>24414.731527584147</v>
      </c>
      <c r="L54" s="107">
        <v>23948.819491469163</v>
      </c>
      <c r="M54" s="107">
        <v>9441.526513642699</v>
      </c>
    </row>
    <row r="55" spans="1:13" ht="14.25" hidden="1" outlineLevel="1">
      <c r="A55" s="106">
        <v>2007</v>
      </c>
      <c r="B55" s="45" t="s">
        <v>38</v>
      </c>
      <c r="C55" s="107">
        <v>4569.59669388568</v>
      </c>
      <c r="D55" s="107">
        <v>19010.407196835295</v>
      </c>
      <c r="E55" s="107">
        <v>13488.513675894575</v>
      </c>
      <c r="F55" s="107">
        <v>32498.92087272987</v>
      </c>
      <c r="G55" s="107">
        <v>2004.0998151762597</v>
      </c>
      <c r="H55" s="107">
        <v>34503.02068790612</v>
      </c>
      <c r="I55" s="107">
        <v>5616.029042056694</v>
      </c>
      <c r="J55" s="107">
        <v>8400.058105954988</v>
      </c>
      <c r="K55" s="107">
        <v>24414.731527584147</v>
      </c>
      <c r="L55" s="107">
        <v>23948.819491469163</v>
      </c>
      <c r="M55" s="107">
        <v>9441.526513642699</v>
      </c>
    </row>
    <row r="56" spans="1:13" ht="14.25" hidden="1" outlineLevel="1">
      <c r="A56" s="106">
        <v>2007</v>
      </c>
      <c r="B56" s="45" t="s">
        <v>39</v>
      </c>
      <c r="C56" s="107">
        <v>4567.382393945429</v>
      </c>
      <c r="D56" s="107">
        <v>18549.6660270796</v>
      </c>
      <c r="E56" s="107">
        <v>13894.812553940119</v>
      </c>
      <c r="F56" s="107">
        <v>32444.478581019717</v>
      </c>
      <c r="G56" s="107">
        <v>2065.1331835291776</v>
      </c>
      <c r="H56" s="107">
        <v>34509.61176454889</v>
      </c>
      <c r="I56" s="107">
        <v>5597.653152990772</v>
      </c>
      <c r="J56" s="107">
        <v>8552.208242050056</v>
      </c>
      <c r="K56" s="107">
        <v>25068.132211378874</v>
      </c>
      <c r="L56" s="107">
        <v>24603.447653189934</v>
      </c>
      <c r="M56" s="107">
        <v>8987.137659662749</v>
      </c>
    </row>
    <row r="57" spans="1:13" ht="14.25" hidden="1" outlineLevel="1">
      <c r="A57" s="106">
        <v>2007</v>
      </c>
      <c r="B57" s="45" t="s">
        <v>40</v>
      </c>
      <c r="C57" s="107">
        <v>4601.825200823209</v>
      </c>
      <c r="D57" s="107">
        <v>19359.490380305713</v>
      </c>
      <c r="E57" s="107">
        <v>13067.256423023302</v>
      </c>
      <c r="F57" s="107">
        <v>32426.746803329017</v>
      </c>
      <c r="G57" s="107">
        <v>2126.6463116245104</v>
      </c>
      <c r="H57" s="107">
        <v>34553.39311495353</v>
      </c>
      <c r="I57" s="107">
        <v>5672.787424815773</v>
      </c>
      <c r="J57" s="107">
        <v>8649.111249419106</v>
      </c>
      <c r="K57" s="107">
        <v>25520.006008099313</v>
      </c>
      <c r="L57" s="107">
        <v>25029.14625240656</v>
      </c>
      <c r="M57" s="107">
        <v>8801.985994489809</v>
      </c>
    </row>
    <row r="58" spans="1:13" ht="14.25" hidden="1" outlineLevel="1">
      <c r="A58" s="106">
        <v>2007</v>
      </c>
      <c r="B58" s="45" t="s">
        <v>41</v>
      </c>
      <c r="C58" s="109">
        <v>4703.997477262165</v>
      </c>
      <c r="D58" s="109">
        <v>20666.54648092644</v>
      </c>
      <c r="E58" s="109">
        <v>13025.823242381995</v>
      </c>
      <c r="F58" s="109">
        <v>33692.36972330844</v>
      </c>
      <c r="G58" s="109">
        <v>2247.456390559649</v>
      </c>
      <c r="H58" s="109">
        <v>35939.82611386808</v>
      </c>
      <c r="I58" s="109">
        <v>6061.864495352851</v>
      </c>
      <c r="J58" s="109">
        <v>8685.5548695479</v>
      </c>
      <c r="K58" s="109">
        <v>26066.547965212772</v>
      </c>
      <c r="L58" s="109">
        <v>25569.188840204475</v>
      </c>
      <c r="M58" s="109">
        <v>8703.486426840602</v>
      </c>
    </row>
    <row r="59" spans="1:13" ht="14.25" hidden="1" outlineLevel="1">
      <c r="A59" s="177">
        <v>2007</v>
      </c>
      <c r="B59" s="100" t="s">
        <v>42</v>
      </c>
      <c r="C59" s="178">
        <v>4703.997477262165</v>
      </c>
      <c r="D59" s="178">
        <v>20666.54648092644</v>
      </c>
      <c r="E59" s="178">
        <v>13025.823242381995</v>
      </c>
      <c r="F59" s="178">
        <v>33692.36972330844</v>
      </c>
      <c r="G59" s="178">
        <v>2247.456390559649</v>
      </c>
      <c r="H59" s="178">
        <v>35939.82611386808</v>
      </c>
      <c r="I59" s="178">
        <v>6061.864495352851</v>
      </c>
      <c r="J59" s="178">
        <v>8685.5548695479</v>
      </c>
      <c r="K59" s="178">
        <v>26066.547965212772</v>
      </c>
      <c r="L59" s="178">
        <v>25569.188840204475</v>
      </c>
      <c r="M59" s="178">
        <v>8703.486426840602</v>
      </c>
    </row>
    <row r="60" spans="1:13" ht="14.25" collapsed="1">
      <c r="A60" s="177">
        <v>2007</v>
      </c>
      <c r="B60" s="100"/>
      <c r="C60" s="178">
        <v>4703.997477262165</v>
      </c>
      <c r="D60" s="178">
        <v>20666.54648092644</v>
      </c>
      <c r="E60" s="178">
        <v>13025.823242381995</v>
      </c>
      <c r="F60" s="178">
        <v>33692.36972330844</v>
      </c>
      <c r="G60" s="178">
        <v>2247.456390559649</v>
      </c>
      <c r="H60" s="178">
        <v>35939.82611386808</v>
      </c>
      <c r="I60" s="178">
        <v>6061.864495352851</v>
      </c>
      <c r="J60" s="178">
        <v>8685.5548695479</v>
      </c>
      <c r="K60" s="178">
        <v>26066.547965212772</v>
      </c>
      <c r="L60" s="178">
        <v>25569.188840204475</v>
      </c>
      <c r="M60" s="178">
        <v>8703.486426840602</v>
      </c>
    </row>
    <row r="61" spans="1:13" ht="14.25" hidden="1" outlineLevel="1">
      <c r="A61" s="106">
        <v>2008</v>
      </c>
      <c r="B61" s="45" t="s">
        <v>27</v>
      </c>
      <c r="C61" s="107">
        <v>4656.356834627895</v>
      </c>
      <c r="D61" s="107">
        <v>19576.68722547467</v>
      </c>
      <c r="E61" s="107">
        <v>13991.195644957843</v>
      </c>
      <c r="F61" s="107">
        <v>33567.88287043251</v>
      </c>
      <c r="G61" s="107">
        <v>2443.8360838810327</v>
      </c>
      <c r="H61" s="107">
        <v>36011.71895431355</v>
      </c>
      <c r="I61" s="107">
        <v>6426.383680110204</v>
      </c>
      <c r="J61" s="107">
        <v>7931.645306379871</v>
      </c>
      <c r="K61" s="107">
        <v>26626.802263825266</v>
      </c>
      <c r="L61" s="107">
        <v>26057.97878908584</v>
      </c>
      <c r="M61" s="107">
        <v>9456.958512248557</v>
      </c>
    </row>
    <row r="62" spans="1:13" ht="14.25" hidden="1" outlineLevel="1">
      <c r="A62" s="106">
        <v>2008</v>
      </c>
      <c r="B62" s="45" t="s">
        <v>28</v>
      </c>
      <c r="C62" s="107">
        <v>4592.086038637722</v>
      </c>
      <c r="D62" s="107">
        <v>19743.14588487287</v>
      </c>
      <c r="E62" s="107">
        <v>14106.626535218747</v>
      </c>
      <c r="F62" s="107">
        <v>33849.77242009161</v>
      </c>
      <c r="G62" s="107">
        <v>2547.3602012879237</v>
      </c>
      <c r="H62" s="107">
        <v>36397.13262137954</v>
      </c>
      <c r="I62" s="107">
        <v>6146.53406675297</v>
      </c>
      <c r="J62" s="107">
        <v>7973.797234946558</v>
      </c>
      <c r="K62" s="107">
        <v>26874.148443205206</v>
      </c>
      <c r="L62" s="107">
        <v>26301.56399787559</v>
      </c>
      <c r="M62" s="107">
        <v>8732.754013476731</v>
      </c>
    </row>
    <row r="63" spans="1:13" ht="14.25" hidden="1" outlineLevel="1">
      <c r="A63" s="106">
        <v>2008</v>
      </c>
      <c r="B63" s="45" t="s">
        <v>29</v>
      </c>
      <c r="C63" s="107">
        <v>4541.860087631945</v>
      </c>
      <c r="D63" s="107">
        <v>19602.332006840934</v>
      </c>
      <c r="E63" s="107">
        <v>13901.677711887405</v>
      </c>
      <c r="F63" s="107">
        <v>33504.00971872834</v>
      </c>
      <c r="G63" s="107">
        <v>2612.4493950076344</v>
      </c>
      <c r="H63" s="107">
        <v>36116.459113735975</v>
      </c>
      <c r="I63" s="107">
        <v>5908.0955992498175</v>
      </c>
      <c r="J63" s="107">
        <v>7465.704806479453</v>
      </c>
      <c r="K63" s="107">
        <v>27222.565856735044</v>
      </c>
      <c r="L63" s="107">
        <v>26646.501626502024</v>
      </c>
      <c r="M63" s="107">
        <v>8041.302029144261</v>
      </c>
    </row>
    <row r="64" spans="1:13" ht="14.25" collapsed="1">
      <c r="A64" s="106">
        <v>2008</v>
      </c>
      <c r="B64" s="45" t="s">
        <v>30</v>
      </c>
      <c r="C64" s="107">
        <v>4541.860087631945</v>
      </c>
      <c r="D64" s="107">
        <v>19602.332006840934</v>
      </c>
      <c r="E64" s="107">
        <v>13901.677711887405</v>
      </c>
      <c r="F64" s="107">
        <v>33504.00971872834</v>
      </c>
      <c r="G64" s="107">
        <v>2612.4493950076344</v>
      </c>
      <c r="H64" s="107">
        <v>36116.459113735975</v>
      </c>
      <c r="I64" s="107">
        <v>5908.0955992498175</v>
      </c>
      <c r="J64" s="107">
        <v>7465.704806479453</v>
      </c>
      <c r="K64" s="107">
        <v>27222.565856735044</v>
      </c>
      <c r="L64" s="107">
        <v>26646.501626502024</v>
      </c>
      <c r="M64" s="107">
        <v>8041.302029144261</v>
      </c>
    </row>
    <row r="65" spans="1:13" ht="14.25" hidden="1" outlineLevel="1">
      <c r="A65" s="106">
        <v>2008</v>
      </c>
      <c r="B65" s="45" t="s">
        <v>31</v>
      </c>
      <c r="C65" s="107">
        <v>4521.487120759477</v>
      </c>
      <c r="D65" s="107">
        <v>19093.727091161123</v>
      </c>
      <c r="E65" s="107">
        <v>14517.267310628693</v>
      </c>
      <c r="F65" s="107">
        <v>33610.994401789816</v>
      </c>
      <c r="G65" s="107">
        <v>2710.8437958573986</v>
      </c>
      <c r="H65" s="107">
        <v>36321.838197647216</v>
      </c>
      <c r="I65" s="107">
        <v>5595.839293998539</v>
      </c>
      <c r="J65" s="107">
        <v>7531.633041226847</v>
      </c>
      <c r="K65" s="107">
        <v>27606.641107349133</v>
      </c>
      <c r="L65" s="107">
        <v>27019.54232224656</v>
      </c>
      <c r="M65" s="107">
        <v>7879.013103133506</v>
      </c>
    </row>
    <row r="66" spans="1:13" ht="14.25" hidden="1" outlineLevel="1">
      <c r="A66" s="106">
        <v>2008</v>
      </c>
      <c r="B66" s="45" t="s">
        <v>32</v>
      </c>
      <c r="C66" s="107">
        <v>4470.601905330944</v>
      </c>
      <c r="D66" s="107">
        <v>19641.744063012015</v>
      </c>
      <c r="E66" s="107">
        <v>14499.341930558321</v>
      </c>
      <c r="F66" s="107">
        <v>34141.08599357034</v>
      </c>
      <c r="G66" s="107">
        <v>2754.9111208922527</v>
      </c>
      <c r="H66" s="107">
        <v>36895.99711446259</v>
      </c>
      <c r="I66" s="107">
        <v>4750.523749452301</v>
      </c>
      <c r="J66" s="107">
        <v>7557.908062802894</v>
      </c>
      <c r="K66" s="107">
        <v>27673.87695014273</v>
      </c>
      <c r="L66" s="107">
        <v>27072.410144061607</v>
      </c>
      <c r="M66" s="107">
        <v>7190.64546637456</v>
      </c>
    </row>
    <row r="67" spans="1:13" ht="14.25" hidden="1" outlineLevel="1">
      <c r="A67" s="106">
        <v>2008</v>
      </c>
      <c r="B67" s="45" t="s">
        <v>33</v>
      </c>
      <c r="C67" s="328">
        <v>4385.556827989112</v>
      </c>
      <c r="D67" s="328">
        <v>19767.38098393846</v>
      </c>
      <c r="E67" s="328">
        <v>13870.062902476266</v>
      </c>
      <c r="F67" s="328">
        <v>33637.44388641472</v>
      </c>
      <c r="G67" s="328">
        <v>2816.624273982606</v>
      </c>
      <c r="H67" s="328">
        <v>36454.06816039733</v>
      </c>
      <c r="I67" s="328">
        <v>4812.092155945031</v>
      </c>
      <c r="J67" s="328">
        <v>7536.887001261368</v>
      </c>
      <c r="K67" s="328">
        <v>28397.34518356237</v>
      </c>
      <c r="L67" s="328">
        <v>27776.317898161054</v>
      </c>
      <c r="M67" s="328">
        <v>6223.153751078801</v>
      </c>
    </row>
    <row r="68" spans="1:13" ht="14.25" collapsed="1">
      <c r="A68" s="108">
        <v>2008</v>
      </c>
      <c r="B68" s="45" t="s">
        <v>34</v>
      </c>
      <c r="C68" s="109">
        <v>4385.556827989112</v>
      </c>
      <c r="D68" s="109">
        <v>19767.38098393846</v>
      </c>
      <c r="E68" s="109">
        <v>13870.062902476266</v>
      </c>
      <c r="F68" s="109">
        <v>33637.44388641472</v>
      </c>
      <c r="G68" s="109">
        <v>2816.624273982606</v>
      </c>
      <c r="H68" s="109">
        <v>36454.06816039733</v>
      </c>
      <c r="I68" s="109">
        <v>4812.092155945031</v>
      </c>
      <c r="J68" s="109">
        <v>7536.887001261368</v>
      </c>
      <c r="K68" s="109">
        <v>28397.34518356237</v>
      </c>
      <c r="L68" s="109">
        <v>27776.317898161054</v>
      </c>
      <c r="M68" s="109">
        <v>6223.153751078801</v>
      </c>
    </row>
    <row r="69" spans="1:13" ht="14.25" hidden="1" outlineLevel="1">
      <c r="A69" s="106">
        <v>2008</v>
      </c>
      <c r="B69" s="45" t="s">
        <v>35</v>
      </c>
      <c r="C69" s="107">
        <v>4297.70019252473</v>
      </c>
      <c r="D69" s="107">
        <v>19277.19086177388</v>
      </c>
      <c r="E69" s="107">
        <v>14701.1160791343</v>
      </c>
      <c r="F69" s="107">
        <v>33978.30694090819</v>
      </c>
      <c r="G69" s="107">
        <v>2847.990240987851</v>
      </c>
      <c r="H69" s="107">
        <v>36826.297181896036</v>
      </c>
      <c r="I69" s="107">
        <v>4951.7434110071035</v>
      </c>
      <c r="J69" s="107">
        <v>7612.995120493924</v>
      </c>
      <c r="K69" s="107">
        <v>28922.311259377282</v>
      </c>
      <c r="L69" s="107">
        <v>28300.752738498304</v>
      </c>
      <c r="M69" s="107">
        <v>5921.300637323242</v>
      </c>
    </row>
    <row r="70" spans="1:13" ht="14.25" hidden="1" outlineLevel="1">
      <c r="A70" s="106">
        <v>2008</v>
      </c>
      <c r="B70" s="45" t="s">
        <v>36</v>
      </c>
      <c r="C70" s="107">
        <v>4243.722631613889</v>
      </c>
      <c r="D70" s="107">
        <v>18822.524713290844</v>
      </c>
      <c r="E70" s="107">
        <v>15493.70842461661</v>
      </c>
      <c r="F70" s="107">
        <v>34316.23313790745</v>
      </c>
      <c r="G70" s="107">
        <v>2798.0556993958744</v>
      </c>
      <c r="H70" s="107">
        <v>37114.28883730332</v>
      </c>
      <c r="I70" s="107">
        <v>5256.842162915754</v>
      </c>
      <c r="J70" s="107">
        <v>7759.58135829516</v>
      </c>
      <c r="K70" s="107">
        <v>29270.291575383388</v>
      </c>
      <c r="L70" s="107">
        <v>28663.82991435969</v>
      </c>
      <c r="M70" s="107">
        <v>6225.5080993162055</v>
      </c>
    </row>
    <row r="71" spans="1:13" ht="14.25" hidden="1" outlineLevel="1">
      <c r="A71" s="106">
        <v>2008</v>
      </c>
      <c r="B71" s="45" t="s">
        <v>37</v>
      </c>
      <c r="C71" s="107">
        <v>4074.013144791874</v>
      </c>
      <c r="D71" s="107">
        <v>19149.479986948816</v>
      </c>
      <c r="E71" s="107">
        <v>14998.487176757617</v>
      </c>
      <c r="F71" s="107">
        <v>34147.96716370643</v>
      </c>
      <c r="G71" s="107">
        <v>2727.7935006306843</v>
      </c>
      <c r="H71" s="107">
        <v>36875.76066433711</v>
      </c>
      <c r="I71" s="107">
        <v>5657.331939188741</v>
      </c>
      <c r="J71" s="107">
        <v>7865.216059217952</v>
      </c>
      <c r="K71" s="107">
        <v>29551.314777932683</v>
      </c>
      <c r="L71" s="107">
        <v>28917.191329748388</v>
      </c>
      <c r="M71" s="107">
        <v>6523.185520812586</v>
      </c>
    </row>
    <row r="72" spans="1:13" ht="14.25" collapsed="1">
      <c r="A72" s="106">
        <v>2008</v>
      </c>
      <c r="B72" s="45" t="s">
        <v>38</v>
      </c>
      <c r="C72" s="107">
        <v>4074.013144791874</v>
      </c>
      <c r="D72" s="107">
        <v>19149.479986948816</v>
      </c>
      <c r="E72" s="107">
        <v>14998.487176757617</v>
      </c>
      <c r="F72" s="107">
        <v>34147.96716370643</v>
      </c>
      <c r="G72" s="107">
        <v>2727.7935006306843</v>
      </c>
      <c r="H72" s="107">
        <v>36875.76066433711</v>
      </c>
      <c r="I72" s="107">
        <v>5657.331939188741</v>
      </c>
      <c r="J72" s="107">
        <v>7865.216059217952</v>
      </c>
      <c r="K72" s="107">
        <v>29551.314777932683</v>
      </c>
      <c r="L72" s="107">
        <v>28917.191329748388</v>
      </c>
      <c r="M72" s="107">
        <v>6523.185520812586</v>
      </c>
    </row>
    <row r="73" spans="1:13" ht="14.25" hidden="1" outlineLevel="1">
      <c r="A73" s="106">
        <v>2008</v>
      </c>
      <c r="B73" s="45" t="s">
        <v>39</v>
      </c>
      <c r="C73" s="107">
        <v>4122.373365199495</v>
      </c>
      <c r="D73" s="107">
        <v>19186.482378878045</v>
      </c>
      <c r="E73" s="107">
        <v>14958.45754497776</v>
      </c>
      <c r="F73" s="107">
        <v>34144.9399238558</v>
      </c>
      <c r="G73" s="107">
        <v>2326.107481909314</v>
      </c>
      <c r="H73" s="107">
        <v>36471.047405765115</v>
      </c>
      <c r="I73" s="107">
        <v>6053.168259974773</v>
      </c>
      <c r="J73" s="107">
        <v>8129.891422691362</v>
      </c>
      <c r="K73" s="107">
        <v>30018.961129920997</v>
      </c>
      <c r="L73" s="107">
        <v>29379.005178251344</v>
      </c>
      <c r="M73" s="107">
        <v>6216.949644825068</v>
      </c>
    </row>
    <row r="74" spans="1:13" ht="14.25" hidden="1" outlineLevel="1">
      <c r="A74" s="106">
        <v>2008</v>
      </c>
      <c r="B74" s="45" t="s">
        <v>40</v>
      </c>
      <c r="C74" s="107">
        <v>3694.635397995087</v>
      </c>
      <c r="D74" s="107">
        <v>19102.179597070302</v>
      </c>
      <c r="E74" s="107">
        <v>15520.700431520945</v>
      </c>
      <c r="F74" s="107">
        <v>34622.88002859125</v>
      </c>
      <c r="G74" s="107">
        <v>2223.1411405430526</v>
      </c>
      <c r="H74" s="107">
        <v>36846.0211691343</v>
      </c>
      <c r="I74" s="107">
        <v>6452.366095731261</v>
      </c>
      <c r="J74" s="107">
        <v>8496.471884750714</v>
      </c>
      <c r="K74" s="107">
        <v>30312.582686051916</v>
      </c>
      <c r="L74" s="107">
        <v>29701.262796255724</v>
      </c>
      <c r="M74" s="107">
        <v>6298.573956051251</v>
      </c>
    </row>
    <row r="75" spans="1:13" ht="14.25" hidden="1" outlineLevel="1">
      <c r="A75" s="106">
        <v>2008</v>
      </c>
      <c r="B75" s="45" t="s">
        <v>41</v>
      </c>
      <c r="C75" s="107">
        <v>1600.5759808803025</v>
      </c>
      <c r="D75" s="107">
        <v>19115.87073203512</v>
      </c>
      <c r="E75" s="107">
        <v>16435.586768903937</v>
      </c>
      <c r="F75" s="107">
        <v>35551.457500939054</v>
      </c>
      <c r="G75" s="107">
        <v>2122.347042421828</v>
      </c>
      <c r="H75" s="107">
        <v>37673.804543360886</v>
      </c>
      <c r="I75" s="107">
        <v>6611.179512713271</v>
      </c>
      <c r="J75" s="107">
        <v>9037.110402974175</v>
      </c>
      <c r="K75" s="107">
        <v>30076.770231693554</v>
      </c>
      <c r="L75" s="107">
        <v>29470.691495717983</v>
      </c>
      <c r="M75" s="107">
        <v>5845.659032065325</v>
      </c>
    </row>
    <row r="76" spans="1:13" ht="14.25" collapsed="1">
      <c r="A76" s="177">
        <v>2008</v>
      </c>
      <c r="B76" s="100" t="s">
        <v>42</v>
      </c>
      <c r="C76" s="178">
        <v>1600.5759808803025</v>
      </c>
      <c r="D76" s="178">
        <v>19115.87073203512</v>
      </c>
      <c r="E76" s="178">
        <v>16435.586768903937</v>
      </c>
      <c r="F76" s="178">
        <v>35551.457500939054</v>
      </c>
      <c r="G76" s="178">
        <v>2122.347042421828</v>
      </c>
      <c r="H76" s="178">
        <v>37673.804543360886</v>
      </c>
      <c r="I76" s="178">
        <v>6611.179512713271</v>
      </c>
      <c r="J76" s="178">
        <v>9037.110402974175</v>
      </c>
      <c r="K76" s="178">
        <v>30076.770231693554</v>
      </c>
      <c r="L76" s="178">
        <v>29470.691495717983</v>
      </c>
      <c r="M76" s="178">
        <v>5845.659032065325</v>
      </c>
    </row>
    <row r="77" spans="1:13" ht="14.25">
      <c r="A77" s="108">
        <v>2008</v>
      </c>
      <c r="B77" s="45"/>
      <c r="C77" s="109">
        <v>1600.5759808803025</v>
      </c>
      <c r="D77" s="109">
        <v>19115.87073203512</v>
      </c>
      <c r="E77" s="109">
        <v>16435.586768903937</v>
      </c>
      <c r="F77" s="109">
        <v>35551.457500939054</v>
      </c>
      <c r="G77" s="109">
        <v>2122.347042421828</v>
      </c>
      <c r="H77" s="109">
        <v>37673.804543360886</v>
      </c>
      <c r="I77" s="109">
        <v>6611.179512713271</v>
      </c>
      <c r="J77" s="109">
        <v>9037.110402974175</v>
      </c>
      <c r="K77" s="109">
        <v>30076.770231693554</v>
      </c>
      <c r="L77" s="109">
        <v>29470.691495717983</v>
      </c>
      <c r="M77" s="109">
        <v>5845.659032065325</v>
      </c>
    </row>
    <row r="78" spans="1:13" ht="14.25">
      <c r="A78" s="492"/>
      <c r="B78" s="494"/>
      <c r="C78" s="500"/>
      <c r="D78" s="500"/>
      <c r="E78" s="500"/>
      <c r="F78" s="500"/>
      <c r="G78" s="500"/>
      <c r="H78" s="500"/>
      <c r="I78" s="500"/>
      <c r="J78" s="500"/>
      <c r="K78" s="500"/>
      <c r="L78" s="500"/>
      <c r="M78" s="500"/>
    </row>
    <row r="79" spans="1:13" ht="18.75">
      <c r="A79" s="54" t="s">
        <v>460</v>
      </c>
      <c r="B79" s="127"/>
      <c r="C79" s="127"/>
      <c r="D79" s="127"/>
      <c r="E79" s="127"/>
      <c r="F79" s="127"/>
      <c r="G79" s="127"/>
      <c r="H79" s="127"/>
      <c r="I79" s="127"/>
      <c r="J79" s="127"/>
      <c r="K79" s="127"/>
      <c r="L79" s="127"/>
      <c r="M79" s="127"/>
    </row>
    <row r="80" spans="1:13" ht="14.25" customHeight="1">
      <c r="A80" s="95" t="s">
        <v>459</v>
      </c>
      <c r="B80" s="250"/>
      <c r="C80" s="250"/>
      <c r="D80" s="250"/>
      <c r="E80" s="250"/>
      <c r="F80" s="250"/>
      <c r="G80" s="250"/>
      <c r="H80" s="250"/>
      <c r="I80" s="250"/>
      <c r="J80" s="250"/>
      <c r="K80" s="250"/>
      <c r="L80" s="250"/>
      <c r="M80" s="250"/>
    </row>
    <row r="81" spans="1:13" ht="14.25" customHeight="1">
      <c r="A81" s="95"/>
      <c r="B81" s="95"/>
      <c r="C81" s="43"/>
      <c r="D81" s="44"/>
      <c r="E81" s="95"/>
      <c r="F81" s="95"/>
      <c r="G81" s="95"/>
      <c r="H81" s="138" t="s">
        <v>99</v>
      </c>
      <c r="I81" s="623" t="s">
        <v>453</v>
      </c>
      <c r="J81" s="623" t="s">
        <v>455</v>
      </c>
      <c r="K81" s="612" t="s">
        <v>456</v>
      </c>
      <c r="L81" s="615"/>
      <c r="M81" s="612" t="s">
        <v>454</v>
      </c>
    </row>
    <row r="82" spans="1:13" ht="14.25">
      <c r="A82" s="95"/>
      <c r="B82" s="95"/>
      <c r="C82" s="324"/>
      <c r="D82" s="101"/>
      <c r="E82" s="101"/>
      <c r="F82" s="176" t="s">
        <v>100</v>
      </c>
      <c r="G82" s="251" t="s">
        <v>101</v>
      </c>
      <c r="H82" s="94"/>
      <c r="I82" s="624"/>
      <c r="J82" s="623"/>
      <c r="K82" s="616"/>
      <c r="L82" s="615"/>
      <c r="M82" s="613"/>
    </row>
    <row r="83" spans="1:13" ht="14.25" customHeight="1">
      <c r="A83" s="95"/>
      <c r="B83" s="95"/>
      <c r="C83" s="325"/>
      <c r="D83" s="326" t="s">
        <v>208</v>
      </c>
      <c r="E83" s="327" t="s">
        <v>209</v>
      </c>
      <c r="F83" s="138"/>
      <c r="G83" s="138"/>
      <c r="H83" s="138"/>
      <c r="I83" s="624"/>
      <c r="J83" s="623"/>
      <c r="K83" s="214"/>
      <c r="L83" s="628" t="s">
        <v>457</v>
      </c>
      <c r="M83" s="613"/>
    </row>
    <row r="84" spans="1:13" ht="14.25">
      <c r="A84" s="95"/>
      <c r="B84" s="95"/>
      <c r="C84" s="320" t="s">
        <v>670</v>
      </c>
      <c r="D84" s="103"/>
      <c r="E84" s="103"/>
      <c r="F84" s="102"/>
      <c r="G84" s="102"/>
      <c r="H84" s="102"/>
      <c r="I84" s="619"/>
      <c r="J84" s="651"/>
      <c r="K84" s="332"/>
      <c r="L84" s="619"/>
      <c r="M84" s="614"/>
    </row>
    <row r="85" spans="1:13" ht="14.25">
      <c r="A85" s="173"/>
      <c r="B85" s="110"/>
      <c r="C85" s="320">
        <v>1</v>
      </c>
      <c r="D85" s="333">
        <v>2</v>
      </c>
      <c r="E85" s="320">
        <v>3</v>
      </c>
      <c r="F85" s="333">
        <v>4</v>
      </c>
      <c r="G85" s="320">
        <v>5</v>
      </c>
      <c r="H85" s="333">
        <v>6</v>
      </c>
      <c r="I85" s="320">
        <v>7</v>
      </c>
      <c r="J85" s="333">
        <v>8</v>
      </c>
      <c r="K85" s="320">
        <v>9</v>
      </c>
      <c r="L85" s="333">
        <v>10</v>
      </c>
      <c r="M85" s="325">
        <v>11</v>
      </c>
    </row>
    <row r="86" spans="1:13" ht="14.25" customHeight="1">
      <c r="A86" s="104"/>
      <c r="B86" s="105"/>
      <c r="C86" s="324"/>
      <c r="D86" s="620" t="s">
        <v>476</v>
      </c>
      <c r="E86" s="621"/>
      <c r="F86" s="621"/>
      <c r="G86" s="621"/>
      <c r="H86" s="621"/>
      <c r="I86" s="621"/>
      <c r="J86" s="621"/>
      <c r="K86" s="621"/>
      <c r="L86" s="621"/>
      <c r="M86" s="622"/>
    </row>
    <row r="87" spans="1:13" ht="14.25" hidden="1" outlineLevel="1">
      <c r="A87" s="106">
        <v>2006</v>
      </c>
      <c r="B87" s="45" t="s">
        <v>27</v>
      </c>
      <c r="C87" s="222">
        <v>3893</v>
      </c>
      <c r="D87" s="222">
        <v>16102</v>
      </c>
      <c r="E87" s="222">
        <v>10045</v>
      </c>
      <c r="F87" s="222">
        <v>26148</v>
      </c>
      <c r="G87" s="222">
        <v>1024</v>
      </c>
      <c r="H87" s="222">
        <v>27172</v>
      </c>
      <c r="I87" s="222">
        <v>1293</v>
      </c>
      <c r="J87" s="222">
        <v>14615</v>
      </c>
      <c r="K87" s="222">
        <v>18192</v>
      </c>
      <c r="L87" s="222">
        <v>17092</v>
      </c>
      <c r="M87" s="222">
        <v>2630</v>
      </c>
    </row>
    <row r="88" spans="1:13" ht="14.25" hidden="1" outlineLevel="1">
      <c r="A88" s="106">
        <v>2006</v>
      </c>
      <c r="B88" s="45" t="s">
        <v>28</v>
      </c>
      <c r="C88" s="222">
        <v>3914</v>
      </c>
      <c r="D88" s="222">
        <v>16616</v>
      </c>
      <c r="E88" s="222">
        <v>9824</v>
      </c>
      <c r="F88" s="222">
        <v>26439</v>
      </c>
      <c r="G88" s="222">
        <v>1053</v>
      </c>
      <c r="H88" s="222">
        <v>27492</v>
      </c>
      <c r="I88" s="222">
        <v>1417</v>
      </c>
      <c r="J88" s="222">
        <v>14425</v>
      </c>
      <c r="K88" s="222">
        <v>18408</v>
      </c>
      <c r="L88" s="222">
        <v>17293</v>
      </c>
      <c r="M88" s="222">
        <v>3613</v>
      </c>
    </row>
    <row r="89" spans="1:13" ht="14.25" hidden="1" outlineLevel="1">
      <c r="A89" s="106">
        <v>2006</v>
      </c>
      <c r="B89" s="45" t="s">
        <v>29</v>
      </c>
      <c r="C89" s="222">
        <v>3935</v>
      </c>
      <c r="D89" s="222">
        <v>16371</v>
      </c>
      <c r="E89" s="222">
        <v>10338</v>
      </c>
      <c r="F89" s="222">
        <v>26709</v>
      </c>
      <c r="G89" s="222">
        <v>1137</v>
      </c>
      <c r="H89" s="222">
        <v>27846</v>
      </c>
      <c r="I89" s="222">
        <v>1654</v>
      </c>
      <c r="J89" s="222">
        <v>14026</v>
      </c>
      <c r="K89" s="222">
        <v>18697</v>
      </c>
      <c r="L89" s="222">
        <v>17665</v>
      </c>
      <c r="M89" s="222">
        <v>5398</v>
      </c>
    </row>
    <row r="90" spans="1:13" ht="14.25" hidden="1" outlineLevel="1">
      <c r="A90" s="106">
        <v>2006</v>
      </c>
      <c r="B90" s="45" t="s">
        <v>30</v>
      </c>
      <c r="C90" s="222">
        <v>3935</v>
      </c>
      <c r="D90" s="222">
        <v>16371</v>
      </c>
      <c r="E90" s="222">
        <v>10338</v>
      </c>
      <c r="F90" s="222">
        <v>26709</v>
      </c>
      <c r="G90" s="222">
        <v>1137</v>
      </c>
      <c r="H90" s="222">
        <v>27846</v>
      </c>
      <c r="I90" s="222">
        <v>1654</v>
      </c>
      <c r="J90" s="222">
        <v>14026</v>
      </c>
      <c r="K90" s="222">
        <v>18697</v>
      </c>
      <c r="L90" s="222">
        <v>17665</v>
      </c>
      <c r="M90" s="222">
        <v>5398</v>
      </c>
    </row>
    <row r="91" spans="1:13" ht="14.25" hidden="1" outlineLevel="1">
      <c r="A91" s="106">
        <v>2006</v>
      </c>
      <c r="B91" s="45" t="s">
        <v>31</v>
      </c>
      <c r="C91" s="222">
        <v>3976</v>
      </c>
      <c r="D91" s="222">
        <v>16141</v>
      </c>
      <c r="E91" s="222">
        <v>10744</v>
      </c>
      <c r="F91" s="222">
        <v>26885</v>
      </c>
      <c r="G91" s="222">
        <v>924</v>
      </c>
      <c r="H91" s="222">
        <v>27809</v>
      </c>
      <c r="I91" s="222">
        <v>1283</v>
      </c>
      <c r="J91" s="222">
        <v>14037</v>
      </c>
      <c r="K91" s="222">
        <v>18895</v>
      </c>
      <c r="L91" s="222">
        <v>17925</v>
      </c>
      <c r="M91" s="222">
        <v>4832</v>
      </c>
    </row>
    <row r="92" spans="1:13" ht="14.25" hidden="1" outlineLevel="1">
      <c r="A92" s="106">
        <v>2006</v>
      </c>
      <c r="B92" s="45" t="s">
        <v>32</v>
      </c>
      <c r="C92" s="222">
        <v>3990</v>
      </c>
      <c r="D92" s="222">
        <v>17045</v>
      </c>
      <c r="E92" s="222">
        <v>9923</v>
      </c>
      <c r="F92" s="222">
        <v>26968</v>
      </c>
      <c r="G92" s="222">
        <v>880</v>
      </c>
      <c r="H92" s="222">
        <v>27848</v>
      </c>
      <c r="I92" s="222">
        <v>1034</v>
      </c>
      <c r="J92" s="222">
        <v>14335</v>
      </c>
      <c r="K92" s="222">
        <v>19435</v>
      </c>
      <c r="L92" s="222">
        <v>18476</v>
      </c>
      <c r="M92" s="222">
        <v>5283</v>
      </c>
    </row>
    <row r="93" spans="1:13" ht="14.25" hidden="1" outlineLevel="1">
      <c r="A93" s="106">
        <v>2006</v>
      </c>
      <c r="B93" s="45" t="s">
        <v>33</v>
      </c>
      <c r="C93" s="222">
        <v>4073</v>
      </c>
      <c r="D93" s="222">
        <v>17352</v>
      </c>
      <c r="E93" s="222">
        <v>9997</v>
      </c>
      <c r="F93" s="222">
        <v>27348</v>
      </c>
      <c r="G93" s="222">
        <v>738</v>
      </c>
      <c r="H93" s="222">
        <v>28087</v>
      </c>
      <c r="I93" s="222">
        <v>1386</v>
      </c>
      <c r="J93" s="222">
        <v>14276</v>
      </c>
      <c r="K93" s="222">
        <v>19881</v>
      </c>
      <c r="L93" s="222">
        <v>18968</v>
      </c>
      <c r="M93" s="222">
        <v>3804</v>
      </c>
    </row>
    <row r="94" spans="1:13" ht="14.25" hidden="1" outlineLevel="1">
      <c r="A94" s="106">
        <v>2006</v>
      </c>
      <c r="B94" s="45" t="s">
        <v>34</v>
      </c>
      <c r="C94" s="222">
        <v>4073</v>
      </c>
      <c r="D94" s="222">
        <v>17352</v>
      </c>
      <c r="E94" s="222">
        <v>9997</v>
      </c>
      <c r="F94" s="222">
        <v>27348</v>
      </c>
      <c r="G94" s="222">
        <v>738</v>
      </c>
      <c r="H94" s="222">
        <v>28087</v>
      </c>
      <c r="I94" s="222">
        <v>1386</v>
      </c>
      <c r="J94" s="222">
        <v>14276</v>
      </c>
      <c r="K94" s="222">
        <v>19881</v>
      </c>
      <c r="L94" s="222">
        <v>18968</v>
      </c>
      <c r="M94" s="222">
        <v>3804</v>
      </c>
    </row>
    <row r="95" spans="1:13" ht="14.25" hidden="1" outlineLevel="1">
      <c r="A95" s="106">
        <v>2006</v>
      </c>
      <c r="B95" s="45" t="s">
        <v>35</v>
      </c>
      <c r="C95" s="222">
        <v>4071</v>
      </c>
      <c r="D95" s="222">
        <v>17557</v>
      </c>
      <c r="E95" s="222">
        <v>10136</v>
      </c>
      <c r="F95" s="222">
        <v>27693</v>
      </c>
      <c r="G95" s="222">
        <v>703</v>
      </c>
      <c r="H95" s="222">
        <v>28396</v>
      </c>
      <c r="I95" s="222">
        <v>3492</v>
      </c>
      <c r="J95" s="222">
        <v>11004</v>
      </c>
      <c r="K95" s="222">
        <v>19718</v>
      </c>
      <c r="L95" s="222">
        <v>18861</v>
      </c>
      <c r="M95" s="222">
        <v>6828</v>
      </c>
    </row>
    <row r="96" spans="1:13" ht="14.25" hidden="1" outlineLevel="1">
      <c r="A96" s="106">
        <v>2006</v>
      </c>
      <c r="B96" s="45" t="s">
        <v>36</v>
      </c>
      <c r="C96" s="222">
        <v>4122</v>
      </c>
      <c r="D96" s="222">
        <v>17039</v>
      </c>
      <c r="E96" s="222">
        <v>11179</v>
      </c>
      <c r="F96" s="222">
        <v>28218</v>
      </c>
      <c r="G96" s="222">
        <v>858</v>
      </c>
      <c r="H96" s="222">
        <v>29076</v>
      </c>
      <c r="I96" s="222">
        <v>3465</v>
      </c>
      <c r="J96" s="222">
        <v>12370</v>
      </c>
      <c r="K96" s="222">
        <v>20040</v>
      </c>
      <c r="L96" s="222">
        <v>19167</v>
      </c>
      <c r="M96" s="222">
        <v>5537</v>
      </c>
    </row>
    <row r="97" spans="1:13" ht="14.25" hidden="1" outlineLevel="1">
      <c r="A97" s="106">
        <v>2006</v>
      </c>
      <c r="B97" s="45" t="s">
        <v>37</v>
      </c>
      <c r="C97" s="222">
        <v>4139</v>
      </c>
      <c r="D97" s="222">
        <v>17063</v>
      </c>
      <c r="E97" s="222">
        <v>11229</v>
      </c>
      <c r="F97" s="222">
        <v>28292</v>
      </c>
      <c r="G97" s="222">
        <v>805</v>
      </c>
      <c r="H97" s="222">
        <v>29097</v>
      </c>
      <c r="I97" s="222">
        <v>3526</v>
      </c>
      <c r="J97" s="222">
        <v>12301</v>
      </c>
      <c r="K97" s="222">
        <v>20355</v>
      </c>
      <c r="L97" s="222">
        <v>19495</v>
      </c>
      <c r="M97" s="222">
        <v>4997</v>
      </c>
    </row>
    <row r="98" spans="1:13" ht="14.25" hidden="1" outlineLevel="1">
      <c r="A98" s="106">
        <v>2006</v>
      </c>
      <c r="B98" s="45" t="s">
        <v>38</v>
      </c>
      <c r="C98" s="222">
        <v>4139</v>
      </c>
      <c r="D98" s="222">
        <v>17063</v>
      </c>
      <c r="E98" s="222">
        <v>11229</v>
      </c>
      <c r="F98" s="222">
        <v>28292</v>
      </c>
      <c r="G98" s="222">
        <v>805</v>
      </c>
      <c r="H98" s="222">
        <v>29097</v>
      </c>
      <c r="I98" s="222">
        <v>3526</v>
      </c>
      <c r="J98" s="222">
        <v>12301</v>
      </c>
      <c r="K98" s="222">
        <v>20355</v>
      </c>
      <c r="L98" s="222">
        <v>19495</v>
      </c>
      <c r="M98" s="222">
        <v>4997</v>
      </c>
    </row>
    <row r="99" spans="1:13" ht="14.25" hidden="1" outlineLevel="1">
      <c r="A99" s="106">
        <v>2006</v>
      </c>
      <c r="B99" s="45" t="s">
        <v>39</v>
      </c>
      <c r="C99" s="222">
        <v>4130</v>
      </c>
      <c r="D99" s="222">
        <v>17028</v>
      </c>
      <c r="E99" s="222">
        <v>11686</v>
      </c>
      <c r="F99" s="222">
        <v>28715</v>
      </c>
      <c r="G99" s="222">
        <v>898</v>
      </c>
      <c r="H99" s="222">
        <v>29613</v>
      </c>
      <c r="I99" s="222">
        <v>3203</v>
      </c>
      <c r="J99" s="222">
        <v>12544</v>
      </c>
      <c r="K99" s="222">
        <v>21274</v>
      </c>
      <c r="L99" s="222">
        <v>20421</v>
      </c>
      <c r="M99" s="222">
        <v>4574</v>
      </c>
    </row>
    <row r="100" spans="1:13" ht="14.25" hidden="1" outlineLevel="1">
      <c r="A100" s="106">
        <v>2006</v>
      </c>
      <c r="B100" s="45" t="s">
        <v>40</v>
      </c>
      <c r="C100" s="222">
        <v>4171</v>
      </c>
      <c r="D100" s="222">
        <v>17714</v>
      </c>
      <c r="E100" s="222">
        <v>11510</v>
      </c>
      <c r="F100" s="222">
        <v>29224</v>
      </c>
      <c r="G100" s="222">
        <v>1004</v>
      </c>
      <c r="H100" s="222">
        <v>30228</v>
      </c>
      <c r="I100" s="222">
        <v>2805</v>
      </c>
      <c r="J100" s="222">
        <v>12416</v>
      </c>
      <c r="K100" s="222">
        <v>21462</v>
      </c>
      <c r="L100" s="222">
        <v>20615</v>
      </c>
      <c r="M100" s="222">
        <v>3776</v>
      </c>
    </row>
    <row r="101" spans="1:13" ht="14.25" hidden="1" outlineLevel="1">
      <c r="A101" s="108">
        <v>2006</v>
      </c>
      <c r="B101" s="45" t="s">
        <v>41</v>
      </c>
      <c r="C101" s="222">
        <v>4278</v>
      </c>
      <c r="D101" s="222">
        <v>18305</v>
      </c>
      <c r="E101" s="222">
        <v>11896</v>
      </c>
      <c r="F101" s="222">
        <v>30200</v>
      </c>
      <c r="G101" s="222">
        <v>1212</v>
      </c>
      <c r="H101" s="222">
        <v>31412</v>
      </c>
      <c r="I101" s="222">
        <v>2789</v>
      </c>
      <c r="J101" s="222">
        <v>12180</v>
      </c>
      <c r="K101" s="222">
        <v>21736</v>
      </c>
      <c r="L101" s="222">
        <v>20902</v>
      </c>
      <c r="M101" s="222">
        <v>4028</v>
      </c>
    </row>
    <row r="102" spans="1:13" ht="14.25" hidden="1" outlineLevel="1">
      <c r="A102" s="106">
        <v>2006</v>
      </c>
      <c r="B102" s="45" t="s">
        <v>42</v>
      </c>
      <c r="C102" s="230">
        <v>4278</v>
      </c>
      <c r="D102" s="230">
        <v>18305</v>
      </c>
      <c r="E102" s="230">
        <v>11896</v>
      </c>
      <c r="F102" s="230">
        <v>30200</v>
      </c>
      <c r="G102" s="230">
        <v>1212</v>
      </c>
      <c r="H102" s="230">
        <v>31412</v>
      </c>
      <c r="I102" s="230">
        <v>2789</v>
      </c>
      <c r="J102" s="230">
        <v>12180</v>
      </c>
      <c r="K102" s="230">
        <v>21736</v>
      </c>
      <c r="L102" s="230">
        <v>20902</v>
      </c>
      <c r="M102" s="230">
        <v>4028</v>
      </c>
    </row>
    <row r="103" spans="1:13" ht="14.25" collapsed="1">
      <c r="A103" s="177">
        <v>2006</v>
      </c>
      <c r="B103" s="100"/>
      <c r="C103" s="225">
        <v>4278</v>
      </c>
      <c r="D103" s="225">
        <v>18305</v>
      </c>
      <c r="E103" s="225">
        <v>11896</v>
      </c>
      <c r="F103" s="225">
        <v>30200</v>
      </c>
      <c r="G103" s="225">
        <v>1212</v>
      </c>
      <c r="H103" s="225">
        <v>31412</v>
      </c>
      <c r="I103" s="225">
        <v>2789</v>
      </c>
      <c r="J103" s="225">
        <v>12180</v>
      </c>
      <c r="K103" s="225">
        <v>21736</v>
      </c>
      <c r="L103" s="225">
        <v>20902</v>
      </c>
      <c r="M103" s="225">
        <v>4028</v>
      </c>
    </row>
    <row r="104" spans="1:13" ht="14.25" hidden="1" outlineLevel="1">
      <c r="A104" s="106">
        <v>2007</v>
      </c>
      <c r="B104" s="45" t="s">
        <v>27</v>
      </c>
      <c r="C104" s="222">
        <v>4241</v>
      </c>
      <c r="D104" s="222">
        <v>17848</v>
      </c>
      <c r="E104" s="222">
        <v>12389</v>
      </c>
      <c r="F104" s="222">
        <v>30236</v>
      </c>
      <c r="G104" s="222">
        <v>1253</v>
      </c>
      <c r="H104" s="222">
        <v>31489</v>
      </c>
      <c r="I104" s="222">
        <v>2906</v>
      </c>
      <c r="J104" s="222">
        <v>12179</v>
      </c>
      <c r="K104" s="222">
        <v>21991</v>
      </c>
      <c r="L104" s="222">
        <v>21163</v>
      </c>
      <c r="M104" s="222">
        <v>4768</v>
      </c>
    </row>
    <row r="105" spans="1:13" ht="14.25" hidden="1" outlineLevel="1">
      <c r="A105" s="106">
        <v>2007</v>
      </c>
      <c r="B105" s="45" t="s">
        <v>28</v>
      </c>
      <c r="C105" s="222">
        <v>4247</v>
      </c>
      <c r="D105" s="222">
        <v>18188</v>
      </c>
      <c r="E105" s="222">
        <v>12424</v>
      </c>
      <c r="F105" s="222">
        <v>30613</v>
      </c>
      <c r="G105" s="222">
        <v>1332</v>
      </c>
      <c r="H105" s="222">
        <v>31944</v>
      </c>
      <c r="I105" s="222">
        <v>2517</v>
      </c>
      <c r="J105" s="222">
        <v>11953</v>
      </c>
      <c r="K105" s="222">
        <v>22084</v>
      </c>
      <c r="L105" s="222">
        <v>21238</v>
      </c>
      <c r="M105" s="222">
        <v>4353</v>
      </c>
    </row>
    <row r="106" spans="1:13" ht="14.25" hidden="1" outlineLevel="1">
      <c r="A106" s="106">
        <v>2007</v>
      </c>
      <c r="B106" s="45" t="s">
        <v>29</v>
      </c>
      <c r="C106" s="222">
        <v>4288</v>
      </c>
      <c r="D106" s="222">
        <v>18311</v>
      </c>
      <c r="E106" s="222">
        <v>12564</v>
      </c>
      <c r="F106" s="222">
        <v>30874</v>
      </c>
      <c r="G106" s="222">
        <v>1392</v>
      </c>
      <c r="H106" s="222">
        <v>32266</v>
      </c>
      <c r="I106" s="222">
        <v>2233</v>
      </c>
      <c r="J106" s="222">
        <v>12336</v>
      </c>
      <c r="K106" s="222">
        <v>22344</v>
      </c>
      <c r="L106" s="222">
        <v>21484</v>
      </c>
      <c r="M106" s="222">
        <v>5333</v>
      </c>
    </row>
    <row r="107" spans="1:13" ht="14.25" hidden="1" outlineLevel="1">
      <c r="A107" s="106">
        <v>2007</v>
      </c>
      <c r="B107" s="45" t="s">
        <v>30</v>
      </c>
      <c r="C107" s="222">
        <v>4288</v>
      </c>
      <c r="D107" s="222">
        <v>18311</v>
      </c>
      <c r="E107" s="222">
        <v>12564</v>
      </c>
      <c r="F107" s="222">
        <v>30874</v>
      </c>
      <c r="G107" s="222">
        <v>1392</v>
      </c>
      <c r="H107" s="222">
        <v>32266</v>
      </c>
      <c r="I107" s="222">
        <v>2233</v>
      </c>
      <c r="J107" s="222">
        <v>12336</v>
      </c>
      <c r="K107" s="222">
        <v>22344</v>
      </c>
      <c r="L107" s="222">
        <v>21484</v>
      </c>
      <c r="M107" s="222">
        <v>5333</v>
      </c>
    </row>
    <row r="108" spans="1:13" ht="14.25" hidden="1" outlineLevel="1">
      <c r="A108" s="106">
        <v>2007</v>
      </c>
      <c r="B108" s="45" t="s">
        <v>31</v>
      </c>
      <c r="C108" s="222">
        <v>4297</v>
      </c>
      <c r="D108" s="222">
        <v>17858</v>
      </c>
      <c r="E108" s="222">
        <v>13238</v>
      </c>
      <c r="F108" s="222">
        <v>31096</v>
      </c>
      <c r="G108" s="222">
        <v>1495</v>
      </c>
      <c r="H108" s="222">
        <v>32590</v>
      </c>
      <c r="I108" s="222">
        <v>1905</v>
      </c>
      <c r="J108" s="222">
        <v>13092</v>
      </c>
      <c r="K108" s="222">
        <v>22655</v>
      </c>
      <c r="L108" s="222">
        <v>21721</v>
      </c>
      <c r="M108" s="222">
        <v>5142</v>
      </c>
    </row>
    <row r="109" spans="1:13" ht="14.25" hidden="1" outlineLevel="1">
      <c r="A109" s="106">
        <v>2007</v>
      </c>
      <c r="B109" s="45" t="s">
        <v>32</v>
      </c>
      <c r="C109" s="222">
        <v>4341</v>
      </c>
      <c r="D109" s="222">
        <v>18587</v>
      </c>
      <c r="E109" s="222">
        <v>13165</v>
      </c>
      <c r="F109" s="222">
        <v>31752</v>
      </c>
      <c r="G109" s="222">
        <v>1510</v>
      </c>
      <c r="H109" s="222">
        <v>33262</v>
      </c>
      <c r="I109" s="222">
        <v>2065</v>
      </c>
      <c r="J109" s="222">
        <v>13982</v>
      </c>
      <c r="K109" s="222">
        <v>23177</v>
      </c>
      <c r="L109" s="222">
        <v>22296</v>
      </c>
      <c r="M109" s="222">
        <v>5102</v>
      </c>
    </row>
    <row r="110" spans="1:13" ht="14.25" hidden="1" outlineLevel="1">
      <c r="A110" s="106">
        <v>2007</v>
      </c>
      <c r="B110" s="45" t="s">
        <v>33</v>
      </c>
      <c r="C110" s="222">
        <v>4413</v>
      </c>
      <c r="D110" s="222">
        <v>18789</v>
      </c>
      <c r="E110" s="222">
        <v>13402</v>
      </c>
      <c r="F110" s="222">
        <v>32191</v>
      </c>
      <c r="G110" s="222">
        <v>1745</v>
      </c>
      <c r="H110" s="222">
        <v>33936</v>
      </c>
      <c r="I110" s="222">
        <v>2279</v>
      </c>
      <c r="J110" s="222">
        <v>14073</v>
      </c>
      <c r="K110" s="222">
        <v>23821</v>
      </c>
      <c r="L110" s="222">
        <v>22932</v>
      </c>
      <c r="M110" s="222">
        <v>5377</v>
      </c>
    </row>
    <row r="111" spans="1:13" ht="14.25" hidden="1" outlineLevel="1">
      <c r="A111" s="106">
        <v>2007</v>
      </c>
      <c r="B111" s="45" t="s">
        <v>34</v>
      </c>
      <c r="C111" s="222">
        <v>4413</v>
      </c>
      <c r="D111" s="222">
        <v>18789</v>
      </c>
      <c r="E111" s="222">
        <v>13402</v>
      </c>
      <c r="F111" s="222">
        <v>32191</v>
      </c>
      <c r="G111" s="222">
        <v>1745</v>
      </c>
      <c r="H111" s="222">
        <v>33936</v>
      </c>
      <c r="I111" s="222">
        <v>2279</v>
      </c>
      <c r="J111" s="222">
        <v>14073</v>
      </c>
      <c r="K111" s="222">
        <v>23821</v>
      </c>
      <c r="L111" s="222">
        <v>22932</v>
      </c>
      <c r="M111" s="222">
        <v>5377</v>
      </c>
    </row>
    <row r="112" spans="1:13" ht="14.25" hidden="1" outlineLevel="1">
      <c r="A112" s="106">
        <v>2007</v>
      </c>
      <c r="B112" s="45" t="s">
        <v>35</v>
      </c>
      <c r="C112" s="222">
        <v>4401</v>
      </c>
      <c r="D112" s="222">
        <v>18941</v>
      </c>
      <c r="E112" s="222">
        <v>12771</v>
      </c>
      <c r="F112" s="222">
        <v>31711</v>
      </c>
      <c r="G112" s="222">
        <v>1730</v>
      </c>
      <c r="H112" s="222">
        <v>33441</v>
      </c>
      <c r="I112" s="222">
        <v>2142</v>
      </c>
      <c r="J112" s="222">
        <v>14035</v>
      </c>
      <c r="K112" s="222">
        <v>24335</v>
      </c>
      <c r="L112" s="222">
        <v>23429</v>
      </c>
      <c r="M112" s="222">
        <v>5278</v>
      </c>
    </row>
    <row r="113" spans="1:13" ht="14.25" hidden="1" outlineLevel="1">
      <c r="A113" s="106">
        <v>2007</v>
      </c>
      <c r="B113" s="45" t="s">
        <v>36</v>
      </c>
      <c r="C113" s="222">
        <v>4441</v>
      </c>
      <c r="D113" s="222">
        <v>18927</v>
      </c>
      <c r="E113" s="222">
        <v>13401</v>
      </c>
      <c r="F113" s="222">
        <v>32327</v>
      </c>
      <c r="G113" s="222">
        <v>1426</v>
      </c>
      <c r="H113" s="222">
        <v>33753</v>
      </c>
      <c r="I113" s="222">
        <v>2254</v>
      </c>
      <c r="J113" s="222">
        <v>13990</v>
      </c>
      <c r="K113" s="222">
        <v>24521</v>
      </c>
      <c r="L113" s="222">
        <v>23631</v>
      </c>
      <c r="M113" s="222">
        <v>4959</v>
      </c>
    </row>
    <row r="114" spans="1:13" ht="14.25" hidden="1" outlineLevel="1">
      <c r="A114" s="106">
        <v>2007</v>
      </c>
      <c r="B114" s="45" t="s">
        <v>37</v>
      </c>
      <c r="C114" s="222">
        <v>4511</v>
      </c>
      <c r="D114" s="222">
        <v>19093</v>
      </c>
      <c r="E114" s="222">
        <v>13582</v>
      </c>
      <c r="F114" s="222">
        <v>32675</v>
      </c>
      <c r="G114" s="222">
        <v>1437</v>
      </c>
      <c r="H114" s="222">
        <v>34113</v>
      </c>
      <c r="I114" s="222">
        <v>2288</v>
      </c>
      <c r="J114" s="222">
        <v>14225</v>
      </c>
      <c r="K114" s="222">
        <v>25081</v>
      </c>
      <c r="L114" s="222">
        <v>24190</v>
      </c>
      <c r="M114" s="222">
        <v>4387</v>
      </c>
    </row>
    <row r="115" spans="1:13" ht="14.25" hidden="1" outlineLevel="1">
      <c r="A115" s="106">
        <v>2007</v>
      </c>
      <c r="B115" s="45" t="s">
        <v>38</v>
      </c>
      <c r="C115" s="222">
        <v>4511</v>
      </c>
      <c r="D115" s="222">
        <v>19093</v>
      </c>
      <c r="E115" s="222">
        <v>13582</v>
      </c>
      <c r="F115" s="222">
        <v>32675</v>
      </c>
      <c r="G115" s="222">
        <v>1437</v>
      </c>
      <c r="H115" s="222">
        <v>34113</v>
      </c>
      <c r="I115" s="222">
        <v>2288</v>
      </c>
      <c r="J115" s="222">
        <v>14225</v>
      </c>
      <c r="K115" s="222">
        <v>25081</v>
      </c>
      <c r="L115" s="222">
        <v>24190</v>
      </c>
      <c r="M115" s="222">
        <v>4387</v>
      </c>
    </row>
    <row r="116" spans="1:13" ht="14.25" hidden="1" outlineLevel="1">
      <c r="A116" s="106">
        <v>2007</v>
      </c>
      <c r="B116" s="45" t="s">
        <v>39</v>
      </c>
      <c r="C116" s="222">
        <v>4509</v>
      </c>
      <c r="D116" s="222">
        <v>18648</v>
      </c>
      <c r="E116" s="222">
        <v>14006</v>
      </c>
      <c r="F116" s="222">
        <v>32654</v>
      </c>
      <c r="G116" s="222">
        <v>1417</v>
      </c>
      <c r="H116" s="222">
        <v>34071</v>
      </c>
      <c r="I116" s="222">
        <v>2104</v>
      </c>
      <c r="J116" s="222">
        <v>14631</v>
      </c>
      <c r="K116" s="222">
        <v>25804</v>
      </c>
      <c r="L116" s="222">
        <v>24871</v>
      </c>
      <c r="M116" s="222">
        <v>4070</v>
      </c>
    </row>
    <row r="117" spans="1:13" ht="14.25" hidden="1" outlineLevel="1">
      <c r="A117" s="106">
        <v>2007</v>
      </c>
      <c r="B117" s="45" t="s">
        <v>40</v>
      </c>
      <c r="C117" s="222">
        <v>4545</v>
      </c>
      <c r="D117" s="222">
        <v>19403</v>
      </c>
      <c r="E117" s="222">
        <v>13181</v>
      </c>
      <c r="F117" s="222">
        <v>32584</v>
      </c>
      <c r="G117" s="222">
        <v>1408</v>
      </c>
      <c r="H117" s="222">
        <v>33991</v>
      </c>
      <c r="I117" s="222">
        <v>2110</v>
      </c>
      <c r="J117" s="222">
        <v>14497</v>
      </c>
      <c r="K117" s="222">
        <v>26263</v>
      </c>
      <c r="L117" s="222">
        <v>25302</v>
      </c>
      <c r="M117" s="222">
        <v>3693</v>
      </c>
    </row>
    <row r="118" spans="1:13" ht="14.25" hidden="1" outlineLevel="1">
      <c r="A118" s="106">
        <v>2007</v>
      </c>
      <c r="B118" s="45" t="s">
        <v>41</v>
      </c>
      <c r="C118" s="222">
        <v>4620</v>
      </c>
      <c r="D118" s="222">
        <v>20791</v>
      </c>
      <c r="E118" s="222">
        <v>13191</v>
      </c>
      <c r="F118" s="222">
        <v>33982</v>
      </c>
      <c r="G118" s="222">
        <v>1509</v>
      </c>
      <c r="H118" s="222">
        <v>35491</v>
      </c>
      <c r="I118" s="222">
        <v>2488</v>
      </c>
      <c r="J118" s="222">
        <v>14726</v>
      </c>
      <c r="K118" s="222">
        <v>26781</v>
      </c>
      <c r="L118" s="222">
        <v>25793</v>
      </c>
      <c r="M118" s="222">
        <v>4390</v>
      </c>
    </row>
    <row r="119" spans="1:13" ht="14.25" hidden="1" outlineLevel="1">
      <c r="A119" s="177">
        <v>2007</v>
      </c>
      <c r="B119" s="100" t="s">
        <v>42</v>
      </c>
      <c r="C119" s="225">
        <v>4620</v>
      </c>
      <c r="D119" s="225">
        <v>20791</v>
      </c>
      <c r="E119" s="225">
        <v>13191</v>
      </c>
      <c r="F119" s="225">
        <v>33982</v>
      </c>
      <c r="G119" s="225">
        <v>1509</v>
      </c>
      <c r="H119" s="225">
        <v>35491</v>
      </c>
      <c r="I119" s="225">
        <v>2488</v>
      </c>
      <c r="J119" s="225">
        <v>14726</v>
      </c>
      <c r="K119" s="225">
        <v>26781</v>
      </c>
      <c r="L119" s="225">
        <v>25793</v>
      </c>
      <c r="M119" s="225">
        <v>4390</v>
      </c>
    </row>
    <row r="120" spans="1:13" ht="14.25" collapsed="1">
      <c r="A120" s="177">
        <v>2007</v>
      </c>
      <c r="B120" s="100"/>
      <c r="C120" s="225">
        <v>4620</v>
      </c>
      <c r="D120" s="225">
        <v>20791</v>
      </c>
      <c r="E120" s="225">
        <v>13191</v>
      </c>
      <c r="F120" s="225">
        <v>33982</v>
      </c>
      <c r="G120" s="225">
        <v>1509</v>
      </c>
      <c r="H120" s="225">
        <v>35491</v>
      </c>
      <c r="I120" s="225">
        <v>2488</v>
      </c>
      <c r="J120" s="225">
        <v>14726</v>
      </c>
      <c r="K120" s="225">
        <v>26781</v>
      </c>
      <c r="L120" s="225">
        <v>25793</v>
      </c>
      <c r="M120" s="225">
        <v>4390</v>
      </c>
    </row>
    <row r="121" spans="1:13" ht="14.25" hidden="1" outlineLevel="1">
      <c r="A121" s="106">
        <v>2008</v>
      </c>
      <c r="B121" s="45" t="s">
        <v>27</v>
      </c>
      <c r="C121" s="222">
        <v>4597</v>
      </c>
      <c r="D121" s="222">
        <v>19653</v>
      </c>
      <c r="E121" s="222">
        <v>14105</v>
      </c>
      <c r="F121" s="222">
        <v>33758</v>
      </c>
      <c r="G121" s="222">
        <v>1370</v>
      </c>
      <c r="H121" s="222">
        <v>35128</v>
      </c>
      <c r="I121" s="222">
        <v>1246</v>
      </c>
      <c r="J121" s="222">
        <v>12829</v>
      </c>
      <c r="K121" s="222">
        <v>27569</v>
      </c>
      <c r="L121" s="222">
        <v>26492</v>
      </c>
      <c r="M121" s="222">
        <v>3044</v>
      </c>
    </row>
    <row r="122" spans="1:13" ht="14.25" hidden="1" outlineLevel="1">
      <c r="A122" s="106">
        <v>2008</v>
      </c>
      <c r="B122" s="45" t="s">
        <v>28</v>
      </c>
      <c r="C122" s="222">
        <v>4538</v>
      </c>
      <c r="D122" s="222">
        <v>19848</v>
      </c>
      <c r="E122" s="222">
        <v>14243</v>
      </c>
      <c r="F122" s="222">
        <v>34092</v>
      </c>
      <c r="G122" s="222">
        <v>1705</v>
      </c>
      <c r="H122" s="222">
        <v>35797</v>
      </c>
      <c r="I122" s="222">
        <v>1151</v>
      </c>
      <c r="J122" s="222">
        <v>13006</v>
      </c>
      <c r="K122" s="222">
        <v>27815</v>
      </c>
      <c r="L122" s="222">
        <v>26789</v>
      </c>
      <c r="M122" s="222">
        <v>3079</v>
      </c>
    </row>
    <row r="123" spans="1:13" ht="14.25" hidden="1" outlineLevel="1">
      <c r="A123" s="106">
        <v>2008</v>
      </c>
      <c r="B123" s="45" t="s">
        <v>29</v>
      </c>
      <c r="C123" s="222">
        <v>4482</v>
      </c>
      <c r="D123" s="222">
        <v>19659</v>
      </c>
      <c r="E123" s="222">
        <v>14035</v>
      </c>
      <c r="F123" s="222">
        <v>33694</v>
      </c>
      <c r="G123" s="222">
        <v>1823</v>
      </c>
      <c r="H123" s="222">
        <v>35517</v>
      </c>
      <c r="I123" s="222">
        <v>731</v>
      </c>
      <c r="J123" s="222">
        <v>12345</v>
      </c>
      <c r="K123" s="222">
        <v>28137</v>
      </c>
      <c r="L123" s="222">
        <v>27201</v>
      </c>
      <c r="M123" s="222">
        <v>2411</v>
      </c>
    </row>
    <row r="124" spans="1:13" ht="14.25" collapsed="1">
      <c r="A124" s="106">
        <v>2008</v>
      </c>
      <c r="B124" s="45" t="s">
        <v>30</v>
      </c>
      <c r="C124" s="222">
        <v>4482</v>
      </c>
      <c r="D124" s="222">
        <v>19659</v>
      </c>
      <c r="E124" s="222">
        <v>14035</v>
      </c>
      <c r="F124" s="222">
        <v>33694</v>
      </c>
      <c r="G124" s="222">
        <v>1823</v>
      </c>
      <c r="H124" s="222">
        <v>35517</v>
      </c>
      <c r="I124" s="222">
        <v>731</v>
      </c>
      <c r="J124" s="222">
        <v>12345</v>
      </c>
      <c r="K124" s="222">
        <v>28137</v>
      </c>
      <c r="L124" s="222">
        <v>27201</v>
      </c>
      <c r="M124" s="222">
        <v>2411</v>
      </c>
    </row>
    <row r="125" spans="1:13" ht="14.25" hidden="1" outlineLevel="1">
      <c r="A125" s="106">
        <v>2008</v>
      </c>
      <c r="B125" s="45" t="s">
        <v>31</v>
      </c>
      <c r="C125" s="222">
        <v>4464</v>
      </c>
      <c r="D125" s="222">
        <v>19143</v>
      </c>
      <c r="E125" s="222">
        <v>14615</v>
      </c>
      <c r="F125" s="222">
        <v>33758</v>
      </c>
      <c r="G125" s="222">
        <v>1693</v>
      </c>
      <c r="H125" s="222">
        <v>35451</v>
      </c>
      <c r="I125" s="222">
        <v>913</v>
      </c>
      <c r="J125" s="222">
        <v>12508</v>
      </c>
      <c r="K125" s="222">
        <v>28534</v>
      </c>
      <c r="L125" s="222">
        <v>27608</v>
      </c>
      <c r="M125" s="222">
        <v>2788</v>
      </c>
    </row>
    <row r="126" spans="1:13" ht="14.25" hidden="1" outlineLevel="1">
      <c r="A126" s="106">
        <v>2008</v>
      </c>
      <c r="B126" s="45" t="s">
        <v>32</v>
      </c>
      <c r="C126" s="222">
        <v>4411</v>
      </c>
      <c r="D126" s="222">
        <v>19684</v>
      </c>
      <c r="E126" s="222">
        <v>14600</v>
      </c>
      <c r="F126" s="222">
        <v>34284</v>
      </c>
      <c r="G126" s="222">
        <v>1764</v>
      </c>
      <c r="H126" s="222">
        <v>36049</v>
      </c>
      <c r="I126" s="222">
        <v>947</v>
      </c>
      <c r="J126" s="222">
        <v>12640</v>
      </c>
      <c r="K126" s="222">
        <v>28597</v>
      </c>
      <c r="L126" s="222">
        <v>27679</v>
      </c>
      <c r="M126" s="222">
        <v>2347</v>
      </c>
    </row>
    <row r="127" spans="1:13" ht="14.25" hidden="1" outlineLevel="1">
      <c r="A127" s="106">
        <v>2008</v>
      </c>
      <c r="B127" s="45" t="s">
        <v>33</v>
      </c>
      <c r="C127" s="222">
        <v>4325</v>
      </c>
      <c r="D127" s="222">
        <v>19836</v>
      </c>
      <c r="E127" s="222">
        <v>13973</v>
      </c>
      <c r="F127" s="222">
        <v>33809</v>
      </c>
      <c r="G127" s="222">
        <v>1769</v>
      </c>
      <c r="H127" s="222">
        <v>35577</v>
      </c>
      <c r="I127" s="222">
        <v>998</v>
      </c>
      <c r="J127" s="222">
        <v>12741</v>
      </c>
      <c r="K127" s="222">
        <v>29230</v>
      </c>
      <c r="L127" s="222">
        <v>28285</v>
      </c>
      <c r="M127" s="222">
        <v>2564</v>
      </c>
    </row>
    <row r="128" spans="1:13" ht="14.25" collapsed="1">
      <c r="A128" s="108">
        <v>2008</v>
      </c>
      <c r="B128" s="45" t="s">
        <v>34</v>
      </c>
      <c r="C128" s="230">
        <v>4325</v>
      </c>
      <c r="D128" s="230">
        <v>19836</v>
      </c>
      <c r="E128" s="230">
        <v>13973</v>
      </c>
      <c r="F128" s="230">
        <v>33809</v>
      </c>
      <c r="G128" s="230">
        <v>1769</v>
      </c>
      <c r="H128" s="230">
        <v>35577</v>
      </c>
      <c r="I128" s="230">
        <v>998</v>
      </c>
      <c r="J128" s="230">
        <v>12741</v>
      </c>
      <c r="K128" s="230">
        <v>29230</v>
      </c>
      <c r="L128" s="230">
        <v>28285</v>
      </c>
      <c r="M128" s="230">
        <v>2564</v>
      </c>
    </row>
    <row r="129" spans="1:13" ht="14.25" hidden="1" outlineLevel="1">
      <c r="A129" s="106">
        <v>2008</v>
      </c>
      <c r="B129" s="45" t="s">
        <v>431</v>
      </c>
      <c r="C129" s="222">
        <v>4227</v>
      </c>
      <c r="D129" s="222">
        <v>19370</v>
      </c>
      <c r="E129" s="222">
        <v>14754</v>
      </c>
      <c r="F129" s="222">
        <v>34124</v>
      </c>
      <c r="G129" s="222">
        <v>1858</v>
      </c>
      <c r="H129" s="222">
        <v>35982</v>
      </c>
      <c r="I129" s="222">
        <v>1138</v>
      </c>
      <c r="J129" s="222">
        <v>12607</v>
      </c>
      <c r="K129" s="222">
        <v>29856</v>
      </c>
      <c r="L129" s="222">
        <v>28915</v>
      </c>
      <c r="M129" s="222">
        <v>2278</v>
      </c>
    </row>
    <row r="130" spans="1:13" ht="14.25" hidden="1" outlineLevel="1">
      <c r="A130" s="106">
        <v>2008</v>
      </c>
      <c r="B130" s="45" t="s">
        <v>36</v>
      </c>
      <c r="C130" s="222">
        <v>4180</v>
      </c>
      <c r="D130" s="222">
        <v>18864</v>
      </c>
      <c r="E130" s="222">
        <v>15537</v>
      </c>
      <c r="F130" s="222">
        <v>34401</v>
      </c>
      <c r="G130" s="222">
        <v>1708</v>
      </c>
      <c r="H130" s="222">
        <v>36109</v>
      </c>
      <c r="I130" s="222">
        <v>1338</v>
      </c>
      <c r="J130" s="222">
        <v>12306</v>
      </c>
      <c r="K130" s="222">
        <v>30277</v>
      </c>
      <c r="L130" s="222">
        <v>29291</v>
      </c>
      <c r="M130" s="222">
        <v>2890</v>
      </c>
    </row>
    <row r="131" spans="1:13" ht="14.25" hidden="1" outlineLevel="1">
      <c r="A131" s="106">
        <v>2008</v>
      </c>
      <c r="B131" s="45" t="s">
        <v>37</v>
      </c>
      <c r="C131" s="222">
        <v>3999</v>
      </c>
      <c r="D131" s="222">
        <v>19233</v>
      </c>
      <c r="E131" s="222">
        <v>15281</v>
      </c>
      <c r="F131" s="222">
        <v>34514</v>
      </c>
      <c r="G131" s="222">
        <v>1665</v>
      </c>
      <c r="H131" s="222">
        <v>36179</v>
      </c>
      <c r="I131" s="222">
        <v>1536</v>
      </c>
      <c r="J131" s="222">
        <v>11845</v>
      </c>
      <c r="K131" s="222">
        <v>30527</v>
      </c>
      <c r="L131" s="222">
        <v>29534</v>
      </c>
      <c r="M131" s="222">
        <v>3732</v>
      </c>
    </row>
    <row r="132" spans="1:13" ht="14.25" collapsed="1">
      <c r="A132" s="106">
        <v>2008</v>
      </c>
      <c r="B132" s="45" t="s">
        <v>38</v>
      </c>
      <c r="C132" s="222">
        <v>3999</v>
      </c>
      <c r="D132" s="222">
        <v>19233</v>
      </c>
      <c r="E132" s="222">
        <v>15281</v>
      </c>
      <c r="F132" s="222">
        <v>34514</v>
      </c>
      <c r="G132" s="222">
        <v>1665</v>
      </c>
      <c r="H132" s="222">
        <v>36179</v>
      </c>
      <c r="I132" s="222">
        <v>1536</v>
      </c>
      <c r="J132" s="222">
        <v>11845</v>
      </c>
      <c r="K132" s="222">
        <v>30527</v>
      </c>
      <c r="L132" s="222">
        <v>29534</v>
      </c>
      <c r="M132" s="222">
        <v>3732</v>
      </c>
    </row>
    <row r="133" spans="1:13" ht="14.25" hidden="1" outlineLevel="1">
      <c r="A133" s="106">
        <v>2008</v>
      </c>
      <c r="B133" s="45" t="s">
        <v>432</v>
      </c>
      <c r="C133" s="222">
        <v>4018</v>
      </c>
      <c r="D133" s="222">
        <v>19201</v>
      </c>
      <c r="E133" s="222">
        <v>15352</v>
      </c>
      <c r="F133" s="222">
        <v>34553</v>
      </c>
      <c r="G133" s="222">
        <v>1190</v>
      </c>
      <c r="H133" s="222">
        <v>35743</v>
      </c>
      <c r="I133" s="222">
        <v>2017</v>
      </c>
      <c r="J133" s="222">
        <v>12107</v>
      </c>
      <c r="K133" s="222">
        <v>30912</v>
      </c>
      <c r="L133" s="222">
        <v>29906</v>
      </c>
      <c r="M133" s="222">
        <v>3701</v>
      </c>
    </row>
    <row r="134" spans="1:13" ht="14.25" hidden="1" outlineLevel="1">
      <c r="A134" s="106">
        <v>2008</v>
      </c>
      <c r="B134" s="45" t="s">
        <v>40</v>
      </c>
      <c r="C134" s="222">
        <v>3573</v>
      </c>
      <c r="D134" s="222">
        <v>19089</v>
      </c>
      <c r="E134" s="222">
        <v>15972</v>
      </c>
      <c r="F134" s="222">
        <v>35061</v>
      </c>
      <c r="G134" s="222">
        <v>1229</v>
      </c>
      <c r="H134" s="222">
        <v>36290</v>
      </c>
      <c r="I134" s="222">
        <v>2505</v>
      </c>
      <c r="J134" s="222">
        <v>12456</v>
      </c>
      <c r="K134" s="222">
        <v>31104</v>
      </c>
      <c r="L134" s="222">
        <v>30212</v>
      </c>
      <c r="M134" s="222">
        <v>4105</v>
      </c>
    </row>
    <row r="135" spans="1:13" ht="14.25" hidden="1" outlineLevel="1">
      <c r="A135" s="106">
        <v>2008</v>
      </c>
      <c r="B135" s="45" t="s">
        <v>41</v>
      </c>
      <c r="C135" s="222">
        <v>1427</v>
      </c>
      <c r="D135" s="222">
        <v>19096</v>
      </c>
      <c r="E135" s="222">
        <v>16914</v>
      </c>
      <c r="F135" s="222">
        <v>36010</v>
      </c>
      <c r="G135" s="222">
        <v>902</v>
      </c>
      <c r="H135" s="222">
        <v>36912</v>
      </c>
      <c r="I135" s="222">
        <v>2379</v>
      </c>
      <c r="J135" s="222">
        <v>15083</v>
      </c>
      <c r="K135" s="222">
        <v>30866</v>
      </c>
      <c r="L135" s="222">
        <v>29996</v>
      </c>
      <c r="M135" s="222">
        <v>977</v>
      </c>
    </row>
    <row r="136" spans="1:13" ht="14.25" collapsed="1">
      <c r="A136" s="177">
        <v>2008</v>
      </c>
      <c r="B136" s="100" t="s">
        <v>42</v>
      </c>
      <c r="C136" s="225">
        <v>1427</v>
      </c>
      <c r="D136" s="225">
        <v>19096</v>
      </c>
      <c r="E136" s="225">
        <v>16914</v>
      </c>
      <c r="F136" s="225">
        <v>36010</v>
      </c>
      <c r="G136" s="225">
        <v>902</v>
      </c>
      <c r="H136" s="225">
        <v>36912</v>
      </c>
      <c r="I136" s="225">
        <v>2379</v>
      </c>
      <c r="J136" s="225">
        <v>15083</v>
      </c>
      <c r="K136" s="225">
        <v>30866</v>
      </c>
      <c r="L136" s="225">
        <v>29996</v>
      </c>
      <c r="M136" s="225">
        <v>977</v>
      </c>
    </row>
    <row r="137" spans="1:13" ht="14.25">
      <c r="A137" s="535">
        <v>2008</v>
      </c>
      <c r="B137" s="110"/>
      <c r="C137" s="536">
        <v>1427</v>
      </c>
      <c r="D137" s="536">
        <v>19096</v>
      </c>
      <c r="E137" s="536">
        <v>16914</v>
      </c>
      <c r="F137" s="536">
        <v>36010</v>
      </c>
      <c r="G137" s="536">
        <v>902</v>
      </c>
      <c r="H137" s="536">
        <v>36912</v>
      </c>
      <c r="I137" s="536">
        <v>2379</v>
      </c>
      <c r="J137" s="536">
        <v>15083</v>
      </c>
      <c r="K137" s="536">
        <v>30866</v>
      </c>
      <c r="L137" s="536">
        <v>29996</v>
      </c>
      <c r="M137" s="536">
        <v>977</v>
      </c>
    </row>
    <row r="138" spans="1:13" ht="14.25" hidden="1" outlineLevel="1">
      <c r="A138" s="108">
        <v>2009</v>
      </c>
      <c r="B138" s="45" t="s">
        <v>27</v>
      </c>
      <c r="C138" s="230">
        <v>6250</v>
      </c>
      <c r="D138" s="230">
        <v>22625</v>
      </c>
      <c r="E138" s="230">
        <v>16541</v>
      </c>
      <c r="F138" s="230">
        <v>39166</v>
      </c>
      <c r="G138" s="230">
        <v>1178</v>
      </c>
      <c r="H138" s="230">
        <v>40343</v>
      </c>
      <c r="I138" s="230">
        <v>1873</v>
      </c>
      <c r="J138" s="230">
        <v>12262</v>
      </c>
      <c r="K138" s="230">
        <v>30875</v>
      </c>
      <c r="L138" s="230">
        <v>29984</v>
      </c>
      <c r="M138" s="230">
        <v>3169</v>
      </c>
    </row>
    <row r="139" spans="1:13" ht="14.25" hidden="1" outlineLevel="1">
      <c r="A139" s="108">
        <v>2009</v>
      </c>
      <c r="B139" s="45" t="s">
        <v>28</v>
      </c>
      <c r="C139" s="230">
        <v>6303</v>
      </c>
      <c r="D139" s="230">
        <v>22432</v>
      </c>
      <c r="E139" s="230">
        <v>16484</v>
      </c>
      <c r="F139" s="230">
        <v>38916</v>
      </c>
      <c r="G139" s="230">
        <v>996</v>
      </c>
      <c r="H139" s="230">
        <v>39911</v>
      </c>
      <c r="I139" s="230">
        <v>2141</v>
      </c>
      <c r="J139" s="230">
        <v>12917</v>
      </c>
      <c r="K139" s="230">
        <v>31256</v>
      </c>
      <c r="L139" s="230">
        <v>30140</v>
      </c>
      <c r="M139" s="230">
        <v>3524</v>
      </c>
    </row>
    <row r="140" spans="1:13" ht="14.25" hidden="1" outlineLevel="1">
      <c r="A140" s="108">
        <v>2009</v>
      </c>
      <c r="B140" s="45" t="s">
        <v>29</v>
      </c>
      <c r="C140" s="230">
        <v>6485</v>
      </c>
      <c r="D140" s="230">
        <v>22677</v>
      </c>
      <c r="E140" s="230">
        <v>15907</v>
      </c>
      <c r="F140" s="230">
        <v>38584</v>
      </c>
      <c r="G140" s="230">
        <v>937</v>
      </c>
      <c r="H140" s="230">
        <v>39522</v>
      </c>
      <c r="I140" s="230">
        <v>1657</v>
      </c>
      <c r="J140" s="230">
        <v>13642</v>
      </c>
      <c r="K140" s="230">
        <v>31477</v>
      </c>
      <c r="L140" s="230">
        <v>30197</v>
      </c>
      <c r="M140" s="230">
        <v>3749</v>
      </c>
    </row>
    <row r="141" spans="1:13" ht="14.25" collapsed="1">
      <c r="A141" s="106">
        <v>2009</v>
      </c>
      <c r="B141" s="45" t="s">
        <v>30</v>
      </c>
      <c r="C141" s="222">
        <v>6485</v>
      </c>
      <c r="D141" s="222">
        <v>22677</v>
      </c>
      <c r="E141" s="222">
        <v>15907</v>
      </c>
      <c r="F141" s="222">
        <v>38584</v>
      </c>
      <c r="G141" s="222">
        <v>937</v>
      </c>
      <c r="H141" s="222">
        <v>39522</v>
      </c>
      <c r="I141" s="222">
        <v>1657</v>
      </c>
      <c r="J141" s="222">
        <v>13642</v>
      </c>
      <c r="K141" s="222">
        <v>31477</v>
      </c>
      <c r="L141" s="222">
        <v>30197</v>
      </c>
      <c r="M141" s="222">
        <v>3749</v>
      </c>
    </row>
    <row r="142" spans="1:13" ht="14.25">
      <c r="A142" s="108">
        <v>2009</v>
      </c>
      <c r="B142" s="45" t="s">
        <v>31</v>
      </c>
      <c r="C142" s="230">
        <v>6586</v>
      </c>
      <c r="D142" s="230">
        <v>22617</v>
      </c>
      <c r="E142" s="230">
        <v>16082</v>
      </c>
      <c r="F142" s="230">
        <v>38699</v>
      </c>
      <c r="G142" s="230">
        <v>640</v>
      </c>
      <c r="H142" s="230">
        <v>39338</v>
      </c>
      <c r="I142" s="230">
        <v>1516</v>
      </c>
      <c r="J142" s="230">
        <v>13376</v>
      </c>
      <c r="K142" s="230">
        <v>31414</v>
      </c>
      <c r="L142" s="230">
        <v>30130</v>
      </c>
      <c r="M142" s="230">
        <v>3528</v>
      </c>
    </row>
    <row r="143" spans="1:13" ht="14.25">
      <c r="A143" s="106">
        <v>2009</v>
      </c>
      <c r="B143" s="45" t="s">
        <v>429</v>
      </c>
      <c r="C143" s="222">
        <v>6635</v>
      </c>
      <c r="D143" s="222">
        <v>23304</v>
      </c>
      <c r="E143" s="222">
        <v>15716</v>
      </c>
      <c r="F143" s="222">
        <v>39020</v>
      </c>
      <c r="G143" s="222">
        <v>611</v>
      </c>
      <c r="H143" s="222">
        <v>39631</v>
      </c>
      <c r="I143" s="222">
        <v>1256</v>
      </c>
      <c r="J143" s="222">
        <v>14067</v>
      </c>
      <c r="K143" s="222">
        <v>31670</v>
      </c>
      <c r="L143" s="222">
        <v>30144</v>
      </c>
      <c r="M143" s="222">
        <v>4265</v>
      </c>
    </row>
    <row r="144" spans="1:13" ht="14.25">
      <c r="A144" s="106">
        <v>2009</v>
      </c>
      <c r="B144" s="45" t="s">
        <v>430</v>
      </c>
      <c r="C144" s="222">
        <v>6645</v>
      </c>
      <c r="D144" s="222">
        <v>23495</v>
      </c>
      <c r="E144" s="222">
        <v>14772</v>
      </c>
      <c r="F144" s="222">
        <v>38267</v>
      </c>
      <c r="G144" s="222">
        <v>401</v>
      </c>
      <c r="H144" s="222">
        <v>38668</v>
      </c>
      <c r="I144" s="222">
        <v>1386</v>
      </c>
      <c r="J144" s="222">
        <v>14586</v>
      </c>
      <c r="K144" s="222">
        <v>31888</v>
      </c>
      <c r="L144" s="222">
        <v>30197</v>
      </c>
      <c r="M144" s="222">
        <v>4231</v>
      </c>
    </row>
    <row r="145" spans="1:13" ht="14.25">
      <c r="A145" s="108">
        <v>2009</v>
      </c>
      <c r="B145" s="45" t="s">
        <v>34</v>
      </c>
      <c r="C145" s="230">
        <v>6645</v>
      </c>
      <c r="D145" s="230">
        <v>23495</v>
      </c>
      <c r="E145" s="230">
        <v>14772</v>
      </c>
      <c r="F145" s="230">
        <v>38267</v>
      </c>
      <c r="G145" s="230">
        <v>401</v>
      </c>
      <c r="H145" s="230">
        <v>38668</v>
      </c>
      <c r="I145" s="230">
        <v>1386</v>
      </c>
      <c r="J145" s="230">
        <v>14586</v>
      </c>
      <c r="K145" s="230">
        <v>31888</v>
      </c>
      <c r="L145" s="230">
        <v>30197</v>
      </c>
      <c r="M145" s="230">
        <v>4231</v>
      </c>
    </row>
    <row r="146" spans="1:13" ht="14.25">
      <c r="A146" s="106">
        <v>2009</v>
      </c>
      <c r="B146" s="45" t="s">
        <v>431</v>
      </c>
      <c r="C146" s="222">
        <v>6724</v>
      </c>
      <c r="D146" s="222">
        <v>23326</v>
      </c>
      <c r="E146" s="222">
        <v>14709</v>
      </c>
      <c r="F146" s="222">
        <v>38035</v>
      </c>
      <c r="G146" s="222">
        <v>260</v>
      </c>
      <c r="H146" s="222">
        <v>38295</v>
      </c>
      <c r="I146" s="222">
        <v>1116</v>
      </c>
      <c r="J146" s="222">
        <v>14339</v>
      </c>
      <c r="K146" s="222">
        <v>32128</v>
      </c>
      <c r="L146" s="222">
        <v>30215</v>
      </c>
      <c r="M146" s="222">
        <v>4905</v>
      </c>
    </row>
    <row r="147" spans="1:13" ht="14.25">
      <c r="A147" s="106">
        <v>2009</v>
      </c>
      <c r="B147" s="45" t="s">
        <v>36</v>
      </c>
      <c r="C147" s="222">
        <v>6690</v>
      </c>
      <c r="D147" s="222">
        <v>22926</v>
      </c>
      <c r="E147" s="222">
        <v>15014</v>
      </c>
      <c r="F147" s="222">
        <v>37940</v>
      </c>
      <c r="G147" s="222">
        <v>306</v>
      </c>
      <c r="H147" s="222">
        <v>38245</v>
      </c>
      <c r="I147" s="222">
        <v>1368</v>
      </c>
      <c r="J147" s="222">
        <v>14228</v>
      </c>
      <c r="K147" s="222">
        <v>32438</v>
      </c>
      <c r="L147" s="222">
        <v>30440</v>
      </c>
      <c r="M147" s="222">
        <v>5327</v>
      </c>
    </row>
    <row r="148" spans="1:13" ht="14.25">
      <c r="A148" s="106">
        <v>2009</v>
      </c>
      <c r="B148" s="45" t="s">
        <v>37</v>
      </c>
      <c r="C148" s="222">
        <v>6665</v>
      </c>
      <c r="D148" s="222">
        <v>23121</v>
      </c>
      <c r="E148" s="222">
        <v>14450</v>
      </c>
      <c r="F148" s="222">
        <v>37571</v>
      </c>
      <c r="G148" s="222">
        <v>224</v>
      </c>
      <c r="H148" s="222">
        <v>37795</v>
      </c>
      <c r="I148" s="222">
        <v>1652</v>
      </c>
      <c r="J148" s="222">
        <v>14490</v>
      </c>
      <c r="K148" s="222">
        <v>32336</v>
      </c>
      <c r="L148" s="222">
        <v>30482</v>
      </c>
      <c r="M148" s="222">
        <v>5848</v>
      </c>
    </row>
    <row r="149" spans="1:13" ht="14.25">
      <c r="A149" s="106">
        <v>2009</v>
      </c>
      <c r="B149" s="45" t="s">
        <v>38</v>
      </c>
      <c r="C149" s="222">
        <v>6665</v>
      </c>
      <c r="D149" s="222">
        <v>23121</v>
      </c>
      <c r="E149" s="222">
        <v>14450</v>
      </c>
      <c r="F149" s="222">
        <v>37571</v>
      </c>
      <c r="G149" s="222">
        <v>224</v>
      </c>
      <c r="H149" s="222">
        <v>37795</v>
      </c>
      <c r="I149" s="222">
        <v>1652</v>
      </c>
      <c r="J149" s="222">
        <v>14490</v>
      </c>
      <c r="K149" s="222">
        <v>32336</v>
      </c>
      <c r="L149" s="222">
        <v>30482</v>
      </c>
      <c r="M149" s="222">
        <v>5848</v>
      </c>
    </row>
    <row r="150" spans="1:13" ht="14.25">
      <c r="A150" s="106">
        <v>2009</v>
      </c>
      <c r="B150" s="45" t="s">
        <v>432</v>
      </c>
      <c r="C150" s="222">
        <v>6697</v>
      </c>
      <c r="D150" s="222">
        <v>22883</v>
      </c>
      <c r="E150" s="222">
        <v>14413</v>
      </c>
      <c r="F150" s="222">
        <v>37296</v>
      </c>
      <c r="G150" s="222">
        <v>262</v>
      </c>
      <c r="H150" s="222">
        <v>37558</v>
      </c>
      <c r="I150" s="222">
        <v>1551</v>
      </c>
      <c r="J150" s="222">
        <v>13622</v>
      </c>
      <c r="K150" s="222">
        <v>32592</v>
      </c>
      <c r="L150" s="222">
        <v>30515</v>
      </c>
      <c r="M150" s="222">
        <v>5731</v>
      </c>
    </row>
    <row r="151" spans="1:13" ht="14.25">
      <c r="A151" s="106">
        <v>2009</v>
      </c>
      <c r="B151" s="45" t="s">
        <v>40</v>
      </c>
      <c r="C151" s="222">
        <v>6770</v>
      </c>
      <c r="D151" s="222">
        <v>23570</v>
      </c>
      <c r="E151" s="222">
        <v>13631</v>
      </c>
      <c r="F151" s="222">
        <v>37201</v>
      </c>
      <c r="G151" s="222">
        <v>670</v>
      </c>
      <c r="H151" s="222">
        <v>37871</v>
      </c>
      <c r="I151" s="222">
        <v>1337</v>
      </c>
      <c r="J151" s="222">
        <v>13507</v>
      </c>
      <c r="K151" s="222">
        <v>32662</v>
      </c>
      <c r="L151" s="222">
        <v>30625</v>
      </c>
      <c r="M151" s="222">
        <v>5595</v>
      </c>
    </row>
    <row r="152" spans="1:13" ht="14.25">
      <c r="A152" s="106">
        <v>2009</v>
      </c>
      <c r="B152" s="45" t="s">
        <v>41</v>
      </c>
      <c r="C152" s="222">
        <v>6984</v>
      </c>
      <c r="D152" s="222">
        <v>24478</v>
      </c>
      <c r="E152" s="222">
        <v>13344</v>
      </c>
      <c r="F152" s="222">
        <v>37821</v>
      </c>
      <c r="G152" s="222">
        <v>1050</v>
      </c>
      <c r="H152" s="222">
        <v>38872</v>
      </c>
      <c r="I152" s="222">
        <v>2097</v>
      </c>
      <c r="J152" s="222">
        <v>13793</v>
      </c>
      <c r="K152" s="222">
        <v>32341</v>
      </c>
      <c r="L152" s="222">
        <v>30259</v>
      </c>
      <c r="M152" s="222">
        <v>5302</v>
      </c>
    </row>
    <row r="153" spans="1:13" ht="14.25">
      <c r="A153" s="177">
        <v>2009</v>
      </c>
      <c r="B153" s="100" t="s">
        <v>42</v>
      </c>
      <c r="C153" s="225">
        <v>6984</v>
      </c>
      <c r="D153" s="225">
        <v>24478</v>
      </c>
      <c r="E153" s="225">
        <v>13344</v>
      </c>
      <c r="F153" s="225">
        <v>37821</v>
      </c>
      <c r="G153" s="225">
        <v>1050</v>
      </c>
      <c r="H153" s="225">
        <v>38872</v>
      </c>
      <c r="I153" s="225">
        <v>2097</v>
      </c>
      <c r="J153" s="225">
        <v>13793</v>
      </c>
      <c r="K153" s="225">
        <v>32341</v>
      </c>
      <c r="L153" s="225">
        <v>30259</v>
      </c>
      <c r="M153" s="225">
        <v>5302</v>
      </c>
    </row>
    <row r="154" spans="1:13" ht="14.25">
      <c r="A154" s="535">
        <v>2009</v>
      </c>
      <c r="B154" s="110"/>
      <c r="C154" s="536">
        <v>6984</v>
      </c>
      <c r="D154" s="536">
        <v>24478</v>
      </c>
      <c r="E154" s="536">
        <v>13344</v>
      </c>
      <c r="F154" s="536">
        <v>37821</v>
      </c>
      <c r="G154" s="536">
        <v>1050</v>
      </c>
      <c r="H154" s="536">
        <v>38872</v>
      </c>
      <c r="I154" s="536">
        <v>2097</v>
      </c>
      <c r="J154" s="536">
        <v>13793</v>
      </c>
      <c r="K154" s="536">
        <v>32341</v>
      </c>
      <c r="L154" s="536">
        <v>30259</v>
      </c>
      <c r="M154" s="536">
        <v>5302</v>
      </c>
    </row>
    <row r="155" spans="1:13" ht="14.25">
      <c r="A155" s="108">
        <v>2010</v>
      </c>
      <c r="B155" s="45" t="s">
        <v>27</v>
      </c>
      <c r="C155" s="230">
        <v>6798</v>
      </c>
      <c r="D155" s="230">
        <v>23500</v>
      </c>
      <c r="E155" s="230">
        <v>13455</v>
      </c>
      <c r="F155" s="230">
        <v>36955</v>
      </c>
      <c r="G155" s="230">
        <v>1302</v>
      </c>
      <c r="H155" s="230">
        <v>38256</v>
      </c>
      <c r="I155" s="230">
        <v>2107</v>
      </c>
      <c r="J155" s="230">
        <v>14412</v>
      </c>
      <c r="K155" s="230">
        <v>32364</v>
      </c>
      <c r="L155" s="230">
        <v>30374</v>
      </c>
      <c r="M155" s="230">
        <v>5013</v>
      </c>
    </row>
    <row r="156" spans="1:13" ht="14.25">
      <c r="A156" s="500"/>
      <c r="B156" s="500"/>
      <c r="C156" s="500"/>
      <c r="D156" s="500"/>
      <c r="E156" s="500"/>
      <c r="F156" s="500"/>
      <c r="G156" s="500"/>
      <c r="H156" s="500"/>
      <c r="I156" s="500"/>
      <c r="J156" s="500"/>
      <c r="K156" s="500"/>
      <c r="L156" s="500"/>
      <c r="M156" s="500"/>
    </row>
    <row r="157" ht="14.25">
      <c r="A157" s="1" t="s">
        <v>698</v>
      </c>
    </row>
    <row r="158" spans="1:2" ht="14.25">
      <c r="A158" s="1" t="s">
        <v>461</v>
      </c>
      <c r="B158" s="1"/>
    </row>
    <row r="159" ht="14.25">
      <c r="A159" s="1" t="s">
        <v>462</v>
      </c>
    </row>
    <row r="160" ht="14.25">
      <c r="A160" s="375" t="s">
        <v>464</v>
      </c>
    </row>
    <row r="161" spans="1:6" ht="14.25">
      <c r="A161" s="1" t="s">
        <v>463</v>
      </c>
      <c r="B161" s="1"/>
      <c r="C161" s="1"/>
      <c r="D161" s="1"/>
      <c r="E161" s="1"/>
      <c r="F161" s="1"/>
    </row>
    <row r="162" ht="14.25">
      <c r="A162" s="95" t="s">
        <v>447</v>
      </c>
    </row>
  </sheetData>
  <mergeCells count="12">
    <mergeCell ref="M81:M84"/>
    <mergeCell ref="K81:L82"/>
    <mergeCell ref="L83:L84"/>
    <mergeCell ref="D9:M9"/>
    <mergeCell ref="D86:M86"/>
    <mergeCell ref="I4:I7"/>
    <mergeCell ref="J4:J7"/>
    <mergeCell ref="I81:I84"/>
    <mergeCell ref="J81:J84"/>
    <mergeCell ref="L6:L7"/>
    <mergeCell ref="M4:M7"/>
    <mergeCell ref="K4:L5"/>
  </mergeCells>
  <printOptions/>
  <pageMargins left="0.7" right="0.31" top="0.7" bottom="0.47" header="0.5" footer="0.5"/>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N212"/>
  <sheetViews>
    <sheetView workbookViewId="0" topLeftCell="A154">
      <selection activeCell="K206" sqref="K206"/>
    </sheetView>
  </sheetViews>
  <sheetFormatPr defaultColWidth="9.00390625" defaultRowHeight="14.25" outlineLevelRow="1"/>
  <cols>
    <col min="1" max="1" width="5.50390625" style="0" customWidth="1"/>
    <col min="2" max="2" width="4.75390625" style="0" customWidth="1"/>
  </cols>
  <sheetData>
    <row r="1" spans="1:14" ht="15">
      <c r="A1" s="99" t="s">
        <v>348</v>
      </c>
      <c r="B1" s="99"/>
      <c r="C1" s="94"/>
      <c r="D1" s="94"/>
      <c r="E1" s="94"/>
      <c r="F1" s="94"/>
      <c r="G1" s="94"/>
      <c r="H1" s="94"/>
      <c r="I1" s="94"/>
      <c r="J1" s="94"/>
      <c r="K1" s="94"/>
      <c r="L1" s="94"/>
      <c r="M1" s="94"/>
      <c r="N1" s="94"/>
    </row>
    <row r="2" spans="1:14" ht="15.75">
      <c r="A2" s="54" t="s">
        <v>466</v>
      </c>
      <c r="B2" s="95"/>
      <c r="C2" s="95"/>
      <c r="D2" s="95"/>
      <c r="E2" s="95"/>
      <c r="F2" s="95"/>
      <c r="G2" s="95"/>
      <c r="H2" s="95"/>
      <c r="I2" s="95"/>
      <c r="J2" s="95"/>
      <c r="K2" s="95"/>
      <c r="L2" s="95"/>
      <c r="M2" s="95"/>
      <c r="N2" s="95"/>
    </row>
    <row r="3" spans="1:14" ht="14.25">
      <c r="A3" s="95" t="s">
        <v>467</v>
      </c>
      <c r="B3" s="95"/>
      <c r="C3" s="95"/>
      <c r="D3" s="95"/>
      <c r="E3" s="95"/>
      <c r="F3" s="95"/>
      <c r="G3" s="95"/>
      <c r="H3" s="95"/>
      <c r="I3" s="95"/>
      <c r="J3" s="95"/>
      <c r="K3" s="95"/>
      <c r="L3" s="95"/>
      <c r="M3" s="95"/>
      <c r="N3" s="95"/>
    </row>
    <row r="4" spans="1:14" ht="14.25">
      <c r="A4" s="632"/>
      <c r="B4" s="633"/>
      <c r="C4" s="602" t="s">
        <v>468</v>
      </c>
      <c r="D4" s="602"/>
      <c r="E4" s="602"/>
      <c r="F4" s="602"/>
      <c r="G4" s="602"/>
      <c r="H4" s="602"/>
      <c r="I4" s="602" t="s">
        <v>469</v>
      </c>
      <c r="J4" s="602"/>
      <c r="K4" s="602"/>
      <c r="L4" s="602"/>
      <c r="M4" s="602"/>
      <c r="N4" s="631"/>
    </row>
    <row r="5" spans="1:14" ht="36.75" customHeight="1">
      <c r="A5" s="632"/>
      <c r="B5" s="633"/>
      <c r="C5" s="630" t="s">
        <v>249</v>
      </c>
      <c r="D5" s="630" t="s">
        <v>470</v>
      </c>
      <c r="E5" s="630" t="s">
        <v>471</v>
      </c>
      <c r="F5" s="630"/>
      <c r="G5" s="630" t="s">
        <v>427</v>
      </c>
      <c r="H5" s="630"/>
      <c r="I5" s="630" t="s">
        <v>249</v>
      </c>
      <c r="J5" s="630" t="s">
        <v>470</v>
      </c>
      <c r="K5" s="630" t="s">
        <v>471</v>
      </c>
      <c r="L5" s="630"/>
      <c r="M5" s="630" t="s">
        <v>427</v>
      </c>
      <c r="N5" s="601"/>
    </row>
    <row r="6" spans="1:14" ht="28.5" customHeight="1">
      <c r="A6" s="632"/>
      <c r="B6" s="633"/>
      <c r="C6" s="630"/>
      <c r="D6" s="630"/>
      <c r="E6" s="166" t="s">
        <v>472</v>
      </c>
      <c r="F6" s="166" t="s">
        <v>473</v>
      </c>
      <c r="G6" s="166" t="s">
        <v>474</v>
      </c>
      <c r="H6" s="166" t="s">
        <v>475</v>
      </c>
      <c r="I6" s="630"/>
      <c r="J6" s="630"/>
      <c r="K6" s="166" t="s">
        <v>472</v>
      </c>
      <c r="L6" s="166" t="s">
        <v>473</v>
      </c>
      <c r="M6" s="166" t="s">
        <v>474</v>
      </c>
      <c r="N6" s="167" t="s">
        <v>475</v>
      </c>
    </row>
    <row r="7" spans="1:14" ht="13.5" customHeight="1">
      <c r="A7" s="341"/>
      <c r="B7" s="342"/>
      <c r="C7" s="343">
        <v>1</v>
      </c>
      <c r="D7" s="343">
        <v>2</v>
      </c>
      <c r="E7" s="343">
        <v>3</v>
      </c>
      <c r="F7" s="343">
        <v>4</v>
      </c>
      <c r="G7" s="343">
        <v>5</v>
      </c>
      <c r="H7" s="343">
        <v>6</v>
      </c>
      <c r="I7" s="343">
        <v>7</v>
      </c>
      <c r="J7" s="343">
        <v>8</v>
      </c>
      <c r="K7" s="343">
        <v>9</v>
      </c>
      <c r="L7" s="343">
        <v>10</v>
      </c>
      <c r="M7" s="343">
        <v>11</v>
      </c>
      <c r="N7" s="344">
        <v>12</v>
      </c>
    </row>
    <row r="8" spans="1:14" ht="14.25" customHeight="1">
      <c r="A8" s="96"/>
      <c r="B8" s="100"/>
      <c r="C8" s="621" t="s">
        <v>476</v>
      </c>
      <c r="D8" s="621"/>
      <c r="E8" s="621"/>
      <c r="F8" s="621"/>
      <c r="G8" s="621"/>
      <c r="H8" s="621"/>
      <c r="I8" s="621"/>
      <c r="J8" s="621"/>
      <c r="K8" s="621"/>
      <c r="L8" s="621"/>
      <c r="M8" s="621"/>
      <c r="N8" s="622"/>
    </row>
    <row r="9" spans="1:14" ht="14.25" hidden="1" outlineLevel="1">
      <c r="A9" s="44">
        <v>2006</v>
      </c>
      <c r="B9" s="45" t="s">
        <v>27</v>
      </c>
      <c r="C9" s="107">
        <v>8335.321748655646</v>
      </c>
      <c r="D9" s="107">
        <v>5154.2331872800905</v>
      </c>
      <c r="E9" s="107">
        <v>3165.340735577242</v>
      </c>
      <c r="F9" s="107">
        <v>9.786098386775542</v>
      </c>
      <c r="G9" s="107">
        <v>5.630784040363805</v>
      </c>
      <c r="H9" s="107">
        <v>0.33094337117440087</v>
      </c>
      <c r="I9" s="107">
        <v>13624.126070503884</v>
      </c>
      <c r="J9" s="107">
        <v>5800.478291177056</v>
      </c>
      <c r="K9" s="107">
        <v>4541.12411206267</v>
      </c>
      <c r="L9" s="107">
        <v>1895.2758082719245</v>
      </c>
      <c r="M9" s="107">
        <v>473.41724756024695</v>
      </c>
      <c r="N9" s="107">
        <v>913.8306114319856</v>
      </c>
    </row>
    <row r="10" spans="1:14" ht="14.25" hidden="1" outlineLevel="1">
      <c r="A10" s="44"/>
      <c r="B10" s="45" t="s">
        <v>28</v>
      </c>
      <c r="C10" s="107">
        <v>8457.067084910044</v>
      </c>
      <c r="D10" s="107">
        <v>5243.35348204209</v>
      </c>
      <c r="E10" s="107">
        <v>3197.2683728340967</v>
      </c>
      <c r="F10" s="107">
        <v>10.09553209851955</v>
      </c>
      <c r="G10" s="107">
        <v>5.953860452765054</v>
      </c>
      <c r="H10" s="107">
        <v>0.39583748257319257</v>
      </c>
      <c r="I10" s="107">
        <v>13782.486888402045</v>
      </c>
      <c r="J10" s="107">
        <v>5900.105457080263</v>
      </c>
      <c r="K10" s="107">
        <v>4553.591615216093</v>
      </c>
      <c r="L10" s="107">
        <v>1961.6587001261369</v>
      </c>
      <c r="M10" s="107">
        <v>466.0089291641771</v>
      </c>
      <c r="N10" s="107">
        <v>901.1221868153754</v>
      </c>
    </row>
    <row r="11" spans="1:14" ht="14.25" hidden="1" outlineLevel="1">
      <c r="A11" s="44"/>
      <c r="B11" s="45" t="s">
        <v>29</v>
      </c>
      <c r="C11" s="107">
        <v>8477.554969129655</v>
      </c>
      <c r="D11" s="107">
        <v>5036.493693155414</v>
      </c>
      <c r="E11" s="107">
        <v>3422.8549093806014</v>
      </c>
      <c r="F11" s="107">
        <v>12.758580628028945</v>
      </c>
      <c r="G11" s="107">
        <v>5.047268140476665</v>
      </c>
      <c r="H11" s="107">
        <v>0.40051782513443535</v>
      </c>
      <c r="I11" s="107">
        <v>13934.736274314546</v>
      </c>
      <c r="J11" s="107">
        <v>5937.3275575914495</v>
      </c>
      <c r="K11" s="107">
        <v>4675.706399787559</v>
      </c>
      <c r="L11" s="107">
        <v>1967.2711279293633</v>
      </c>
      <c r="M11" s="107">
        <v>462.24380933413</v>
      </c>
      <c r="N11" s="107">
        <v>892.187379672044</v>
      </c>
    </row>
    <row r="12" spans="1:14" ht="14.25" hidden="1" outlineLevel="1">
      <c r="A12" s="44">
        <v>2006</v>
      </c>
      <c r="B12" s="45" t="s">
        <v>30</v>
      </c>
      <c r="C12" s="107">
        <v>8477.554969129655</v>
      </c>
      <c r="D12" s="107">
        <v>5036.493693155414</v>
      </c>
      <c r="E12" s="107">
        <v>3422.8549093806014</v>
      </c>
      <c r="F12" s="107">
        <v>12.758580628028945</v>
      </c>
      <c r="G12" s="107">
        <v>5.047268140476665</v>
      </c>
      <c r="H12" s="107">
        <v>0.40051782513443535</v>
      </c>
      <c r="I12" s="107">
        <v>13934.736274314546</v>
      </c>
      <c r="J12" s="107">
        <v>5937.3275575914495</v>
      </c>
      <c r="K12" s="107">
        <v>4675.706399787559</v>
      </c>
      <c r="L12" s="107">
        <v>1967.2711279293633</v>
      </c>
      <c r="M12" s="107">
        <v>462.24380933413</v>
      </c>
      <c r="N12" s="107">
        <v>892.187379672044</v>
      </c>
    </row>
    <row r="13" spans="1:14" ht="14.25" hidden="1" outlineLevel="1">
      <c r="A13" s="44"/>
      <c r="B13" s="45" t="s">
        <v>31</v>
      </c>
      <c r="C13" s="107">
        <v>8373.964748058155</v>
      </c>
      <c r="D13" s="107">
        <v>4545.960698400053</v>
      </c>
      <c r="E13" s="107">
        <v>3809.5223395074017</v>
      </c>
      <c r="F13" s="107">
        <v>12.774148575980881</v>
      </c>
      <c r="G13" s="107">
        <v>5.306944167828454</v>
      </c>
      <c r="H13" s="107">
        <v>0.40061740689105757</v>
      </c>
      <c r="I13" s="107">
        <v>14095.166201951803</v>
      </c>
      <c r="J13" s="107">
        <v>6013.529343424285</v>
      </c>
      <c r="K13" s="107">
        <v>4762.32752439753</v>
      </c>
      <c r="L13" s="107">
        <v>1987.5506539202017</v>
      </c>
      <c r="M13" s="107">
        <v>449.28035583881035</v>
      </c>
      <c r="N13" s="107">
        <v>882.4783243709752</v>
      </c>
    </row>
    <row r="14" spans="1:14" ht="14.25" hidden="1" outlineLevel="1">
      <c r="A14" s="44"/>
      <c r="B14" s="45" t="s">
        <v>429</v>
      </c>
      <c r="C14" s="107">
        <v>8112.881630485294</v>
      </c>
      <c r="D14" s="107">
        <v>5108.6579034720835</v>
      </c>
      <c r="E14" s="107">
        <v>2985.34256124278</v>
      </c>
      <c r="F14" s="107">
        <v>13.006340038504945</v>
      </c>
      <c r="G14" s="107">
        <v>5.485925778397397</v>
      </c>
      <c r="H14" s="107">
        <v>0.38889995352851353</v>
      </c>
      <c r="I14" s="107">
        <v>14261.230365796986</v>
      </c>
      <c r="J14" s="107">
        <v>6209.594137953927</v>
      </c>
      <c r="K14" s="107">
        <v>4750.2602403239725</v>
      </c>
      <c r="L14" s="107">
        <v>1988.147546969395</v>
      </c>
      <c r="M14" s="107">
        <v>438.3592245900551</v>
      </c>
      <c r="N14" s="107">
        <v>874.8692159596361</v>
      </c>
    </row>
    <row r="15" spans="1:14" ht="14.25" hidden="1" outlineLevel="1">
      <c r="A15" s="44"/>
      <c r="B15" s="45" t="s">
        <v>479</v>
      </c>
      <c r="C15" s="107">
        <v>8023.06247095532</v>
      </c>
      <c r="D15" s="107">
        <v>5220.079565823541</v>
      </c>
      <c r="E15" s="107">
        <v>2784.326528579964</v>
      </c>
      <c r="F15" s="107">
        <v>12.352784969793532</v>
      </c>
      <c r="G15" s="107">
        <v>5.912467635929098</v>
      </c>
      <c r="H15" s="107">
        <v>0.39112394609307577</v>
      </c>
      <c r="I15" s="107">
        <v>14561.180840470026</v>
      </c>
      <c r="J15" s="107">
        <v>6349.453395737901</v>
      </c>
      <c r="K15" s="107">
        <v>4906.968797716258</v>
      </c>
      <c r="L15" s="107">
        <v>2005.4039699926973</v>
      </c>
      <c r="M15" s="107">
        <v>432.02526057226316</v>
      </c>
      <c r="N15" s="107">
        <v>867.3294164509063</v>
      </c>
    </row>
    <row r="16" spans="1:14" ht="14.25" hidden="1" outlineLevel="1">
      <c r="A16" s="44">
        <v>2006</v>
      </c>
      <c r="B16" s="45" t="s">
        <v>34</v>
      </c>
      <c r="C16" s="107">
        <v>8023.06247095532</v>
      </c>
      <c r="D16" s="107">
        <v>5220.079565823541</v>
      </c>
      <c r="E16" s="107">
        <v>2784.326528579964</v>
      </c>
      <c r="F16" s="107">
        <v>12.352784969793532</v>
      </c>
      <c r="G16" s="107">
        <v>5.912467635929098</v>
      </c>
      <c r="H16" s="107">
        <v>0.39112394609307577</v>
      </c>
      <c r="I16" s="107">
        <v>14561.180840470026</v>
      </c>
      <c r="J16" s="107">
        <v>6349.453395737901</v>
      </c>
      <c r="K16" s="107">
        <v>4906.968797716258</v>
      </c>
      <c r="L16" s="107">
        <v>2005.4039699926973</v>
      </c>
      <c r="M16" s="107">
        <v>432.02526057226316</v>
      </c>
      <c r="N16" s="107">
        <v>867.3294164509063</v>
      </c>
    </row>
    <row r="17" spans="1:14" ht="14.25" hidden="1" outlineLevel="1">
      <c r="A17" s="44"/>
      <c r="B17" s="45" t="s">
        <v>431</v>
      </c>
      <c r="C17" s="107">
        <v>8245.108975635663</v>
      </c>
      <c r="D17" s="107">
        <v>5272.498473079731</v>
      </c>
      <c r="E17" s="107">
        <v>2945.420467370378</v>
      </c>
      <c r="F17" s="107">
        <v>20.812056031335057</v>
      </c>
      <c r="G17" s="107">
        <v>5.986888402044745</v>
      </c>
      <c r="H17" s="107">
        <v>0.3910907521742017</v>
      </c>
      <c r="I17" s="107">
        <v>14776.77355108544</v>
      </c>
      <c r="J17" s="107">
        <v>6398.470888933147</v>
      </c>
      <c r="K17" s="107">
        <v>5071.315773750249</v>
      </c>
      <c r="L17" s="107">
        <v>2028.3715395339573</v>
      </c>
      <c r="M17" s="107">
        <v>423.2397928699462</v>
      </c>
      <c r="N17" s="107">
        <v>855.3755559981411</v>
      </c>
    </row>
    <row r="18" spans="1:14" ht="14.25" hidden="1" outlineLevel="1">
      <c r="A18" s="44"/>
      <c r="B18" s="45" t="s">
        <v>36</v>
      </c>
      <c r="C18" s="107">
        <v>8622.314246829981</v>
      </c>
      <c r="D18" s="107">
        <v>5027.739029409812</v>
      </c>
      <c r="E18" s="107">
        <v>3568.7263161388832</v>
      </c>
      <c r="F18" s="107">
        <v>19.18362875921131</v>
      </c>
      <c r="G18" s="107">
        <v>6.2725220739560505</v>
      </c>
      <c r="H18" s="107">
        <v>0.39275044811790477</v>
      </c>
      <c r="I18" s="107">
        <v>14999.627962557259</v>
      </c>
      <c r="J18" s="107">
        <v>6355.387505808935</v>
      </c>
      <c r="K18" s="107">
        <v>5352.882792272455</v>
      </c>
      <c r="L18" s="107">
        <v>2037.0487618668258</v>
      </c>
      <c r="M18" s="107">
        <v>414.3519883157405</v>
      </c>
      <c r="N18" s="107">
        <v>839.9569142933015</v>
      </c>
    </row>
    <row r="19" spans="1:14" ht="14.25" hidden="1" outlineLevel="1">
      <c r="A19" s="44"/>
      <c r="B19" s="45" t="s">
        <v>37</v>
      </c>
      <c r="C19" s="107">
        <v>8426.281882759078</v>
      </c>
      <c r="D19" s="107">
        <v>5056.461295890593</v>
      </c>
      <c r="E19" s="107">
        <v>3343.264854278696</v>
      </c>
      <c r="F19" s="107">
        <v>19.837283409679344</v>
      </c>
      <c r="G19" s="107">
        <v>6.322478921861515</v>
      </c>
      <c r="H19" s="107">
        <v>0.3959702582486888</v>
      </c>
      <c r="I19" s="107">
        <v>15147.140443470755</v>
      </c>
      <c r="J19" s="107">
        <v>6306.21254066255</v>
      </c>
      <c r="K19" s="107">
        <v>5561.614817765385</v>
      </c>
      <c r="L19" s="107">
        <v>2043.9112062670117</v>
      </c>
      <c r="M19" s="107">
        <v>405.8980614751377</v>
      </c>
      <c r="N19" s="107">
        <v>829.5038173006704</v>
      </c>
    </row>
    <row r="20" spans="1:14" ht="14.25" hidden="1" outlineLevel="1">
      <c r="A20" s="44">
        <v>2006</v>
      </c>
      <c r="B20" s="45" t="s">
        <v>38</v>
      </c>
      <c r="C20" s="107">
        <v>8426.281882759078</v>
      </c>
      <c r="D20" s="107">
        <v>5056.461295890593</v>
      </c>
      <c r="E20" s="107">
        <v>3343.264854278696</v>
      </c>
      <c r="F20" s="107">
        <v>19.837283409679344</v>
      </c>
      <c r="G20" s="107">
        <v>6.322478921861515</v>
      </c>
      <c r="H20" s="107">
        <v>0.3959702582486888</v>
      </c>
      <c r="I20" s="107">
        <v>15147.140443470755</v>
      </c>
      <c r="J20" s="107">
        <v>6306.21254066255</v>
      </c>
      <c r="K20" s="107">
        <v>5561.614817765385</v>
      </c>
      <c r="L20" s="107">
        <v>2043.9112062670117</v>
      </c>
      <c r="M20" s="107">
        <v>405.8980614751377</v>
      </c>
      <c r="N20" s="107">
        <v>829.5038173006704</v>
      </c>
    </row>
    <row r="21" spans="1:14" ht="14.25" hidden="1" outlineLevel="1">
      <c r="A21" s="44"/>
      <c r="B21" s="45" t="s">
        <v>432</v>
      </c>
      <c r="C21" s="107">
        <v>8966.144625904533</v>
      </c>
      <c r="D21" s="107">
        <v>5176.208192259178</v>
      </c>
      <c r="E21" s="107">
        <v>3764.609573126203</v>
      </c>
      <c r="F21" s="107">
        <v>18.698101307840403</v>
      </c>
      <c r="G21" s="107">
        <v>6.2273783442873265</v>
      </c>
      <c r="H21" s="107">
        <v>0.40138086702516096</v>
      </c>
      <c r="I21" s="107">
        <v>15178.631115979551</v>
      </c>
      <c r="J21" s="107">
        <v>6207.726614884153</v>
      </c>
      <c r="K21" s="107">
        <v>5702.609938259311</v>
      </c>
      <c r="L21" s="107">
        <v>2053.8687844386905</v>
      </c>
      <c r="M21" s="107">
        <v>394.62766381198963</v>
      </c>
      <c r="N21" s="107">
        <v>819.7981145854079</v>
      </c>
    </row>
    <row r="22" spans="1:14" ht="14.25" hidden="1" outlineLevel="1">
      <c r="A22" s="44"/>
      <c r="B22" s="45" t="s">
        <v>40</v>
      </c>
      <c r="C22" s="107">
        <v>9362.13144791874</v>
      </c>
      <c r="D22" s="107">
        <v>5739.8872734515035</v>
      </c>
      <c r="E22" s="107">
        <v>3596.275177587466</v>
      </c>
      <c r="F22" s="107">
        <v>19.318163712407884</v>
      </c>
      <c r="G22" s="107">
        <v>6.244473212507469</v>
      </c>
      <c r="H22" s="107">
        <v>0.4063599548562703</v>
      </c>
      <c r="I22" s="107">
        <v>15222.028115249286</v>
      </c>
      <c r="J22" s="107">
        <v>6216.37824470557</v>
      </c>
      <c r="K22" s="107">
        <v>5750.88352253867</v>
      </c>
      <c r="L22" s="107">
        <v>2061.0613091681603</v>
      </c>
      <c r="M22" s="107">
        <v>383.7284073557724</v>
      </c>
      <c r="N22" s="107">
        <v>809.9766314811127</v>
      </c>
    </row>
    <row r="23" spans="1:14" ht="14.25" hidden="1" outlineLevel="1">
      <c r="A23" s="44"/>
      <c r="B23" s="45" t="s">
        <v>41</v>
      </c>
      <c r="C23" s="107">
        <v>9932.843324702915</v>
      </c>
      <c r="D23" s="107">
        <v>6056.662052711943</v>
      </c>
      <c r="E23" s="107">
        <v>3850.2380335922458</v>
      </c>
      <c r="F23" s="107">
        <v>19.636261036978023</v>
      </c>
      <c r="G23" s="107">
        <v>5.899687977162584</v>
      </c>
      <c r="H23" s="107">
        <v>0.40728938458474406</v>
      </c>
      <c r="I23" s="107">
        <v>15565.677255526787</v>
      </c>
      <c r="J23" s="107">
        <v>6210.570271526257</v>
      </c>
      <c r="K23" s="107">
        <v>5982.366626833964</v>
      </c>
      <c r="L23" s="107">
        <v>2187.047400916152</v>
      </c>
      <c r="M23" s="107">
        <v>378.1724092146319</v>
      </c>
      <c r="N23" s="107">
        <v>807.520547035783</v>
      </c>
    </row>
    <row r="24" spans="1:14" ht="14.25" hidden="1" outlineLevel="1">
      <c r="A24" s="44">
        <v>2006</v>
      </c>
      <c r="B24" s="45" t="s">
        <v>42</v>
      </c>
      <c r="C24" s="107">
        <v>9932.843324702915</v>
      </c>
      <c r="D24" s="107">
        <v>6056.662052711943</v>
      </c>
      <c r="E24" s="107">
        <v>3850.2380335922458</v>
      </c>
      <c r="F24" s="107">
        <v>19.636261036978023</v>
      </c>
      <c r="G24" s="107">
        <v>5.899687977162584</v>
      </c>
      <c r="H24" s="107">
        <v>0.40728938458474406</v>
      </c>
      <c r="I24" s="107">
        <v>15565.677255526787</v>
      </c>
      <c r="J24" s="107">
        <v>6210.570271526257</v>
      </c>
      <c r="K24" s="107">
        <v>5982.366626833964</v>
      </c>
      <c r="L24" s="107">
        <v>2187.047400916152</v>
      </c>
      <c r="M24" s="107">
        <v>378.1724092146319</v>
      </c>
      <c r="N24" s="107">
        <v>807.520547035783</v>
      </c>
    </row>
    <row r="25" spans="1:14" ht="14.25" collapsed="1">
      <c r="A25" s="44">
        <v>2006</v>
      </c>
      <c r="B25" s="45"/>
      <c r="C25" s="179">
        <v>9932.843324702915</v>
      </c>
      <c r="D25" s="109">
        <v>6056.662052711943</v>
      </c>
      <c r="E25" s="109">
        <v>3850.2380335922458</v>
      </c>
      <c r="F25" s="109">
        <v>19.636261036978023</v>
      </c>
      <c r="G25" s="109">
        <v>5.899687977162584</v>
      </c>
      <c r="H25" s="109">
        <v>0.40728938458474406</v>
      </c>
      <c r="I25" s="109">
        <v>15565.677255526787</v>
      </c>
      <c r="J25" s="109">
        <v>6210.570271526257</v>
      </c>
      <c r="K25" s="109">
        <v>5982.366626833964</v>
      </c>
      <c r="L25" s="109">
        <v>2187.047400916152</v>
      </c>
      <c r="M25" s="109">
        <v>378.1724092146319</v>
      </c>
      <c r="N25" s="109">
        <v>807.520547035783</v>
      </c>
    </row>
    <row r="26" spans="1:14" ht="14.25" hidden="1" outlineLevel="1">
      <c r="A26" s="44">
        <v>2007</v>
      </c>
      <c r="B26" s="45" t="s">
        <v>27</v>
      </c>
      <c r="C26" s="179">
        <v>9619.42242581159</v>
      </c>
      <c r="D26" s="109">
        <v>5658.376651397464</v>
      </c>
      <c r="E26" s="109">
        <v>3934.365597822479</v>
      </c>
      <c r="F26" s="109">
        <v>19.764887472615015</v>
      </c>
      <c r="G26" s="109">
        <v>6.441777866294895</v>
      </c>
      <c r="H26" s="109">
        <v>0.4735112527384983</v>
      </c>
      <c r="I26" s="109">
        <v>15759.424284671048</v>
      </c>
      <c r="J26" s="109">
        <v>6253.655247958573</v>
      </c>
      <c r="K26" s="109">
        <v>6135.499468897298</v>
      </c>
      <c r="L26" s="109">
        <v>2207.8777799907057</v>
      </c>
      <c r="M26" s="109">
        <v>366.874526986656</v>
      </c>
      <c r="N26" s="109">
        <v>795.5172608378145</v>
      </c>
    </row>
    <row r="27" spans="1:14" ht="14.25" hidden="1" outlineLevel="1">
      <c r="A27" s="44"/>
      <c r="B27" s="45" t="s">
        <v>28</v>
      </c>
      <c r="C27" s="179">
        <v>9864.505476996614</v>
      </c>
      <c r="D27" s="109">
        <v>5818.787857664475</v>
      </c>
      <c r="E27" s="109">
        <v>4022.331042952931</v>
      </c>
      <c r="F27" s="109">
        <v>16.68163712407887</v>
      </c>
      <c r="G27" s="109">
        <v>6.231428002389962</v>
      </c>
      <c r="H27" s="109">
        <v>0.4735112527384983</v>
      </c>
      <c r="I27" s="109">
        <v>15920.736174732787</v>
      </c>
      <c r="J27" s="109">
        <v>6326.998207528381</v>
      </c>
      <c r="K27" s="109">
        <v>6181.862809533293</v>
      </c>
      <c r="L27" s="109">
        <v>2266.3839540596164</v>
      </c>
      <c r="M27" s="109">
        <v>357.33555732589787</v>
      </c>
      <c r="N27" s="109">
        <v>788.1556462856005</v>
      </c>
    </row>
    <row r="28" spans="1:14" ht="14.25" hidden="1" outlineLevel="1">
      <c r="A28" s="44"/>
      <c r="B28" s="45" t="s">
        <v>29</v>
      </c>
      <c r="C28" s="179">
        <v>10060.542919737105</v>
      </c>
      <c r="D28" s="109">
        <v>5857.498207528381</v>
      </c>
      <c r="E28" s="109">
        <v>4180.060114187081</v>
      </c>
      <c r="F28" s="109">
        <v>16.63333997211711</v>
      </c>
      <c r="G28" s="109">
        <v>5.938757219677354</v>
      </c>
      <c r="H28" s="109">
        <v>0.4125008298479718</v>
      </c>
      <c r="I28" s="109">
        <v>15971.644559516697</v>
      </c>
      <c r="J28" s="109">
        <v>6430.274248157737</v>
      </c>
      <c r="K28" s="109">
        <v>6158.313549757685</v>
      </c>
      <c r="L28" s="109">
        <v>2250.956748323707</v>
      </c>
      <c r="M28" s="109">
        <v>350.471785168957</v>
      </c>
      <c r="N28" s="109">
        <v>781.6282281086105</v>
      </c>
    </row>
    <row r="29" spans="1:14" ht="14.25" hidden="1" outlineLevel="1">
      <c r="A29" s="44">
        <v>2007</v>
      </c>
      <c r="B29" s="45" t="s">
        <v>30</v>
      </c>
      <c r="C29" s="179">
        <v>10060.542919737105</v>
      </c>
      <c r="D29" s="109">
        <v>5857.498207528381</v>
      </c>
      <c r="E29" s="109">
        <v>4180.060114187081</v>
      </c>
      <c r="F29" s="109">
        <v>16.63333997211711</v>
      </c>
      <c r="G29" s="109">
        <v>5.938757219677354</v>
      </c>
      <c r="H29" s="109">
        <v>0.4125008298479718</v>
      </c>
      <c r="I29" s="109">
        <v>15971.644559516697</v>
      </c>
      <c r="J29" s="109">
        <v>6430.274248157737</v>
      </c>
      <c r="K29" s="109">
        <v>6158.313549757685</v>
      </c>
      <c r="L29" s="109">
        <v>2250.956748323707</v>
      </c>
      <c r="M29" s="109">
        <v>350.471785168957</v>
      </c>
      <c r="N29" s="109">
        <v>781.6282281086105</v>
      </c>
    </row>
    <row r="30" spans="1:14" ht="14.25" hidden="1" outlineLevel="1">
      <c r="A30" s="44"/>
      <c r="B30" s="45" t="s">
        <v>31</v>
      </c>
      <c r="C30" s="179">
        <v>10043.963287525725</v>
      </c>
      <c r="D30" s="109">
        <v>5393.070304720175</v>
      </c>
      <c r="E30" s="109">
        <v>4633.474241518954</v>
      </c>
      <c r="F30" s="109">
        <v>11.346345349531964</v>
      </c>
      <c r="G30" s="109">
        <v>5.674201686251078</v>
      </c>
      <c r="H30" s="109">
        <v>0.398194250813251</v>
      </c>
      <c r="I30" s="109">
        <v>16137.242813516563</v>
      </c>
      <c r="J30" s="109">
        <v>6495.543484033724</v>
      </c>
      <c r="K30" s="109">
        <v>6301.7625307043745</v>
      </c>
      <c r="L30" s="109">
        <v>2217.8901281285266</v>
      </c>
      <c r="M30" s="109">
        <v>337.5862709951537</v>
      </c>
      <c r="N30" s="109">
        <v>784.4603996547831</v>
      </c>
    </row>
    <row r="31" spans="1:14" ht="14.25" hidden="1" outlineLevel="1">
      <c r="A31" s="44"/>
      <c r="B31" s="45" t="s">
        <v>429</v>
      </c>
      <c r="C31" s="179">
        <v>10229.797317931354</v>
      </c>
      <c r="D31" s="109">
        <v>5805.478789085839</v>
      </c>
      <c r="E31" s="109">
        <v>4406.153820620062</v>
      </c>
      <c r="F31" s="109">
        <v>11.683396401779193</v>
      </c>
      <c r="G31" s="109">
        <v>5.92089889132311</v>
      </c>
      <c r="H31" s="109">
        <v>0.5604129323507933</v>
      </c>
      <c r="I31" s="109">
        <v>16318.311757286065</v>
      </c>
      <c r="J31" s="109">
        <v>6571.3074088826925</v>
      </c>
      <c r="K31" s="109">
        <v>6402.184359025427</v>
      </c>
      <c r="L31" s="109">
        <v>2231.7993095664874</v>
      </c>
      <c r="M31" s="109">
        <v>329.59934939919003</v>
      </c>
      <c r="N31" s="109">
        <v>783.4213304122684</v>
      </c>
    </row>
    <row r="32" spans="1:14" ht="14.25" hidden="1" outlineLevel="1">
      <c r="A32" s="44"/>
      <c r="B32" s="45" t="s">
        <v>479</v>
      </c>
      <c r="C32" s="179">
        <v>10373.418409347407</v>
      </c>
      <c r="D32" s="109">
        <v>5972.979154218947</v>
      </c>
      <c r="E32" s="109">
        <v>4381.944765318994</v>
      </c>
      <c r="F32" s="109">
        <v>12.181338378809002</v>
      </c>
      <c r="G32" s="109">
        <v>5.751643098984266</v>
      </c>
      <c r="H32" s="109">
        <v>0.5615083316736373</v>
      </c>
      <c r="I32" s="109">
        <v>16479.47928699462</v>
      </c>
      <c r="J32" s="109">
        <v>6707.282281086105</v>
      </c>
      <c r="K32" s="109">
        <v>6411.35228706101</v>
      </c>
      <c r="L32" s="109">
        <v>2249.3869083183963</v>
      </c>
      <c r="M32" s="109">
        <v>327.08135829516027</v>
      </c>
      <c r="N32" s="109">
        <v>784.3764522339508</v>
      </c>
    </row>
    <row r="33" spans="1:14" ht="14.25" hidden="1" outlineLevel="1">
      <c r="A33" s="44">
        <v>2007</v>
      </c>
      <c r="B33" s="45" t="s">
        <v>34</v>
      </c>
      <c r="C33" s="179">
        <v>10373.418409347407</v>
      </c>
      <c r="D33" s="109">
        <v>5972.979154218947</v>
      </c>
      <c r="E33" s="109">
        <v>4381.944765318994</v>
      </c>
      <c r="F33" s="109">
        <v>12.181338378809002</v>
      </c>
      <c r="G33" s="109">
        <v>5.751643098984266</v>
      </c>
      <c r="H33" s="109">
        <v>0.5615083316736373</v>
      </c>
      <c r="I33" s="109">
        <v>16479.47928699462</v>
      </c>
      <c r="J33" s="109">
        <v>6707.282281086105</v>
      </c>
      <c r="K33" s="109">
        <v>6411.35228706101</v>
      </c>
      <c r="L33" s="109">
        <v>2249.3869083183963</v>
      </c>
      <c r="M33" s="109">
        <v>327.08135829516027</v>
      </c>
      <c r="N33" s="109">
        <v>784.3764522339508</v>
      </c>
    </row>
    <row r="34" spans="1:14" ht="14.25" hidden="1" outlineLevel="1">
      <c r="A34" s="44"/>
      <c r="B34" s="45" t="s">
        <v>431</v>
      </c>
      <c r="C34" s="179">
        <v>9753.815209453627</v>
      </c>
      <c r="D34" s="109">
        <v>5903.528248024962</v>
      </c>
      <c r="E34" s="109">
        <v>3831.936666002788</v>
      </c>
      <c r="F34" s="109">
        <v>12.394974440682466</v>
      </c>
      <c r="G34" s="109">
        <v>5.599581756622187</v>
      </c>
      <c r="H34" s="109">
        <v>0.35573922857332535</v>
      </c>
      <c r="I34" s="109">
        <v>16695.121290579566</v>
      </c>
      <c r="J34" s="109">
        <v>6906.868651663015</v>
      </c>
      <c r="K34" s="109">
        <v>6439.274214963818</v>
      </c>
      <c r="L34" s="109">
        <v>2244.9895771094734</v>
      </c>
      <c r="M34" s="109">
        <v>322.6838611166434</v>
      </c>
      <c r="N34" s="109">
        <v>781.3049857266149</v>
      </c>
    </row>
    <row r="35" spans="1:14" ht="14.25" hidden="1" outlineLevel="1">
      <c r="A35" s="44"/>
      <c r="B35" s="45" t="s">
        <v>36</v>
      </c>
      <c r="C35" s="179">
        <v>10204.162650202483</v>
      </c>
      <c r="D35" s="109">
        <v>5916.7331540861705</v>
      </c>
      <c r="E35" s="109">
        <v>4268.284106751643</v>
      </c>
      <c r="F35" s="109">
        <v>12.866261700856404</v>
      </c>
      <c r="G35" s="109">
        <v>5.906426342694018</v>
      </c>
      <c r="H35" s="109">
        <v>0.37270132111797116</v>
      </c>
      <c r="I35" s="109">
        <v>16841.937296687247</v>
      </c>
      <c r="J35" s="109">
        <v>6914.958042886543</v>
      </c>
      <c r="K35" s="109">
        <v>6560.067151297882</v>
      </c>
      <c r="L35" s="109">
        <v>2271.4062935670186</v>
      </c>
      <c r="M35" s="109">
        <v>319.56193985261893</v>
      </c>
      <c r="N35" s="109">
        <v>775.9438690831839</v>
      </c>
    </row>
    <row r="36" spans="1:14" ht="14.25" hidden="1" outlineLevel="1">
      <c r="A36" s="44"/>
      <c r="B36" s="45" t="s">
        <v>37</v>
      </c>
      <c r="C36" s="179">
        <v>10330.340237668459</v>
      </c>
      <c r="D36" s="109">
        <v>5873.435271858196</v>
      </c>
      <c r="E36" s="109">
        <v>4437.679413131515</v>
      </c>
      <c r="F36" s="109">
        <v>12.868120560313349</v>
      </c>
      <c r="G36" s="109">
        <v>5.703611498373498</v>
      </c>
      <c r="H36" s="109">
        <v>0.6538206200624045</v>
      </c>
      <c r="I36" s="109">
        <v>16952.96846577707</v>
      </c>
      <c r="J36" s="109">
        <v>6975.840702383322</v>
      </c>
      <c r="K36" s="109">
        <v>6604.234515036845</v>
      </c>
      <c r="L36" s="109">
        <v>2280.3586934873533</v>
      </c>
      <c r="M36" s="109">
        <v>317.9730133439554</v>
      </c>
      <c r="N36" s="109">
        <v>774.5615415255925</v>
      </c>
    </row>
    <row r="37" spans="1:14" ht="14.25" hidden="1" outlineLevel="1">
      <c r="A37" s="44">
        <v>2007</v>
      </c>
      <c r="B37" s="45" t="s">
        <v>38</v>
      </c>
      <c r="C37" s="179">
        <v>10330.340237668459</v>
      </c>
      <c r="D37" s="109">
        <v>5873.435271858196</v>
      </c>
      <c r="E37" s="109">
        <v>4437.679413131515</v>
      </c>
      <c r="F37" s="109">
        <v>12.868120560313349</v>
      </c>
      <c r="G37" s="109">
        <v>5.703611498373498</v>
      </c>
      <c r="H37" s="109">
        <v>0.6538206200624045</v>
      </c>
      <c r="I37" s="109">
        <v>16952.96846577707</v>
      </c>
      <c r="J37" s="109">
        <v>6975.840702383322</v>
      </c>
      <c r="K37" s="109">
        <v>6604.234515036845</v>
      </c>
      <c r="L37" s="109">
        <v>2280.3586934873533</v>
      </c>
      <c r="M37" s="109">
        <v>317.9730133439554</v>
      </c>
      <c r="N37" s="109">
        <v>774.5615415255925</v>
      </c>
    </row>
    <row r="38" spans="1:14" ht="14.25" hidden="1" outlineLevel="1">
      <c r="A38" s="44"/>
      <c r="B38" s="45" t="s">
        <v>432</v>
      </c>
      <c r="C38" s="179">
        <v>10418.312985461063</v>
      </c>
      <c r="D38" s="109">
        <v>5596.528181637124</v>
      </c>
      <c r="E38" s="109">
        <v>4802.190300736905</v>
      </c>
      <c r="F38" s="109">
        <v>13.117307309300935</v>
      </c>
      <c r="G38" s="109">
        <v>5.099415787027816</v>
      </c>
      <c r="H38" s="109">
        <v>1.3777799907057027</v>
      </c>
      <c r="I38" s="109">
        <v>16986.42000265551</v>
      </c>
      <c r="J38" s="109">
        <v>6922.342328885347</v>
      </c>
      <c r="K38" s="109">
        <v>6695.111830312686</v>
      </c>
      <c r="L38" s="109">
        <v>2281.343888999535</v>
      </c>
      <c r="M38" s="109">
        <v>315.4089158866096</v>
      </c>
      <c r="N38" s="109">
        <v>772.2130385713338</v>
      </c>
    </row>
    <row r="39" spans="1:14" ht="14.25" hidden="1" outlineLevel="1">
      <c r="A39" s="44"/>
      <c r="B39" s="45" t="s">
        <v>40</v>
      </c>
      <c r="C39" s="179">
        <v>10011.252539334793</v>
      </c>
      <c r="D39" s="109">
        <v>6064.316703179977</v>
      </c>
      <c r="E39" s="109">
        <v>3918.592843391091</v>
      </c>
      <c r="F39" s="109">
        <v>21.848137821151166</v>
      </c>
      <c r="G39" s="109">
        <v>5.772090553010688</v>
      </c>
      <c r="H39" s="109">
        <v>0.7227643895638318</v>
      </c>
      <c r="I39" s="109">
        <v>17148.085341565424</v>
      </c>
      <c r="J39" s="109">
        <v>6996.921562769699</v>
      </c>
      <c r="K39" s="109">
        <v>6765.573524530306</v>
      </c>
      <c r="L39" s="109">
        <v>2301.569408484366</v>
      </c>
      <c r="M39" s="109">
        <v>312.53880369116376</v>
      </c>
      <c r="N39" s="109">
        <v>771.4820420898891</v>
      </c>
    </row>
    <row r="40" spans="1:14" ht="14.25" hidden="1" outlineLevel="1">
      <c r="A40" s="44"/>
      <c r="B40" s="45" t="s">
        <v>41</v>
      </c>
      <c r="C40" s="179">
        <v>11021.657671114652</v>
      </c>
      <c r="D40" s="109">
        <v>7041.187877580827</v>
      </c>
      <c r="E40" s="109">
        <v>3950.961594635862</v>
      </c>
      <c r="F40" s="109">
        <v>23.33791409413795</v>
      </c>
      <c r="G40" s="109">
        <v>5.478191595299741</v>
      </c>
      <c r="H40" s="109">
        <v>0.6920932085241983</v>
      </c>
      <c r="I40" s="109">
        <v>17608.78184956516</v>
      </c>
      <c r="J40" s="109">
        <v>7215.7117108145785</v>
      </c>
      <c r="K40" s="109">
        <v>6893.666201951802</v>
      </c>
      <c r="L40" s="109">
        <v>2405.4692292372033</v>
      </c>
      <c r="M40" s="109">
        <v>315.25994157870275</v>
      </c>
      <c r="N40" s="109">
        <v>778.6747659828719</v>
      </c>
    </row>
    <row r="41" spans="1:14" ht="14.25" hidden="1" outlineLevel="1">
      <c r="A41" s="44">
        <v>2007</v>
      </c>
      <c r="B41" s="45" t="s">
        <v>42</v>
      </c>
      <c r="C41" s="179">
        <v>11021.657671114652</v>
      </c>
      <c r="D41" s="109">
        <v>7041.187877580827</v>
      </c>
      <c r="E41" s="109">
        <v>3950.961594635862</v>
      </c>
      <c r="F41" s="109">
        <v>23.33791409413795</v>
      </c>
      <c r="G41" s="109">
        <v>5.478191595299741</v>
      </c>
      <c r="H41" s="109">
        <v>0.6920932085241983</v>
      </c>
      <c r="I41" s="109">
        <v>17608.78184956516</v>
      </c>
      <c r="J41" s="109">
        <v>7215.7117108145785</v>
      </c>
      <c r="K41" s="109">
        <v>6893.666201951802</v>
      </c>
      <c r="L41" s="109">
        <v>2405.4692292372033</v>
      </c>
      <c r="M41" s="109">
        <v>315.25994157870275</v>
      </c>
      <c r="N41" s="109">
        <v>778.6747659828719</v>
      </c>
    </row>
    <row r="42" spans="1:14" ht="14.25" collapsed="1">
      <c r="A42" s="96">
        <v>2007</v>
      </c>
      <c r="B42" s="100"/>
      <c r="C42" s="258">
        <v>11021.657671114652</v>
      </c>
      <c r="D42" s="178">
        <v>7041.187877580827</v>
      </c>
      <c r="E42" s="178">
        <v>3950.961594635862</v>
      </c>
      <c r="F42" s="178">
        <v>23.33791409413795</v>
      </c>
      <c r="G42" s="178">
        <v>5.478191595299741</v>
      </c>
      <c r="H42" s="178">
        <v>0.6920932085241983</v>
      </c>
      <c r="I42" s="178">
        <v>17608.78184956516</v>
      </c>
      <c r="J42" s="178">
        <v>7215.7117108145785</v>
      </c>
      <c r="K42" s="178">
        <v>6893.666201951802</v>
      </c>
      <c r="L42" s="178">
        <v>2405.4692292372033</v>
      </c>
      <c r="M42" s="178">
        <v>315.25994157870275</v>
      </c>
      <c r="N42" s="178">
        <v>778.6747659828719</v>
      </c>
    </row>
    <row r="43" spans="1:14" ht="14.25" hidden="1" outlineLevel="1">
      <c r="A43" s="44">
        <v>2008</v>
      </c>
      <c r="B43" s="45" t="s">
        <v>27</v>
      </c>
      <c r="C43" s="179">
        <v>10351.971187678417</v>
      </c>
      <c r="D43" s="109">
        <v>6265.44396866494</v>
      </c>
      <c r="E43" s="109">
        <v>4057.3579632211377</v>
      </c>
      <c r="F43" s="109">
        <v>22.526853880369114</v>
      </c>
      <c r="G43" s="109">
        <v>6.159695943703114</v>
      </c>
      <c r="H43" s="109">
        <v>0.48270596826661355</v>
      </c>
      <c r="I43" s="109">
        <v>17944.88856801434</v>
      </c>
      <c r="J43" s="109">
        <v>7273.602104494456</v>
      </c>
      <c r="K43" s="109">
        <v>7180.144360353183</v>
      </c>
      <c r="L43" s="109">
        <v>2395.0348536148176</v>
      </c>
      <c r="M43" s="109">
        <v>313.6609241187014</v>
      </c>
      <c r="N43" s="109">
        <v>782.4463254331806</v>
      </c>
    </row>
    <row r="44" spans="1:14" ht="14.25" hidden="1" outlineLevel="1">
      <c r="A44" s="44"/>
      <c r="B44" s="45" t="s">
        <v>28</v>
      </c>
      <c r="C44" s="179">
        <v>10488.82719245834</v>
      </c>
      <c r="D44" s="109">
        <v>6305.046637456017</v>
      </c>
      <c r="E44" s="109">
        <v>4157.502423156077</v>
      </c>
      <c r="F44" s="109">
        <v>22.923089689968798</v>
      </c>
      <c r="G44" s="109">
        <v>2.8862776339374627</v>
      </c>
      <c r="H44" s="109">
        <v>0.4687645223395074</v>
      </c>
      <c r="I44" s="109">
        <v>18088.74855606453</v>
      </c>
      <c r="J44" s="109">
        <v>7312.387572196773</v>
      </c>
      <c r="K44" s="109">
        <v>7268.555367456682</v>
      </c>
      <c r="L44" s="109">
        <v>2421.2985129124345</v>
      </c>
      <c r="M44" s="109">
        <v>310.17025160990505</v>
      </c>
      <c r="N44" s="109">
        <v>776.3368518887339</v>
      </c>
    </row>
    <row r="45" spans="1:14" ht="14.25" hidden="1" outlineLevel="1">
      <c r="A45" s="44"/>
      <c r="B45" s="45" t="s">
        <v>29</v>
      </c>
      <c r="C45" s="179">
        <v>10118.996979353382</v>
      </c>
      <c r="D45" s="109">
        <v>6210.347307973179</v>
      </c>
      <c r="E45" s="109">
        <v>3882.1419371971056</v>
      </c>
      <c r="F45" s="109">
        <v>23.155945030870345</v>
      </c>
      <c r="G45" s="109">
        <v>2.8945761136559782</v>
      </c>
      <c r="H45" s="109">
        <v>0.4572130385713337</v>
      </c>
      <c r="I45" s="109">
        <v>18123.72727876253</v>
      </c>
      <c r="J45" s="109">
        <v>7327.273484697603</v>
      </c>
      <c r="K45" s="109">
        <v>7324.414426077143</v>
      </c>
      <c r="L45" s="109">
        <v>2396.234216291575</v>
      </c>
      <c r="M45" s="109">
        <v>305.8525858062803</v>
      </c>
      <c r="N45" s="109">
        <v>769.9525658899289</v>
      </c>
    </row>
    <row r="46" spans="1:14" ht="14.25" collapsed="1">
      <c r="A46" s="44">
        <v>2008</v>
      </c>
      <c r="B46" s="45" t="s">
        <v>30</v>
      </c>
      <c r="C46" s="179">
        <v>10118.996979353382</v>
      </c>
      <c r="D46" s="109">
        <v>6210.347307973179</v>
      </c>
      <c r="E46" s="109">
        <v>3882.1419371971056</v>
      </c>
      <c r="F46" s="109">
        <v>23.155945030870345</v>
      </c>
      <c r="G46" s="109">
        <v>2.8945761136559782</v>
      </c>
      <c r="H46" s="109">
        <v>0.4572130385713337</v>
      </c>
      <c r="I46" s="109">
        <v>18123.72727876253</v>
      </c>
      <c r="J46" s="109">
        <v>7327.273484697603</v>
      </c>
      <c r="K46" s="109">
        <v>7324.414426077143</v>
      </c>
      <c r="L46" s="109">
        <v>2396.234216291575</v>
      </c>
      <c r="M46" s="109">
        <v>305.8525858062803</v>
      </c>
      <c r="N46" s="109">
        <v>769.9525658899289</v>
      </c>
    </row>
    <row r="47" spans="1:14" ht="14.25" hidden="1" outlineLevel="1">
      <c r="A47" s="44"/>
      <c r="B47" s="45" t="s">
        <v>31</v>
      </c>
      <c r="C47" s="179">
        <v>10009.39680010622</v>
      </c>
      <c r="D47" s="109">
        <v>5554.194018455818</v>
      </c>
      <c r="E47" s="109">
        <v>4429.46521277302</v>
      </c>
      <c r="F47" s="109">
        <v>22.429031401447254</v>
      </c>
      <c r="G47" s="109">
        <v>2.8704441346345346</v>
      </c>
      <c r="H47" s="109">
        <v>0.4380933412998738</v>
      </c>
      <c r="I47" s="109">
        <v>18436.406061209585</v>
      </c>
      <c r="J47" s="109">
        <v>7489.583416318131</v>
      </c>
      <c r="K47" s="109">
        <v>7505.5648277235605</v>
      </c>
      <c r="L47" s="109">
        <v>2376.947354444666</v>
      </c>
      <c r="M47" s="109">
        <v>299.88096660691764</v>
      </c>
      <c r="N47" s="109">
        <v>764.4294961163114</v>
      </c>
    </row>
    <row r="48" spans="1:14" ht="14.25" hidden="1" outlineLevel="1">
      <c r="A48" s="44"/>
      <c r="B48" s="45" t="s">
        <v>429</v>
      </c>
      <c r="C48" s="179">
        <v>10434.143928832236</v>
      </c>
      <c r="D48" s="109">
        <v>6134.796089756356</v>
      </c>
      <c r="E48" s="109">
        <v>4274.104925977561</v>
      </c>
      <c r="F48" s="109">
        <v>21.794761999601672</v>
      </c>
      <c r="G48" s="109">
        <v>3.006937529044679</v>
      </c>
      <c r="H48" s="109">
        <v>0.4412135696740357</v>
      </c>
      <c r="I48" s="109">
        <v>18505.31016397796</v>
      </c>
      <c r="J48" s="109">
        <v>7625.285434508398</v>
      </c>
      <c r="K48" s="109">
        <v>7440.8255659563165</v>
      </c>
      <c r="L48" s="109">
        <v>2381.845581889398</v>
      </c>
      <c r="M48" s="109">
        <v>295.00995817566223</v>
      </c>
      <c r="N48" s="109">
        <v>762.3436234481842</v>
      </c>
    </row>
    <row r="49" spans="1:14" ht="14.25" hidden="1" outlineLevel="1">
      <c r="A49" s="44"/>
      <c r="B49" s="45" t="s">
        <v>479</v>
      </c>
      <c r="C49" s="179">
        <v>9718.25794994357</v>
      </c>
      <c r="D49" s="109">
        <v>6058.597722897165</v>
      </c>
      <c r="E49" s="109">
        <v>3626.228540131448</v>
      </c>
      <c r="F49" s="109">
        <v>29.722897165239328</v>
      </c>
      <c r="G49" s="109">
        <v>3.2438093341299874</v>
      </c>
      <c r="H49" s="109">
        <v>0.4649804155878643</v>
      </c>
      <c r="I49" s="109">
        <v>18717.35374759344</v>
      </c>
      <c r="J49" s="109">
        <v>7757.7222664807805</v>
      </c>
      <c r="K49" s="109">
        <v>7573.622485560645</v>
      </c>
      <c r="L49" s="109">
        <v>2329.8807010555665</v>
      </c>
      <c r="M49" s="109">
        <v>292.6828652990772</v>
      </c>
      <c r="N49" s="109">
        <v>763.445429197371</v>
      </c>
    </row>
    <row r="50" spans="1:14" ht="14.25" collapsed="1">
      <c r="A50" s="44">
        <v>2008</v>
      </c>
      <c r="B50" s="45" t="s">
        <v>34</v>
      </c>
      <c r="C50" s="179">
        <v>9718.25794994357</v>
      </c>
      <c r="D50" s="109">
        <v>6058.597722897165</v>
      </c>
      <c r="E50" s="109">
        <v>3626.228540131448</v>
      </c>
      <c r="F50" s="109">
        <v>29.722897165239328</v>
      </c>
      <c r="G50" s="109">
        <v>3.2438093341299874</v>
      </c>
      <c r="H50" s="109">
        <v>0.4649804155878643</v>
      </c>
      <c r="I50" s="109">
        <v>18717.35374759344</v>
      </c>
      <c r="J50" s="109">
        <v>7757.7222664807805</v>
      </c>
      <c r="K50" s="109">
        <v>7573.622485560645</v>
      </c>
      <c r="L50" s="109">
        <v>2329.8807010555665</v>
      </c>
      <c r="M50" s="109">
        <v>292.6828652990772</v>
      </c>
      <c r="N50" s="109">
        <v>763.445429197371</v>
      </c>
    </row>
    <row r="51" spans="1:14" ht="14.25" hidden="1" outlineLevel="1">
      <c r="A51" s="44">
        <v>2008</v>
      </c>
      <c r="B51" s="45" t="s">
        <v>431</v>
      </c>
      <c r="C51" s="179">
        <v>9851.792670782712</v>
      </c>
      <c r="D51" s="109">
        <v>5788.342362079266</v>
      </c>
      <c r="E51" s="109">
        <v>4029.4961826993294</v>
      </c>
      <c r="F51" s="109">
        <v>30.12872601739361</v>
      </c>
      <c r="G51" s="109">
        <v>3.400252273783443</v>
      </c>
      <c r="H51" s="109">
        <v>0.42514771293898956</v>
      </c>
      <c r="I51" s="109">
        <v>18992.768406028015</v>
      </c>
      <c r="J51" s="109">
        <v>7813.4318528845515</v>
      </c>
      <c r="K51" s="109">
        <v>7806.676492066654</v>
      </c>
      <c r="L51" s="109">
        <v>2319.345449113722</v>
      </c>
      <c r="M51" s="109">
        <v>294.16331408086035</v>
      </c>
      <c r="N51" s="109">
        <v>759.1512978822279</v>
      </c>
    </row>
    <row r="52" spans="1:14" ht="14.25" hidden="1" outlineLevel="1">
      <c r="A52" s="44">
        <v>2008</v>
      </c>
      <c r="B52" s="45" t="s">
        <v>36</v>
      </c>
      <c r="C52" s="179">
        <v>10019.452300338577</v>
      </c>
      <c r="D52" s="109">
        <v>5490.327192458341</v>
      </c>
      <c r="E52" s="109">
        <v>4502.7823474739425</v>
      </c>
      <c r="F52" s="109">
        <v>23.21459868552081</v>
      </c>
      <c r="G52" s="109">
        <v>2.7263161388833566</v>
      </c>
      <c r="H52" s="109">
        <v>0.40184558188939784</v>
      </c>
      <c r="I52" s="109">
        <v>19217.6531899356</v>
      </c>
      <c r="J52" s="109">
        <v>7792.346179379937</v>
      </c>
      <c r="K52" s="109">
        <v>8060.001659695944</v>
      </c>
      <c r="L52" s="109">
        <v>2319.038239394543</v>
      </c>
      <c r="M52" s="109">
        <v>291.2769036712474</v>
      </c>
      <c r="N52" s="109">
        <v>754.9902077939322</v>
      </c>
    </row>
    <row r="53" spans="1:14" ht="14.25" hidden="1" outlineLevel="1">
      <c r="A53" s="44">
        <v>2008</v>
      </c>
      <c r="B53" s="45" t="s">
        <v>37</v>
      </c>
      <c r="C53" s="179">
        <v>10011.876053906923</v>
      </c>
      <c r="D53" s="109">
        <v>5955.7143663280885</v>
      </c>
      <c r="E53" s="109">
        <v>4026.5481643762864</v>
      </c>
      <c r="F53" s="109">
        <v>26.58710084312554</v>
      </c>
      <c r="G53" s="109">
        <v>2.622917081590652</v>
      </c>
      <c r="H53" s="109">
        <v>0.4035052778331009</v>
      </c>
      <c r="I53" s="109">
        <v>19416.022627862974</v>
      </c>
      <c r="J53" s="109">
        <v>7734.051782513443</v>
      </c>
      <c r="K53" s="109">
        <v>8189.822169786895</v>
      </c>
      <c r="L53" s="109">
        <v>2454.629091150501</v>
      </c>
      <c r="M53" s="109">
        <v>287.7016862510788</v>
      </c>
      <c r="N53" s="109">
        <v>749.817898161057</v>
      </c>
    </row>
    <row r="54" spans="1:14" ht="14.25" collapsed="1">
      <c r="A54" s="44">
        <v>2008</v>
      </c>
      <c r="B54" s="45" t="s">
        <v>38</v>
      </c>
      <c r="C54" s="179">
        <v>10011.876053906923</v>
      </c>
      <c r="D54" s="109">
        <v>5955.7143663280885</v>
      </c>
      <c r="E54" s="109">
        <v>4026.5481643762864</v>
      </c>
      <c r="F54" s="109">
        <v>26.58710084312554</v>
      </c>
      <c r="G54" s="109">
        <v>2.622917081590652</v>
      </c>
      <c r="H54" s="109">
        <v>0.4035052778331009</v>
      </c>
      <c r="I54" s="109">
        <v>19416.022627862974</v>
      </c>
      <c r="J54" s="109">
        <v>7734.051782513443</v>
      </c>
      <c r="K54" s="109">
        <v>8189.822169786895</v>
      </c>
      <c r="L54" s="109">
        <v>2454.629091150501</v>
      </c>
      <c r="M54" s="109">
        <v>287.7016862510788</v>
      </c>
      <c r="N54" s="109">
        <v>749.817898161057</v>
      </c>
    </row>
    <row r="55" spans="1:14" ht="14.25" hidden="1" outlineLevel="1">
      <c r="A55" s="44">
        <v>2008</v>
      </c>
      <c r="B55" s="45" t="s">
        <v>432</v>
      </c>
      <c r="C55" s="179">
        <v>9392.980183230431</v>
      </c>
      <c r="D55" s="109">
        <v>5772.415322312952</v>
      </c>
      <c r="E55" s="109">
        <v>3595.0481643762864</v>
      </c>
      <c r="F55" s="109">
        <v>22.913629423089688</v>
      </c>
      <c r="G55" s="109">
        <v>2.204706897696342</v>
      </c>
      <c r="H55" s="109">
        <v>0.39836022040762126</v>
      </c>
      <c r="I55" s="109">
        <v>20039.944964482504</v>
      </c>
      <c r="J55" s="109">
        <v>7813.949611631148</v>
      </c>
      <c r="K55" s="109">
        <v>8723.381464515702</v>
      </c>
      <c r="L55" s="109">
        <v>2470.087499170152</v>
      </c>
      <c r="M55" s="109">
        <v>286.2012547301334</v>
      </c>
      <c r="N55" s="109">
        <v>746.3251344353714</v>
      </c>
    </row>
    <row r="56" spans="1:14" ht="14.25" hidden="1" outlineLevel="1">
      <c r="A56" s="44">
        <v>2008</v>
      </c>
      <c r="B56" s="45" t="s">
        <v>40</v>
      </c>
      <c r="C56" s="179">
        <v>9649.253302794928</v>
      </c>
      <c r="D56" s="109">
        <v>6165.376253070437</v>
      </c>
      <c r="E56" s="109">
        <v>3457.9239195379405</v>
      </c>
      <c r="F56" s="109">
        <v>23.365000331939186</v>
      </c>
      <c r="G56" s="109">
        <v>2.184790546371904</v>
      </c>
      <c r="H56" s="109">
        <v>0.40333930823873065</v>
      </c>
      <c r="I56" s="109">
        <v>20691.648376817368</v>
      </c>
      <c r="J56" s="109">
        <v>7759.978423952732</v>
      </c>
      <c r="K56" s="109">
        <v>9436.904335125804</v>
      </c>
      <c r="L56" s="109">
        <v>2470.492564562172</v>
      </c>
      <c r="M56" s="109">
        <v>284.6012414525659</v>
      </c>
      <c r="N56" s="109">
        <v>739.6718117240921</v>
      </c>
    </row>
    <row r="57" spans="1:14" ht="14.25" hidden="1" outlineLevel="1">
      <c r="A57" s="44">
        <v>2008</v>
      </c>
      <c r="B57" s="45" t="s">
        <v>41</v>
      </c>
      <c r="C57" s="179">
        <v>10770.680906857862</v>
      </c>
      <c r="D57" s="109">
        <v>7060.05337582155</v>
      </c>
      <c r="E57" s="109">
        <v>3683.785866029343</v>
      </c>
      <c r="F57" s="109">
        <v>24.182666135563963</v>
      </c>
      <c r="G57" s="109">
        <v>2.273351921927903</v>
      </c>
      <c r="H57" s="109">
        <v>0.38564694947885547</v>
      </c>
      <c r="I57" s="109">
        <v>22905.306977361746</v>
      </c>
      <c r="J57" s="109">
        <v>8533.225253933479</v>
      </c>
      <c r="K57" s="109">
        <v>10767.58162384651</v>
      </c>
      <c r="L57" s="109">
        <v>2529.699263095001</v>
      </c>
      <c r="M57" s="109">
        <v>298.2629622253203</v>
      </c>
      <c r="N57" s="109">
        <v>776.5378742614353</v>
      </c>
    </row>
    <row r="58" spans="1:14" ht="14.25" collapsed="1">
      <c r="A58" s="96">
        <v>2008</v>
      </c>
      <c r="B58" s="96" t="s">
        <v>42</v>
      </c>
      <c r="C58" s="258">
        <v>10770.680906857862</v>
      </c>
      <c r="D58" s="178">
        <v>7060.05337582155</v>
      </c>
      <c r="E58" s="178">
        <v>3683.785866029343</v>
      </c>
      <c r="F58" s="178">
        <v>24.182666135563963</v>
      </c>
      <c r="G58" s="178">
        <v>2.273351921927903</v>
      </c>
      <c r="H58" s="178">
        <v>0.38564694947885547</v>
      </c>
      <c r="I58" s="178">
        <v>22905.306977361746</v>
      </c>
      <c r="J58" s="178">
        <v>8533.225253933479</v>
      </c>
      <c r="K58" s="178">
        <v>10767.58162384651</v>
      </c>
      <c r="L58" s="178">
        <v>2529.699263095001</v>
      </c>
      <c r="M58" s="178">
        <v>298.2629622253203</v>
      </c>
      <c r="N58" s="178">
        <v>776.5378742614353</v>
      </c>
    </row>
    <row r="59" spans="1:14" ht="14.25">
      <c r="A59" s="173">
        <v>2008</v>
      </c>
      <c r="B59" s="110"/>
      <c r="C59" s="539">
        <v>10770.680906857862</v>
      </c>
      <c r="D59" s="540">
        <v>7060.05337582155</v>
      </c>
      <c r="E59" s="540">
        <v>3683.785866029343</v>
      </c>
      <c r="F59" s="540">
        <v>24.182666135563963</v>
      </c>
      <c r="G59" s="540">
        <v>2.273351921927903</v>
      </c>
      <c r="H59" s="540">
        <v>0.38564694947885547</v>
      </c>
      <c r="I59" s="540">
        <v>22905.306977361746</v>
      </c>
      <c r="J59" s="540">
        <v>8533.225253933479</v>
      </c>
      <c r="K59" s="540">
        <v>10767.58162384651</v>
      </c>
      <c r="L59" s="540">
        <v>2529.699263095001</v>
      </c>
      <c r="M59" s="540">
        <v>298.2629622253203</v>
      </c>
      <c r="N59" s="540">
        <v>776.5378742614353</v>
      </c>
    </row>
    <row r="60" spans="1:14" ht="14.25" hidden="1" outlineLevel="1">
      <c r="A60" s="44">
        <v>2009</v>
      </c>
      <c r="B60" s="45" t="s">
        <v>27</v>
      </c>
      <c r="C60" s="179">
        <v>8998.583</v>
      </c>
      <c r="D60" s="109">
        <v>6146.308</v>
      </c>
      <c r="E60" s="109">
        <v>2816.484</v>
      </c>
      <c r="F60" s="109">
        <v>33.178</v>
      </c>
      <c r="G60" s="109">
        <v>2.177</v>
      </c>
      <c r="H60" s="109">
        <v>0.436</v>
      </c>
      <c r="I60" s="109">
        <v>22977.288</v>
      </c>
      <c r="J60" s="109">
        <v>8459.688</v>
      </c>
      <c r="K60" s="109">
        <v>10909.504</v>
      </c>
      <c r="L60" s="109">
        <v>2533.214</v>
      </c>
      <c r="M60" s="109">
        <v>296.044</v>
      </c>
      <c r="N60" s="109">
        <v>778.838</v>
      </c>
    </row>
    <row r="61" spans="1:14" ht="14.25" hidden="1" outlineLevel="1">
      <c r="A61" s="95">
        <v>2009</v>
      </c>
      <c r="B61" s="45" t="s">
        <v>28</v>
      </c>
      <c r="C61" s="179">
        <v>8934.78</v>
      </c>
      <c r="D61" s="109">
        <v>5844.486</v>
      </c>
      <c r="E61" s="109">
        <v>3056.799</v>
      </c>
      <c r="F61" s="109">
        <v>30.16</v>
      </c>
      <c r="G61" s="109">
        <v>2.896</v>
      </c>
      <c r="H61" s="109">
        <v>0.439</v>
      </c>
      <c r="I61" s="109">
        <v>23129.326</v>
      </c>
      <c r="J61" s="109">
        <v>8552.341</v>
      </c>
      <c r="K61" s="109">
        <v>10900.897</v>
      </c>
      <c r="L61" s="109">
        <v>2600.201</v>
      </c>
      <c r="M61" s="109">
        <v>293.94</v>
      </c>
      <c r="N61" s="109">
        <v>781.947</v>
      </c>
    </row>
    <row r="62" spans="1:14" ht="14.25" hidden="1" outlineLevel="1">
      <c r="A62" s="95">
        <v>2009</v>
      </c>
      <c r="B62" s="45" t="s">
        <v>29</v>
      </c>
      <c r="C62" s="179">
        <v>8654.574</v>
      </c>
      <c r="D62" s="109">
        <v>5694.873</v>
      </c>
      <c r="E62" s="109">
        <v>2925.196</v>
      </c>
      <c r="F62" s="109">
        <v>30.865</v>
      </c>
      <c r="G62" s="109">
        <v>3.198</v>
      </c>
      <c r="H62" s="109">
        <v>0.442</v>
      </c>
      <c r="I62" s="109">
        <v>22925.92</v>
      </c>
      <c r="J62" s="109">
        <v>8596.809</v>
      </c>
      <c r="K62" s="109">
        <v>10648.426</v>
      </c>
      <c r="L62" s="109">
        <v>2607.857</v>
      </c>
      <c r="M62" s="109">
        <v>288.811</v>
      </c>
      <c r="N62" s="109">
        <v>784.017</v>
      </c>
    </row>
    <row r="63" spans="1:14" ht="14.25" collapsed="1">
      <c r="A63" s="95">
        <v>2009</v>
      </c>
      <c r="B63" s="45" t="s">
        <v>30</v>
      </c>
      <c r="C63" s="179">
        <v>8654.574</v>
      </c>
      <c r="D63" s="109">
        <v>5694.873</v>
      </c>
      <c r="E63" s="109">
        <v>2925.196</v>
      </c>
      <c r="F63" s="109">
        <v>30.865</v>
      </c>
      <c r="G63" s="109">
        <v>3.198</v>
      </c>
      <c r="H63" s="109">
        <v>0.442</v>
      </c>
      <c r="I63" s="109">
        <v>22925.92</v>
      </c>
      <c r="J63" s="109">
        <v>8596.809</v>
      </c>
      <c r="K63" s="109">
        <v>10648.426</v>
      </c>
      <c r="L63" s="109">
        <v>2607.857</v>
      </c>
      <c r="M63" s="109">
        <v>288.811</v>
      </c>
      <c r="N63" s="109">
        <v>784.017</v>
      </c>
    </row>
    <row r="64" spans="1:14" ht="14.25">
      <c r="A64" s="44">
        <v>2009</v>
      </c>
      <c r="B64" s="45" t="s">
        <v>31</v>
      </c>
      <c r="C64" s="179">
        <v>8510.01</v>
      </c>
      <c r="D64" s="109">
        <v>5436.207</v>
      </c>
      <c r="E64" s="109">
        <v>3040.769</v>
      </c>
      <c r="F64" s="109">
        <v>30.168</v>
      </c>
      <c r="G64" s="109">
        <v>2.417</v>
      </c>
      <c r="H64" s="109">
        <v>0.449</v>
      </c>
      <c r="I64" s="109">
        <v>22908.263</v>
      </c>
      <c r="J64" s="109">
        <v>8793.502</v>
      </c>
      <c r="K64" s="109">
        <v>10472.306</v>
      </c>
      <c r="L64" s="109">
        <v>2571.347</v>
      </c>
      <c r="M64" s="109">
        <v>286.058</v>
      </c>
      <c r="N64" s="109">
        <v>785.05</v>
      </c>
    </row>
    <row r="65" spans="1:14" ht="14.25">
      <c r="A65" s="95">
        <v>2009</v>
      </c>
      <c r="B65" s="45" t="s">
        <v>429</v>
      </c>
      <c r="C65" s="179">
        <v>8844.398</v>
      </c>
      <c r="D65" s="109">
        <v>5812.982</v>
      </c>
      <c r="E65" s="109">
        <v>2997.72</v>
      </c>
      <c r="F65" s="109">
        <v>30.753</v>
      </c>
      <c r="G65" s="109">
        <v>2.493</v>
      </c>
      <c r="H65" s="109">
        <v>0.45</v>
      </c>
      <c r="I65" s="109">
        <v>22782.034</v>
      </c>
      <c r="J65" s="109">
        <v>8870.867</v>
      </c>
      <c r="K65" s="109">
        <v>10228.277</v>
      </c>
      <c r="L65" s="109">
        <v>2590.999</v>
      </c>
      <c r="M65" s="109">
        <v>307.792</v>
      </c>
      <c r="N65" s="109">
        <v>784.099</v>
      </c>
    </row>
    <row r="66" spans="1:14" ht="14.25">
      <c r="A66" s="95">
        <v>2009</v>
      </c>
      <c r="B66" s="45" t="s">
        <v>430</v>
      </c>
      <c r="C66" s="179">
        <v>8363.892</v>
      </c>
      <c r="D66" s="109">
        <v>5920.364</v>
      </c>
      <c r="E66" s="109">
        <v>2403.518</v>
      </c>
      <c r="F66" s="109">
        <v>37.39</v>
      </c>
      <c r="G66" s="109">
        <v>2.167</v>
      </c>
      <c r="H66" s="109">
        <v>0.453</v>
      </c>
      <c r="I66" s="109">
        <v>22715.629</v>
      </c>
      <c r="J66" s="109">
        <v>8810.708</v>
      </c>
      <c r="K66" s="109">
        <v>10137.272</v>
      </c>
      <c r="L66" s="109">
        <v>2601.386</v>
      </c>
      <c r="M66" s="109">
        <v>384.467</v>
      </c>
      <c r="N66" s="109">
        <v>781.796</v>
      </c>
    </row>
    <row r="67" spans="1:14" ht="14.25">
      <c r="A67" s="95">
        <v>2009</v>
      </c>
      <c r="B67" s="45" t="s">
        <v>34</v>
      </c>
      <c r="C67" s="179">
        <v>8363.892</v>
      </c>
      <c r="D67" s="109">
        <v>5920.364</v>
      </c>
      <c r="E67" s="109">
        <v>2403.518</v>
      </c>
      <c r="F67" s="109">
        <v>37.39</v>
      </c>
      <c r="G67" s="109">
        <v>2.167</v>
      </c>
      <c r="H67" s="109">
        <v>0.453</v>
      </c>
      <c r="I67" s="109">
        <v>22715.629</v>
      </c>
      <c r="J67" s="109">
        <v>8810.708</v>
      </c>
      <c r="K67" s="109">
        <v>10137.272</v>
      </c>
      <c r="L67" s="109">
        <v>2601.386</v>
      </c>
      <c r="M67" s="109">
        <v>384.467</v>
      </c>
      <c r="N67" s="109">
        <v>781.796</v>
      </c>
    </row>
    <row r="68" spans="1:14" ht="14.25">
      <c r="A68" s="95">
        <v>2009</v>
      </c>
      <c r="B68" s="45" t="s">
        <v>431</v>
      </c>
      <c r="C68" s="179">
        <v>8319.429</v>
      </c>
      <c r="D68" s="109">
        <v>5808.046</v>
      </c>
      <c r="E68" s="109">
        <v>2471.693</v>
      </c>
      <c r="F68" s="109">
        <v>37.041</v>
      </c>
      <c r="G68" s="109">
        <v>2.19</v>
      </c>
      <c r="H68" s="109">
        <v>0.459</v>
      </c>
      <c r="I68" s="109">
        <v>22632.055</v>
      </c>
      <c r="J68" s="109">
        <v>8799.516</v>
      </c>
      <c r="K68" s="109">
        <v>9981.683</v>
      </c>
      <c r="L68" s="109">
        <v>2631.814</v>
      </c>
      <c r="M68" s="109">
        <v>439.171</v>
      </c>
      <c r="N68" s="109">
        <v>779.871</v>
      </c>
    </row>
    <row r="69" spans="1:14" ht="14.25">
      <c r="A69" s="95">
        <v>2009</v>
      </c>
      <c r="B69" s="45" t="s">
        <v>36</v>
      </c>
      <c r="C69" s="179">
        <v>8611.307</v>
      </c>
      <c r="D69" s="109">
        <v>5618.3</v>
      </c>
      <c r="E69" s="109">
        <v>2951.872</v>
      </c>
      <c r="F69" s="109">
        <v>38.206</v>
      </c>
      <c r="G69" s="109">
        <v>2.465</v>
      </c>
      <c r="H69" s="109">
        <v>0.464</v>
      </c>
      <c r="I69" s="109">
        <v>22497.089</v>
      </c>
      <c r="J69" s="109">
        <v>8789.307</v>
      </c>
      <c r="K69" s="109">
        <v>9754.948</v>
      </c>
      <c r="L69" s="109">
        <v>2712.68</v>
      </c>
      <c r="M69" s="109">
        <v>463.766</v>
      </c>
      <c r="N69" s="109">
        <v>776.388</v>
      </c>
    </row>
    <row r="70" spans="1:14" ht="14.25">
      <c r="A70" s="95">
        <v>2009</v>
      </c>
      <c r="B70" s="45" t="s">
        <v>37</v>
      </c>
      <c r="C70" s="179">
        <v>8575.833</v>
      </c>
      <c r="D70" s="109">
        <v>5744.614</v>
      </c>
      <c r="E70" s="109">
        <v>2787.036</v>
      </c>
      <c r="F70" s="109">
        <v>40.311</v>
      </c>
      <c r="G70" s="109">
        <v>3.403</v>
      </c>
      <c r="H70" s="109">
        <v>0.469</v>
      </c>
      <c r="I70" s="109">
        <v>22318.465</v>
      </c>
      <c r="J70" s="109">
        <v>8739.99</v>
      </c>
      <c r="K70" s="109">
        <v>9463.136</v>
      </c>
      <c r="L70" s="109">
        <v>2863.549</v>
      </c>
      <c r="M70" s="109">
        <v>477.493</v>
      </c>
      <c r="N70" s="109">
        <v>774.297</v>
      </c>
    </row>
    <row r="71" spans="1:14" ht="14.25">
      <c r="A71" s="95">
        <v>2009</v>
      </c>
      <c r="B71" s="45" t="s">
        <v>38</v>
      </c>
      <c r="C71" s="179">
        <v>8575.833</v>
      </c>
      <c r="D71" s="109">
        <v>5744.614</v>
      </c>
      <c r="E71" s="109">
        <v>2787.036</v>
      </c>
      <c r="F71" s="109">
        <v>40.311</v>
      </c>
      <c r="G71" s="109">
        <v>3.403</v>
      </c>
      <c r="H71" s="109">
        <v>0.469</v>
      </c>
      <c r="I71" s="109">
        <v>22318.465</v>
      </c>
      <c r="J71" s="109">
        <v>8739.99</v>
      </c>
      <c r="K71" s="109">
        <v>9463.136</v>
      </c>
      <c r="L71" s="109">
        <v>2863.549</v>
      </c>
      <c r="M71" s="109">
        <v>477.493</v>
      </c>
      <c r="N71" s="109">
        <v>774.297</v>
      </c>
    </row>
    <row r="72" spans="1:14" ht="14.25">
      <c r="A72" s="95">
        <v>2009</v>
      </c>
      <c r="B72" s="45" t="s">
        <v>432</v>
      </c>
      <c r="C72" s="179">
        <v>8466.122</v>
      </c>
      <c r="D72" s="109">
        <v>5649.486</v>
      </c>
      <c r="E72" s="109">
        <v>2778.932</v>
      </c>
      <c r="F72" s="109">
        <v>32.261</v>
      </c>
      <c r="G72" s="109">
        <v>4.969</v>
      </c>
      <c r="H72" s="109">
        <v>0.474</v>
      </c>
      <c r="I72" s="109">
        <v>22246.621</v>
      </c>
      <c r="J72" s="109">
        <v>8783.374</v>
      </c>
      <c r="K72" s="109">
        <v>9168.344</v>
      </c>
      <c r="L72" s="109">
        <v>3031.002</v>
      </c>
      <c r="M72" s="109">
        <v>489.763</v>
      </c>
      <c r="N72" s="109">
        <v>774.138</v>
      </c>
    </row>
    <row r="73" spans="1:14" ht="14.25">
      <c r="A73" s="95">
        <v>2009</v>
      </c>
      <c r="B73" s="45" t="s">
        <v>40</v>
      </c>
      <c r="C73" s="179">
        <v>8573.081</v>
      </c>
      <c r="D73" s="109">
        <v>5918.59</v>
      </c>
      <c r="E73" s="109">
        <v>2614.397</v>
      </c>
      <c r="F73" s="109">
        <v>29.926</v>
      </c>
      <c r="G73" s="109">
        <v>9.694</v>
      </c>
      <c r="H73" s="109">
        <v>0.474</v>
      </c>
      <c r="I73" s="109">
        <v>22159.055</v>
      </c>
      <c r="J73" s="109">
        <v>8899.87</v>
      </c>
      <c r="K73" s="109">
        <v>8662.467</v>
      </c>
      <c r="L73" s="109">
        <v>3319.126</v>
      </c>
      <c r="M73" s="109">
        <v>498.615</v>
      </c>
      <c r="N73" s="109">
        <v>778.977</v>
      </c>
    </row>
    <row r="74" spans="1:14" ht="14.25">
      <c r="A74" s="95">
        <v>2009</v>
      </c>
      <c r="B74" s="45" t="s">
        <v>41</v>
      </c>
      <c r="C74" s="179">
        <v>9164.677</v>
      </c>
      <c r="D74" s="109">
        <v>6655.415</v>
      </c>
      <c r="E74" s="109">
        <v>2458.105</v>
      </c>
      <c r="F74" s="109">
        <v>40.101</v>
      </c>
      <c r="G74" s="109">
        <v>10.564</v>
      </c>
      <c r="H74" s="109">
        <v>0.492</v>
      </c>
      <c r="I74" s="109">
        <v>22446.139</v>
      </c>
      <c r="J74" s="109">
        <v>9113.713</v>
      </c>
      <c r="K74" s="109">
        <v>8160.719</v>
      </c>
      <c r="L74" s="109">
        <v>3732.481</v>
      </c>
      <c r="M74" s="109">
        <v>656.578</v>
      </c>
      <c r="N74" s="109">
        <v>782.648</v>
      </c>
    </row>
    <row r="75" spans="1:14" ht="14.25">
      <c r="A75" s="96">
        <v>2009</v>
      </c>
      <c r="B75" s="100" t="s">
        <v>42</v>
      </c>
      <c r="C75" s="258">
        <v>9164.677</v>
      </c>
      <c r="D75" s="178">
        <v>6655.415</v>
      </c>
      <c r="E75" s="178">
        <v>2458.105</v>
      </c>
      <c r="F75" s="178">
        <v>40.101</v>
      </c>
      <c r="G75" s="178">
        <v>10.564</v>
      </c>
      <c r="H75" s="178">
        <v>0.492</v>
      </c>
      <c r="I75" s="178">
        <v>22446.139</v>
      </c>
      <c r="J75" s="178">
        <v>9113.713</v>
      </c>
      <c r="K75" s="178">
        <v>8160.719</v>
      </c>
      <c r="L75" s="178">
        <v>3732.481</v>
      </c>
      <c r="M75" s="178">
        <v>656.578</v>
      </c>
      <c r="N75" s="178">
        <v>782.648</v>
      </c>
    </row>
    <row r="76" spans="1:14" ht="14.25">
      <c r="A76" s="173">
        <v>2009</v>
      </c>
      <c r="B76" s="110"/>
      <c r="C76" s="539">
        <v>9164.677</v>
      </c>
      <c r="D76" s="540">
        <v>6655.415</v>
      </c>
      <c r="E76" s="540">
        <v>2458.105</v>
      </c>
      <c r="F76" s="540">
        <v>40.101</v>
      </c>
      <c r="G76" s="540">
        <v>10.564</v>
      </c>
      <c r="H76" s="540">
        <v>0.492</v>
      </c>
      <c r="I76" s="540">
        <v>22446.139</v>
      </c>
      <c r="J76" s="540">
        <v>9113.713</v>
      </c>
      <c r="K76" s="540">
        <v>8160.719</v>
      </c>
      <c r="L76" s="540">
        <v>3732.481</v>
      </c>
      <c r="M76" s="540">
        <v>656.578</v>
      </c>
      <c r="N76" s="540">
        <v>782.648</v>
      </c>
    </row>
    <row r="77" spans="1:14" ht="14.25">
      <c r="A77" s="44">
        <v>2010</v>
      </c>
      <c r="B77" s="44" t="s">
        <v>27</v>
      </c>
      <c r="C77" s="179">
        <v>8523.232</v>
      </c>
      <c r="D77" s="109">
        <v>5964.021</v>
      </c>
      <c r="E77" s="109">
        <v>2502.067</v>
      </c>
      <c r="F77" s="109">
        <v>42.908</v>
      </c>
      <c r="G77" s="109">
        <v>13.65</v>
      </c>
      <c r="H77" s="109">
        <v>0.586</v>
      </c>
      <c r="I77" s="109">
        <v>22561.069</v>
      </c>
      <c r="J77" s="109">
        <v>9260.561</v>
      </c>
      <c r="K77" s="109">
        <v>8048.682</v>
      </c>
      <c r="L77" s="109">
        <v>3900.284</v>
      </c>
      <c r="M77" s="109">
        <v>568.926</v>
      </c>
      <c r="N77" s="109">
        <v>782.616</v>
      </c>
    </row>
    <row r="78" spans="1:14" ht="14.25" hidden="1" outlineLevel="1">
      <c r="A78" s="250"/>
      <c r="B78" s="250"/>
      <c r="C78" s="508"/>
      <c r="D78" s="509"/>
      <c r="E78" s="509"/>
      <c r="F78" s="509"/>
      <c r="G78" s="509"/>
      <c r="H78" s="509"/>
      <c r="I78" s="509"/>
      <c r="J78" s="509"/>
      <c r="K78" s="509"/>
      <c r="L78" s="509"/>
      <c r="M78" s="509"/>
      <c r="N78" s="509"/>
    </row>
    <row r="79" spans="1:14" ht="14.25" hidden="1" outlineLevel="1">
      <c r="A79" s="250"/>
      <c r="B79" s="250"/>
      <c r="C79" s="259"/>
      <c r="D79" s="130"/>
      <c r="E79" s="130"/>
      <c r="F79" s="130"/>
      <c r="G79" s="130"/>
      <c r="H79" s="130"/>
      <c r="I79" s="130"/>
      <c r="J79" s="130"/>
      <c r="K79" s="130"/>
      <c r="L79" s="130"/>
      <c r="M79" s="130"/>
      <c r="N79" s="130"/>
    </row>
    <row r="80" spans="1:14" ht="14.25" hidden="1" outlineLevel="1">
      <c r="A80" s="250"/>
      <c r="B80" s="250"/>
      <c r="C80" s="259"/>
      <c r="D80" s="130"/>
      <c r="E80" s="130"/>
      <c r="F80" s="130"/>
      <c r="G80" s="130"/>
      <c r="H80" s="130"/>
      <c r="I80" s="130"/>
      <c r="J80" s="130"/>
      <c r="K80" s="130"/>
      <c r="L80" s="130"/>
      <c r="M80" s="130"/>
      <c r="N80" s="130"/>
    </row>
    <row r="81" spans="1:14" ht="14.25" collapsed="1">
      <c r="A81" s="498"/>
      <c r="B81" s="498"/>
      <c r="C81" s="617" t="s">
        <v>477</v>
      </c>
      <c r="D81" s="617"/>
      <c r="E81" s="617"/>
      <c r="F81" s="617"/>
      <c r="G81" s="617"/>
      <c r="H81" s="617"/>
      <c r="I81" s="617"/>
      <c r="J81" s="617"/>
      <c r="K81" s="617"/>
      <c r="L81" s="617"/>
      <c r="M81" s="617"/>
      <c r="N81" s="617"/>
    </row>
    <row r="82" spans="1:14" ht="14.25" hidden="1" outlineLevel="1">
      <c r="A82" s="95">
        <v>2006</v>
      </c>
      <c r="B82" s="45" t="s">
        <v>27</v>
      </c>
      <c r="C82" s="260">
        <v>-463.24115382061973</v>
      </c>
      <c r="D82" s="230">
        <v>-219.41123946093012</v>
      </c>
      <c r="E82" s="230">
        <v>-245.8112925712012</v>
      </c>
      <c r="F82" s="230">
        <v>0.9470888933147457</v>
      </c>
      <c r="G82" s="230">
        <v>1.028579964150568</v>
      </c>
      <c r="H82" s="230">
        <v>0.0057093540463387105</v>
      </c>
      <c r="I82" s="230">
        <v>119.85627033127639</v>
      </c>
      <c r="J82" s="230">
        <v>77.66673305450422</v>
      </c>
      <c r="K82" s="230">
        <v>31.82656177388253</v>
      </c>
      <c r="L82" s="230">
        <v>30.571499701254652</v>
      </c>
      <c r="M82" s="230">
        <v>-11.719810130784026</v>
      </c>
      <c r="N82" s="230">
        <v>-8.488714067582805</v>
      </c>
    </row>
    <row r="83" spans="1:14" ht="14.25" hidden="1" outlineLevel="1">
      <c r="A83" s="95"/>
      <c r="B83" s="45" t="s">
        <v>28</v>
      </c>
      <c r="C83" s="260">
        <v>121.74533625439835</v>
      </c>
      <c r="D83" s="230">
        <v>89.1202947619995</v>
      </c>
      <c r="E83" s="230">
        <v>31.927637256854723</v>
      </c>
      <c r="F83" s="230">
        <v>0.309433711744008</v>
      </c>
      <c r="G83" s="230">
        <v>0.3230764124012486</v>
      </c>
      <c r="H83" s="230">
        <v>0.0648941113987917</v>
      </c>
      <c r="I83" s="230">
        <v>158.36081789816126</v>
      </c>
      <c r="J83" s="230">
        <v>99.62716590320633</v>
      </c>
      <c r="K83" s="230">
        <v>12.467503153422513</v>
      </c>
      <c r="L83" s="230">
        <v>66.3828918542124</v>
      </c>
      <c r="M83" s="230">
        <v>-7.408318396069831</v>
      </c>
      <c r="N83" s="230">
        <v>-12.708424616610273</v>
      </c>
    </row>
    <row r="84" spans="1:14" ht="14.25" hidden="1" outlineLevel="1">
      <c r="A84" s="95"/>
      <c r="B84" s="45" t="s">
        <v>29</v>
      </c>
      <c r="C84" s="260">
        <v>20.48788421961035</v>
      </c>
      <c r="D84" s="230">
        <v>-206.85978888667614</v>
      </c>
      <c r="E84" s="230">
        <v>225.5865365465047</v>
      </c>
      <c r="F84" s="230">
        <v>2.6630485295093944</v>
      </c>
      <c r="G84" s="230">
        <v>-0.9065923122883888</v>
      </c>
      <c r="H84" s="230">
        <v>0.0046803425612427785</v>
      </c>
      <c r="I84" s="230">
        <v>152.24938591250066</v>
      </c>
      <c r="J84" s="230">
        <v>37.22210051118691</v>
      </c>
      <c r="K84" s="230">
        <v>122.11478457146677</v>
      </c>
      <c r="L84" s="230">
        <v>5.61242780322641</v>
      </c>
      <c r="M84" s="230">
        <v>-3.7651198300471265</v>
      </c>
      <c r="N84" s="230">
        <v>-8.93480714333134</v>
      </c>
    </row>
    <row r="85" spans="1:14" ht="14.25" hidden="1" outlineLevel="1">
      <c r="A85" s="95">
        <v>2006</v>
      </c>
      <c r="B85" s="45" t="s">
        <v>30</v>
      </c>
      <c r="C85" s="260">
        <v>-321.007933346611</v>
      </c>
      <c r="D85" s="230">
        <v>-337.15073358560676</v>
      </c>
      <c r="E85" s="230">
        <v>11.702881232158234</v>
      </c>
      <c r="F85" s="230">
        <v>3.919571134568148</v>
      </c>
      <c r="G85" s="230">
        <v>0.4450640642634278</v>
      </c>
      <c r="H85" s="230">
        <v>0.07528380800637319</v>
      </c>
      <c r="I85" s="230">
        <v>430.4664741419383</v>
      </c>
      <c r="J85" s="230">
        <v>214.51599946889746</v>
      </c>
      <c r="K85" s="230">
        <v>166.40884949877181</v>
      </c>
      <c r="L85" s="230">
        <v>102.56681935869346</v>
      </c>
      <c r="M85" s="230">
        <v>-22.893248356900983</v>
      </c>
      <c r="N85" s="230">
        <v>-30.13194582752442</v>
      </c>
    </row>
    <row r="86" spans="1:14" ht="14.25" hidden="1" outlineLevel="1">
      <c r="A86" s="95"/>
      <c r="B86" s="45" t="s">
        <v>31</v>
      </c>
      <c r="C86" s="260">
        <v>-103.5902210714994</v>
      </c>
      <c r="D86" s="230">
        <v>-490.53299475536096</v>
      </c>
      <c r="E86" s="230">
        <v>386.66743012680035</v>
      </c>
      <c r="F86" s="230">
        <v>0.01556794795193639</v>
      </c>
      <c r="G86" s="230">
        <v>0.2596760273517891</v>
      </c>
      <c r="H86" s="230">
        <v>9.958175662222457E-05</v>
      </c>
      <c r="I86" s="230">
        <v>160.4299276372567</v>
      </c>
      <c r="J86" s="230">
        <v>76.20178583283541</v>
      </c>
      <c r="K86" s="230">
        <v>86.62112460997105</v>
      </c>
      <c r="L86" s="230">
        <v>20.279525990838465</v>
      </c>
      <c r="M86" s="230">
        <v>-12.96345349531964</v>
      </c>
      <c r="N86" s="230">
        <v>-9.709055301068815</v>
      </c>
    </row>
    <row r="87" spans="1:14" ht="14.25" hidden="1" outlineLevel="1">
      <c r="A87" s="95"/>
      <c r="B87" s="45" t="s">
        <v>429</v>
      </c>
      <c r="C87" s="260">
        <v>-261.08311757286083</v>
      </c>
      <c r="D87" s="230">
        <v>562.6972050720306</v>
      </c>
      <c r="E87" s="230">
        <v>-824.1797782646217</v>
      </c>
      <c r="F87" s="230">
        <v>0.23219146252406375</v>
      </c>
      <c r="G87" s="230">
        <v>0.17898161056894324</v>
      </c>
      <c r="H87" s="230">
        <v>-0.011717453362544039</v>
      </c>
      <c r="I87" s="230">
        <v>166.06416384518343</v>
      </c>
      <c r="J87" s="230">
        <v>196.0647945296423</v>
      </c>
      <c r="K87" s="230">
        <v>-12.067284073557857</v>
      </c>
      <c r="L87" s="230">
        <v>0.5968930491933406</v>
      </c>
      <c r="M87" s="230">
        <v>-10.921131248755273</v>
      </c>
      <c r="N87" s="230">
        <v>-7.609108411339093</v>
      </c>
    </row>
    <row r="88" spans="1:14" ht="14.25" hidden="1" outlineLevel="1">
      <c r="A88" s="95"/>
      <c r="B88" s="45" t="s">
        <v>479</v>
      </c>
      <c r="C88" s="260">
        <v>-89.81915952997406</v>
      </c>
      <c r="D88" s="230">
        <v>111.4216623514576</v>
      </c>
      <c r="E88" s="230">
        <v>-201.0160326628161</v>
      </c>
      <c r="F88" s="230">
        <v>-0.6535550687114124</v>
      </c>
      <c r="G88" s="230">
        <v>0.42654185753170104</v>
      </c>
      <c r="H88" s="230">
        <v>0.0022239925645622383</v>
      </c>
      <c r="I88" s="230">
        <v>299.95047467303993</v>
      </c>
      <c r="J88" s="230">
        <v>139.8592577839736</v>
      </c>
      <c r="K88" s="230">
        <v>156.7085573922859</v>
      </c>
      <c r="L88" s="230">
        <v>17.256423023302204</v>
      </c>
      <c r="M88" s="230">
        <v>-6.333964017791914</v>
      </c>
      <c r="N88" s="230">
        <v>-7.539799508729857</v>
      </c>
    </row>
    <row r="89" spans="1:14" ht="14.25" hidden="1" outlineLevel="1">
      <c r="A89" s="95">
        <v>2006</v>
      </c>
      <c r="B89" s="45" t="s">
        <v>34</v>
      </c>
      <c r="C89" s="260">
        <v>-454.4924981743343</v>
      </c>
      <c r="D89" s="230">
        <v>183.5858726681272</v>
      </c>
      <c r="E89" s="230">
        <v>-638.5283808006375</v>
      </c>
      <c r="F89" s="230">
        <v>-0.4057956582354123</v>
      </c>
      <c r="G89" s="230">
        <v>0.8651994954524334</v>
      </c>
      <c r="H89" s="230">
        <v>-0.009393879041359576</v>
      </c>
      <c r="I89" s="230">
        <v>626.4445661554801</v>
      </c>
      <c r="J89" s="230">
        <v>412.1258381464513</v>
      </c>
      <c r="K89" s="230">
        <v>231.2623979286991</v>
      </c>
      <c r="L89" s="230">
        <v>38.13284206333401</v>
      </c>
      <c r="M89" s="230">
        <v>-30.218548761866828</v>
      </c>
      <c r="N89" s="230">
        <v>-24.857963221137766</v>
      </c>
    </row>
    <row r="90" spans="1:14" ht="14.25" hidden="1" outlineLevel="1">
      <c r="A90" s="95"/>
      <c r="B90" s="45" t="s">
        <v>431</v>
      </c>
      <c r="C90" s="260">
        <v>222.04650468034288</v>
      </c>
      <c r="D90" s="230">
        <v>52.41890725619032</v>
      </c>
      <c r="E90" s="230">
        <v>161.0939387904141</v>
      </c>
      <c r="F90" s="230">
        <v>8.459271061541525</v>
      </c>
      <c r="G90" s="230">
        <v>0.07442076611564641</v>
      </c>
      <c r="H90" s="230">
        <v>-3.319391887407486E-05</v>
      </c>
      <c r="I90" s="230">
        <v>215.59271061541403</v>
      </c>
      <c r="J90" s="230">
        <v>49.01749319524606</v>
      </c>
      <c r="K90" s="230">
        <v>164.34697603399036</v>
      </c>
      <c r="L90" s="230">
        <v>22.96756954125999</v>
      </c>
      <c r="M90" s="230">
        <v>-8.785467702316964</v>
      </c>
      <c r="N90" s="230">
        <v>-11.953860452765184</v>
      </c>
    </row>
    <row r="91" spans="1:14" ht="14.25" hidden="1" outlineLevel="1">
      <c r="A91" s="95"/>
      <c r="B91" s="45" t="s">
        <v>36</v>
      </c>
      <c r="C91" s="260">
        <v>377.2052711943179</v>
      </c>
      <c r="D91" s="230">
        <v>-244.75944366991916</v>
      </c>
      <c r="E91" s="230">
        <v>623.3058487685053</v>
      </c>
      <c r="F91" s="230">
        <v>-1.6284272721237478</v>
      </c>
      <c r="G91" s="230">
        <v>0.28563367191130595</v>
      </c>
      <c r="H91" s="230">
        <v>0.0016596959437030767</v>
      </c>
      <c r="I91" s="230">
        <v>222.85441147181882</v>
      </c>
      <c r="J91" s="230">
        <v>-43.08338312421165</v>
      </c>
      <c r="K91" s="230">
        <v>281.5670185222061</v>
      </c>
      <c r="L91" s="230">
        <v>8.677222332868496</v>
      </c>
      <c r="M91" s="230">
        <v>-8.887804554205673</v>
      </c>
      <c r="N91" s="230">
        <v>-15.418641704839615</v>
      </c>
    </row>
    <row r="92" spans="1:14" ht="14.25" hidden="1" outlineLevel="1">
      <c r="A92" s="95"/>
      <c r="B92" s="45" t="s">
        <v>37</v>
      </c>
      <c r="C92" s="260">
        <v>-196.032364070903</v>
      </c>
      <c r="D92" s="230">
        <v>28.72226648078049</v>
      </c>
      <c r="E92" s="230">
        <v>-225.46146186018723</v>
      </c>
      <c r="F92" s="230">
        <v>0.6536546504680345</v>
      </c>
      <c r="G92" s="230">
        <v>0.04995684790546484</v>
      </c>
      <c r="H92" s="230">
        <v>0.00321981013078404</v>
      </c>
      <c r="I92" s="230">
        <v>147.5124809134959</v>
      </c>
      <c r="J92" s="230">
        <v>-49.17496514638515</v>
      </c>
      <c r="K92" s="230">
        <v>208.73202549293</v>
      </c>
      <c r="L92" s="230">
        <v>6.86244440018595</v>
      </c>
      <c r="M92" s="230">
        <v>-8.453926840602833</v>
      </c>
      <c r="N92" s="230">
        <v>-10.453096992631004</v>
      </c>
    </row>
    <row r="93" spans="1:14" ht="14.25" hidden="1" outlineLevel="1" collapsed="1">
      <c r="A93" s="95">
        <v>2006</v>
      </c>
      <c r="B93" s="45" t="s">
        <v>38</v>
      </c>
      <c r="C93" s="260">
        <v>403.2194118037578</v>
      </c>
      <c r="D93" s="230">
        <v>-163.61826993294835</v>
      </c>
      <c r="E93" s="230">
        <v>558.9383256987321</v>
      </c>
      <c r="F93" s="230">
        <v>7.484498439885812</v>
      </c>
      <c r="G93" s="230">
        <v>0.4100112859324172</v>
      </c>
      <c r="H93" s="230">
        <v>0.004846312155613042</v>
      </c>
      <c r="I93" s="230">
        <v>585.9596030007287</v>
      </c>
      <c r="J93" s="230">
        <v>-43.24085507535074</v>
      </c>
      <c r="K93" s="230">
        <v>654.6460200491265</v>
      </c>
      <c r="L93" s="230">
        <v>38.50723627431444</v>
      </c>
      <c r="M93" s="230">
        <v>-26.12719909712547</v>
      </c>
      <c r="N93" s="230">
        <v>-37.8255991502358</v>
      </c>
    </row>
    <row r="94" spans="1:14" ht="14.25" hidden="1" outlineLevel="1">
      <c r="A94" s="95"/>
      <c r="B94" s="45" t="s">
        <v>432</v>
      </c>
      <c r="C94" s="260">
        <v>539.8627431454552</v>
      </c>
      <c r="D94" s="230">
        <v>119.74689636858511</v>
      </c>
      <c r="E94" s="230">
        <v>421.344718847507</v>
      </c>
      <c r="F94" s="230">
        <v>-1.1391821018389408</v>
      </c>
      <c r="G94" s="230">
        <v>-0.09510057757418888</v>
      </c>
      <c r="H94" s="230">
        <v>0.005410608776472148</v>
      </c>
      <c r="I94" s="230">
        <v>31.490672508796706</v>
      </c>
      <c r="J94" s="230">
        <v>-98.48592577839736</v>
      </c>
      <c r="K94" s="230">
        <v>140.99512049392615</v>
      </c>
      <c r="L94" s="230">
        <v>9.957578171678733</v>
      </c>
      <c r="M94" s="230">
        <v>-11.27039766314806</v>
      </c>
      <c r="N94" s="230">
        <v>-9.705702715262532</v>
      </c>
    </row>
    <row r="95" spans="1:14" ht="14.25" hidden="1" outlineLevel="1">
      <c r="A95" s="95"/>
      <c r="B95" s="45" t="s">
        <v>40</v>
      </c>
      <c r="C95" s="260">
        <v>395.98682201420706</v>
      </c>
      <c r="D95" s="230">
        <v>563.6790811923256</v>
      </c>
      <c r="E95" s="230">
        <v>-168.33439553873723</v>
      </c>
      <c r="F95" s="230">
        <v>0.6200624045674807</v>
      </c>
      <c r="G95" s="230">
        <v>0.017094868220142168</v>
      </c>
      <c r="H95" s="230">
        <v>0.004979087831109341</v>
      </c>
      <c r="I95" s="230">
        <v>43.396999269734806</v>
      </c>
      <c r="J95" s="230">
        <v>8.651629821417373</v>
      </c>
      <c r="K95" s="230">
        <v>48.273584279359056</v>
      </c>
      <c r="L95" s="230">
        <v>7.192524729469824</v>
      </c>
      <c r="M95" s="230">
        <v>-10.899256456217245</v>
      </c>
      <c r="N95" s="230">
        <v>-9.821483104295226</v>
      </c>
    </row>
    <row r="96" spans="1:14" ht="14.25" hidden="1" outlineLevel="1">
      <c r="A96" s="95"/>
      <c r="B96" s="45" t="s">
        <v>41</v>
      </c>
      <c r="C96" s="260">
        <v>570.7118767841748</v>
      </c>
      <c r="D96" s="230">
        <v>316.7747792604396</v>
      </c>
      <c r="E96" s="230">
        <v>253.96285600477995</v>
      </c>
      <c r="F96" s="230">
        <v>0.3180973245701395</v>
      </c>
      <c r="G96" s="230">
        <v>-0.3447852353448848</v>
      </c>
      <c r="H96" s="230">
        <v>0.0009294297284737629</v>
      </c>
      <c r="I96" s="230">
        <v>343.6491402775009</v>
      </c>
      <c r="J96" s="230">
        <v>-5.807973179313194</v>
      </c>
      <c r="K96" s="230">
        <v>231.48310429529374</v>
      </c>
      <c r="L96" s="230">
        <v>125.98609174799185</v>
      </c>
      <c r="M96" s="230">
        <v>-5.555998141140492</v>
      </c>
      <c r="N96" s="230">
        <v>-2.4560844453296795</v>
      </c>
    </row>
    <row r="97" spans="1:14" ht="14.25" hidden="1" outlineLevel="1">
      <c r="A97" s="95">
        <v>2006</v>
      </c>
      <c r="B97" s="45" t="s">
        <v>42</v>
      </c>
      <c r="C97" s="260">
        <v>1506.561441943837</v>
      </c>
      <c r="D97" s="230">
        <v>1000.2007568213503</v>
      </c>
      <c r="E97" s="230">
        <v>506.97317931354974</v>
      </c>
      <c r="F97" s="230">
        <v>-0.2010223727013205</v>
      </c>
      <c r="G97" s="230">
        <v>-0.4227909446989315</v>
      </c>
      <c r="H97" s="230">
        <v>0.011319126336055252</v>
      </c>
      <c r="I97" s="230">
        <v>418.53681205603243</v>
      </c>
      <c r="J97" s="230">
        <v>-95.64226913629318</v>
      </c>
      <c r="K97" s="230">
        <v>420.75180906857895</v>
      </c>
      <c r="L97" s="230">
        <v>143.1361946491404</v>
      </c>
      <c r="M97" s="230">
        <v>-27.725652260505797</v>
      </c>
      <c r="N97" s="230">
        <v>-21.983270264887437</v>
      </c>
    </row>
    <row r="98" spans="1:14" ht="14.25" collapsed="1">
      <c r="A98" s="494">
        <v>2006</v>
      </c>
      <c r="B98" s="493"/>
      <c r="C98" s="179">
        <v>1134.2804222266495</v>
      </c>
      <c r="D98" s="109">
        <v>683.0176259709224</v>
      </c>
      <c r="E98" s="109">
        <v>439.0860054438026</v>
      </c>
      <c r="F98" s="109">
        <v>10.797251543517227</v>
      </c>
      <c r="G98" s="109">
        <v>1.2974839009493468</v>
      </c>
      <c r="H98" s="109">
        <v>0.0820553674566819</v>
      </c>
      <c r="I98" s="109">
        <v>2061.4074553541795</v>
      </c>
      <c r="J98" s="109">
        <v>487.75871340370486</v>
      </c>
      <c r="K98" s="109">
        <v>1473.0690765451764</v>
      </c>
      <c r="L98" s="109">
        <v>322.3430923454823</v>
      </c>
      <c r="M98" s="109">
        <v>-106.96464847639908</v>
      </c>
      <c r="N98" s="109">
        <v>-114.79877846378542</v>
      </c>
    </row>
    <row r="99" spans="1:14" ht="14.25" hidden="1" outlineLevel="1">
      <c r="A99" s="44">
        <v>2007</v>
      </c>
      <c r="B99" s="45" t="s">
        <v>27</v>
      </c>
      <c r="C99" s="179">
        <v>-313.4208988913251</v>
      </c>
      <c r="D99" s="109">
        <v>-398.2854013144788</v>
      </c>
      <c r="E99" s="109">
        <v>84.12756423023302</v>
      </c>
      <c r="F99" s="109">
        <v>0.12862643563699194</v>
      </c>
      <c r="G99" s="109">
        <v>0.5420898891323107</v>
      </c>
      <c r="H99" s="109">
        <v>0.06622186815375425</v>
      </c>
      <c r="I99" s="109">
        <v>193.74702914426052</v>
      </c>
      <c r="J99" s="109">
        <v>43.08497643231658</v>
      </c>
      <c r="K99" s="109">
        <v>153.13284206333446</v>
      </c>
      <c r="L99" s="109">
        <v>20.830379074553548</v>
      </c>
      <c r="M99" s="109">
        <v>-11.29788222797589</v>
      </c>
      <c r="N99" s="109">
        <v>-12.003286197968464</v>
      </c>
    </row>
    <row r="100" spans="1:14" ht="14.25" hidden="1" outlineLevel="1">
      <c r="A100" s="44"/>
      <c r="B100" s="45" t="s">
        <v>28</v>
      </c>
      <c r="C100" s="179">
        <v>245.08305118502358</v>
      </c>
      <c r="D100" s="109">
        <v>160.41120626701104</v>
      </c>
      <c r="E100" s="109">
        <v>87.96544513045228</v>
      </c>
      <c r="F100" s="109">
        <v>-3.083250348536147</v>
      </c>
      <c r="G100" s="109">
        <v>-0.21034986390493238</v>
      </c>
      <c r="H100" s="109">
        <v>0</v>
      </c>
      <c r="I100" s="109">
        <v>161.31189006173918</v>
      </c>
      <c r="J100" s="109">
        <v>73.34295956980714</v>
      </c>
      <c r="K100" s="109">
        <v>46.36334063599497</v>
      </c>
      <c r="L100" s="109">
        <v>58.506174068910695</v>
      </c>
      <c r="M100" s="109">
        <v>-9.538969660758141</v>
      </c>
      <c r="N100" s="109">
        <v>-7.361614552214064</v>
      </c>
    </row>
    <row r="101" spans="1:14" ht="14.25" hidden="1" outlineLevel="1">
      <c r="A101" s="44"/>
      <c r="B101" s="45" t="s">
        <v>29</v>
      </c>
      <c r="C101" s="179">
        <v>196.03744274049131</v>
      </c>
      <c r="D101" s="109">
        <v>38.71034986390532</v>
      </c>
      <c r="E101" s="109">
        <v>157.72907123415007</v>
      </c>
      <c r="F101" s="109">
        <v>-0.048297151961758544</v>
      </c>
      <c r="G101" s="109">
        <v>-0.2926707827126078</v>
      </c>
      <c r="H101" s="109">
        <v>-0.061010422890526494</v>
      </c>
      <c r="I101" s="109">
        <v>50.90838478391015</v>
      </c>
      <c r="J101" s="109">
        <v>103.27604062935643</v>
      </c>
      <c r="K101" s="109">
        <v>-23.549259775608334</v>
      </c>
      <c r="L101" s="109">
        <v>-15.42720573590941</v>
      </c>
      <c r="M101" s="109">
        <v>-6.863772156940854</v>
      </c>
      <c r="N101" s="109">
        <v>-6.527418176989954</v>
      </c>
    </row>
    <row r="102" spans="1:14" ht="14.25" hidden="1" outlineLevel="1">
      <c r="A102" s="44">
        <v>2007</v>
      </c>
      <c r="B102" s="45" t="s">
        <v>30</v>
      </c>
      <c r="C102" s="179">
        <v>127.69959503418977</v>
      </c>
      <c r="D102" s="109">
        <v>-199.16384518356244</v>
      </c>
      <c r="E102" s="109">
        <v>329.82208059483537</v>
      </c>
      <c r="F102" s="109">
        <v>-3.0029210648609137</v>
      </c>
      <c r="G102" s="109">
        <v>0.03906924251477051</v>
      </c>
      <c r="H102" s="109">
        <v>0.005211445263227754</v>
      </c>
      <c r="I102" s="109">
        <v>405.96730398990985</v>
      </c>
      <c r="J102" s="109">
        <v>219.70397663148015</v>
      </c>
      <c r="K102" s="109">
        <v>175.9469229237211</v>
      </c>
      <c r="L102" s="109">
        <v>63.90934740755483</v>
      </c>
      <c r="M102" s="109">
        <v>-27.700624045674886</v>
      </c>
      <c r="N102" s="109">
        <v>-25.892318927172482</v>
      </c>
    </row>
    <row r="103" spans="1:14" ht="14.25" hidden="1" outlineLevel="1">
      <c r="A103" s="44"/>
      <c r="B103" s="45" t="s">
        <v>31</v>
      </c>
      <c r="C103" s="179">
        <v>-16.579632211380158</v>
      </c>
      <c r="D103" s="109">
        <v>-464.42790280820554</v>
      </c>
      <c r="E103" s="109">
        <v>453.4141273318728</v>
      </c>
      <c r="F103" s="109">
        <v>-5.286994622585146</v>
      </c>
      <c r="G103" s="109">
        <v>-0.26455553342627613</v>
      </c>
      <c r="H103" s="109">
        <v>-0.014306579034720823</v>
      </c>
      <c r="I103" s="109">
        <v>165.59825399986585</v>
      </c>
      <c r="J103" s="109">
        <v>65.26923587598685</v>
      </c>
      <c r="K103" s="109">
        <v>143.44898094668952</v>
      </c>
      <c r="L103" s="109">
        <v>-33.06662019518035</v>
      </c>
      <c r="M103" s="109">
        <v>-12.885514173803301</v>
      </c>
      <c r="N103" s="109">
        <v>2.832171546172617</v>
      </c>
    </row>
    <row r="104" spans="1:14" ht="14.25" hidden="1" outlineLevel="1">
      <c r="A104" s="44"/>
      <c r="B104" s="45" t="s">
        <v>429</v>
      </c>
      <c r="C104" s="179">
        <v>185.83403040562916</v>
      </c>
      <c r="D104" s="109">
        <v>412.40848436566375</v>
      </c>
      <c r="E104" s="109">
        <v>-227.32042089889183</v>
      </c>
      <c r="F104" s="109">
        <v>0.3370510522472294</v>
      </c>
      <c r="G104" s="109">
        <v>0.24669720507203152</v>
      </c>
      <c r="H104" s="109">
        <v>0.16221868153754226</v>
      </c>
      <c r="I104" s="109">
        <v>181.06894376950186</v>
      </c>
      <c r="J104" s="109">
        <v>75.7639248489686</v>
      </c>
      <c r="K104" s="109">
        <v>100.42182832105209</v>
      </c>
      <c r="L104" s="109">
        <v>13.909181437960797</v>
      </c>
      <c r="M104" s="109">
        <v>-7.986921595963679</v>
      </c>
      <c r="N104" s="109">
        <v>-1.0390692425147563</v>
      </c>
    </row>
    <row r="105" spans="1:14" ht="14.25" hidden="1" outlineLevel="1">
      <c r="A105" s="44"/>
      <c r="B105" s="45" t="s">
        <v>479</v>
      </c>
      <c r="C105" s="179">
        <v>143.62109141605288</v>
      </c>
      <c r="D105" s="109">
        <v>167.50036513310806</v>
      </c>
      <c r="E105" s="109">
        <v>-24.209055301068474</v>
      </c>
      <c r="F105" s="109">
        <v>0.497941977029809</v>
      </c>
      <c r="G105" s="109">
        <v>-0.16925579233884402</v>
      </c>
      <c r="H105" s="109">
        <v>0.0010953993228440817</v>
      </c>
      <c r="I105" s="109">
        <v>161.16752970855669</v>
      </c>
      <c r="J105" s="109">
        <v>135.97487220341281</v>
      </c>
      <c r="K105" s="109">
        <v>9.167928035583827</v>
      </c>
      <c r="L105" s="109">
        <v>17.5875987519089</v>
      </c>
      <c r="M105" s="109">
        <v>-2.517991104029761</v>
      </c>
      <c r="N105" s="109">
        <v>0.9551218216823827</v>
      </c>
    </row>
    <row r="106" spans="1:14" ht="14.25" hidden="1" outlineLevel="1">
      <c r="A106" s="44">
        <v>2007</v>
      </c>
      <c r="B106" s="45" t="s">
        <v>34</v>
      </c>
      <c r="C106" s="179">
        <v>312.8754896103019</v>
      </c>
      <c r="D106" s="109">
        <v>115.48094669056627</v>
      </c>
      <c r="E106" s="109">
        <v>201.8846511319125</v>
      </c>
      <c r="F106" s="109">
        <v>-4.452001593308108</v>
      </c>
      <c r="G106" s="109">
        <v>-0.18711412069308864</v>
      </c>
      <c r="H106" s="109">
        <v>0.14900750182566552</v>
      </c>
      <c r="I106" s="109">
        <v>507.8347274779244</v>
      </c>
      <c r="J106" s="109">
        <v>277.00803292836827</v>
      </c>
      <c r="K106" s="109">
        <v>253.03873730332543</v>
      </c>
      <c r="L106" s="109">
        <v>-1.5698400053106525</v>
      </c>
      <c r="M106" s="109">
        <v>-23.39042687379674</v>
      </c>
      <c r="N106" s="109">
        <v>2.7482241253402435</v>
      </c>
    </row>
    <row r="107" spans="1:14" ht="14.25" hidden="1" outlineLevel="1">
      <c r="A107" s="44"/>
      <c r="B107" s="45" t="s">
        <v>431</v>
      </c>
      <c r="C107" s="179">
        <v>-619.6031998937797</v>
      </c>
      <c r="D107" s="109">
        <v>-69.45090619398525</v>
      </c>
      <c r="E107" s="109">
        <v>-550.0080993162055</v>
      </c>
      <c r="F107" s="109">
        <v>0.21363606187346385</v>
      </c>
      <c r="G107" s="109">
        <v>-0.1520613423620789</v>
      </c>
      <c r="H107" s="109">
        <v>-0.205769103100312</v>
      </c>
      <c r="I107" s="109">
        <v>215.64200358494418</v>
      </c>
      <c r="J107" s="109">
        <v>199.58637057690976</v>
      </c>
      <c r="K107" s="109">
        <v>27.92192790280751</v>
      </c>
      <c r="L107" s="109">
        <v>-4.397331208922878</v>
      </c>
      <c r="M107" s="109">
        <v>-4.397497178516858</v>
      </c>
      <c r="N107" s="109">
        <v>-3.071466507335913</v>
      </c>
    </row>
    <row r="108" spans="1:14" ht="14.25" hidden="1" outlineLevel="1">
      <c r="A108" s="44"/>
      <c r="B108" s="45" t="s">
        <v>36</v>
      </c>
      <c r="C108" s="179">
        <v>450.34744074885566</v>
      </c>
      <c r="D108" s="109">
        <v>13.20490606120893</v>
      </c>
      <c r="E108" s="109">
        <v>436.34744074885475</v>
      </c>
      <c r="F108" s="109">
        <v>0.47128726017393774</v>
      </c>
      <c r="G108" s="109">
        <v>0.30684458607183096</v>
      </c>
      <c r="H108" s="109">
        <v>0.016962092544645813</v>
      </c>
      <c r="I108" s="109">
        <v>146.81600610768146</v>
      </c>
      <c r="J108" s="109">
        <v>8.089391223527855</v>
      </c>
      <c r="K108" s="109">
        <v>120.7929363340645</v>
      </c>
      <c r="L108" s="109">
        <v>26.416716457545135</v>
      </c>
      <c r="M108" s="109">
        <v>-3.121921264024479</v>
      </c>
      <c r="N108" s="109">
        <v>-5.3611166434309325</v>
      </c>
    </row>
    <row r="109" spans="1:14" ht="14.25" hidden="1" outlineLevel="1">
      <c r="A109" s="44"/>
      <c r="B109" s="45" t="s">
        <v>37</v>
      </c>
      <c r="C109" s="179">
        <v>126.1775874659761</v>
      </c>
      <c r="D109" s="109">
        <v>-43.297882227974696</v>
      </c>
      <c r="E109" s="109">
        <v>169.39530637987173</v>
      </c>
      <c r="F109" s="109">
        <v>0.0018588594569450834</v>
      </c>
      <c r="G109" s="109">
        <v>-0.20281484432052022</v>
      </c>
      <c r="H109" s="109">
        <v>0.2811192989444333</v>
      </c>
      <c r="I109" s="109">
        <v>111.03116908982338</v>
      </c>
      <c r="J109" s="109">
        <v>60.882659496779524</v>
      </c>
      <c r="K109" s="109">
        <v>44.167363738962194</v>
      </c>
      <c r="L109" s="109">
        <v>8.952399920334756</v>
      </c>
      <c r="M109" s="109">
        <v>-1.5889265086635191</v>
      </c>
      <c r="N109" s="109">
        <v>-1.3823275575914522</v>
      </c>
    </row>
    <row r="110" spans="1:14" ht="14.25" hidden="1" outlineLevel="1">
      <c r="A110" s="44">
        <v>2007</v>
      </c>
      <c r="B110" s="45" t="s">
        <v>38</v>
      </c>
      <c r="C110" s="179">
        <v>-43.07817167894791</v>
      </c>
      <c r="D110" s="109">
        <v>-99.54388236075101</v>
      </c>
      <c r="E110" s="109">
        <v>55.73464781252096</v>
      </c>
      <c r="F110" s="109">
        <v>0.6867821815043467</v>
      </c>
      <c r="G110" s="109">
        <v>-0.048031600610768166</v>
      </c>
      <c r="H110" s="109">
        <v>0.09231228838876715</v>
      </c>
      <c r="I110" s="109">
        <v>473.489178782449</v>
      </c>
      <c r="J110" s="109">
        <v>268.55842129721714</v>
      </c>
      <c r="K110" s="109">
        <v>192.8822279758342</v>
      </c>
      <c r="L110" s="109">
        <v>30.971785168957013</v>
      </c>
      <c r="M110" s="109">
        <v>-9.108344951204856</v>
      </c>
      <c r="N110" s="109">
        <v>-9.814910708358298</v>
      </c>
    </row>
    <row r="111" spans="1:14" ht="14.25" hidden="1" outlineLevel="1">
      <c r="A111" s="44"/>
      <c r="B111" s="45" t="s">
        <v>432</v>
      </c>
      <c r="C111" s="179">
        <v>87.97274779260442</v>
      </c>
      <c r="D111" s="109">
        <v>-276.9070902210715</v>
      </c>
      <c r="E111" s="109">
        <v>364.51088760539005</v>
      </c>
      <c r="F111" s="109">
        <v>0.24918674898758653</v>
      </c>
      <c r="G111" s="109">
        <v>-0.6041957113456817</v>
      </c>
      <c r="H111" s="109">
        <v>0.7239593706432982</v>
      </c>
      <c r="I111" s="109">
        <v>33.4515368784414</v>
      </c>
      <c r="J111" s="109">
        <v>-53.49837349797508</v>
      </c>
      <c r="K111" s="109">
        <v>90.87731527584128</v>
      </c>
      <c r="L111" s="109">
        <v>0.98519551218169</v>
      </c>
      <c r="M111" s="109">
        <v>-2.564097457345838</v>
      </c>
      <c r="N111" s="109">
        <v>-2.34850295425872</v>
      </c>
    </row>
    <row r="112" spans="1:14" ht="14.25" hidden="1" outlineLevel="1">
      <c r="A112" s="44"/>
      <c r="B112" s="45" t="s">
        <v>40</v>
      </c>
      <c r="C112" s="179">
        <v>-407.0604461262701</v>
      </c>
      <c r="D112" s="109">
        <v>467.7885215428523</v>
      </c>
      <c r="E112" s="109">
        <v>-883.5974573458138</v>
      </c>
      <c r="F112" s="109">
        <v>8.73083051185023</v>
      </c>
      <c r="G112" s="109">
        <v>0.6726747659828725</v>
      </c>
      <c r="H112" s="109">
        <v>-0.6550156011418709</v>
      </c>
      <c r="I112" s="109">
        <v>161.66533890991195</v>
      </c>
      <c r="J112" s="109">
        <v>74.5792338843521</v>
      </c>
      <c r="K112" s="109">
        <v>70.46169421761988</v>
      </c>
      <c r="L112" s="109">
        <v>20.225519484830784</v>
      </c>
      <c r="M112" s="109">
        <v>-2.870112195445813</v>
      </c>
      <c r="N112" s="109">
        <v>-0.730996481444663</v>
      </c>
    </row>
    <row r="113" spans="1:14" ht="14.25" hidden="1" outlineLevel="1">
      <c r="A113" s="44"/>
      <c r="B113" s="45" t="s">
        <v>41</v>
      </c>
      <c r="C113" s="179">
        <v>1010.4051317798585</v>
      </c>
      <c r="D113" s="109">
        <v>976.8711744008506</v>
      </c>
      <c r="E113" s="109">
        <v>32.368751244771374</v>
      </c>
      <c r="F113" s="109">
        <v>1.4897762729867843</v>
      </c>
      <c r="G113" s="109">
        <v>-0.29389895771094743</v>
      </c>
      <c r="H113" s="109">
        <v>-0.03067118103963351</v>
      </c>
      <c r="I113" s="109">
        <v>460.69650799973533</v>
      </c>
      <c r="J113" s="109">
        <v>218.79014804487906</v>
      </c>
      <c r="K113" s="109">
        <v>128.09267742149586</v>
      </c>
      <c r="L113" s="109">
        <v>103.89982075283751</v>
      </c>
      <c r="M113" s="109">
        <v>2.721137887538987</v>
      </c>
      <c r="N113" s="109">
        <v>7.192723892982826</v>
      </c>
    </row>
    <row r="114" spans="1:14" ht="14.25" hidden="1" outlineLevel="1">
      <c r="A114" s="44">
        <v>2007</v>
      </c>
      <c r="B114" s="45" t="s">
        <v>42</v>
      </c>
      <c r="C114" s="179">
        <v>691.3174334461928</v>
      </c>
      <c r="D114" s="109">
        <v>1167.7526057226314</v>
      </c>
      <c r="E114" s="109">
        <v>-486.7178184956524</v>
      </c>
      <c r="F114" s="109">
        <v>10.469793533824602</v>
      </c>
      <c r="G114" s="109">
        <v>-0.2254199030737567</v>
      </c>
      <c r="H114" s="109">
        <v>0.03827258846179382</v>
      </c>
      <c r="I114" s="109">
        <v>655.8133837880887</v>
      </c>
      <c r="J114" s="109">
        <v>239.8710084312561</v>
      </c>
      <c r="K114" s="109">
        <v>289.431686914957</v>
      </c>
      <c r="L114" s="109">
        <v>125.11053574984999</v>
      </c>
      <c r="M114" s="109">
        <v>-2.713071765252664</v>
      </c>
      <c r="N114" s="109">
        <v>4.113224457279443</v>
      </c>
    </row>
    <row r="115" spans="1:14" ht="14.25" collapsed="1">
      <c r="A115" s="96">
        <v>2007</v>
      </c>
      <c r="B115" s="100"/>
      <c r="C115" s="258">
        <v>1088.8143464117366</v>
      </c>
      <c r="D115" s="178">
        <v>984.5258248688842</v>
      </c>
      <c r="E115" s="178">
        <v>100.72356104361643</v>
      </c>
      <c r="F115" s="178">
        <v>3.701653057159927</v>
      </c>
      <c r="G115" s="178">
        <v>-0.421496381862843</v>
      </c>
      <c r="H115" s="178">
        <v>0.28480382393945425</v>
      </c>
      <c r="I115" s="178">
        <v>2043.104594038372</v>
      </c>
      <c r="J115" s="178">
        <v>1005.1414392883216</v>
      </c>
      <c r="K115" s="178">
        <v>911.2995751178378</v>
      </c>
      <c r="L115" s="178">
        <v>218.42182832105118</v>
      </c>
      <c r="M115" s="178">
        <v>-62.91246763592915</v>
      </c>
      <c r="N115" s="178">
        <v>-28.845781052911093</v>
      </c>
    </row>
    <row r="116" spans="1:14" ht="14.25" hidden="1" outlineLevel="1">
      <c r="A116" s="95">
        <v>2008</v>
      </c>
      <c r="B116" s="45" t="s">
        <v>27</v>
      </c>
      <c r="C116" s="179">
        <v>-669.686483436235</v>
      </c>
      <c r="D116" s="109">
        <v>-775.743908915887</v>
      </c>
      <c r="E116" s="109">
        <v>106.39636858527547</v>
      </c>
      <c r="F116" s="109">
        <v>-0.8110602137688367</v>
      </c>
      <c r="G116" s="109">
        <v>0.6815043484033732</v>
      </c>
      <c r="H116" s="109">
        <v>-0.20938724025758476</v>
      </c>
      <c r="I116" s="109">
        <v>336.10671844918033</v>
      </c>
      <c r="J116" s="109">
        <v>57.89039367987789</v>
      </c>
      <c r="K116" s="109">
        <v>286.47815840138173</v>
      </c>
      <c r="L116" s="109">
        <v>-10.434375622385687</v>
      </c>
      <c r="M116" s="109">
        <v>-1.5990174600013347</v>
      </c>
      <c r="N116" s="109">
        <v>3.7715594503087004</v>
      </c>
    </row>
    <row r="117" spans="1:14" ht="14.25" hidden="1" outlineLevel="1">
      <c r="A117" s="95"/>
      <c r="B117" s="45" t="s">
        <v>28</v>
      </c>
      <c r="C117" s="179">
        <v>136.85600477992375</v>
      </c>
      <c r="D117" s="109">
        <v>39.60266879107712</v>
      </c>
      <c r="E117" s="109">
        <v>100.14445993493973</v>
      </c>
      <c r="F117" s="109">
        <v>0.3962358095996841</v>
      </c>
      <c r="G117" s="109">
        <v>-3.2734183097656513</v>
      </c>
      <c r="H117" s="109">
        <v>-0.013941445927106166</v>
      </c>
      <c r="I117" s="109">
        <v>143.8599880501897</v>
      </c>
      <c r="J117" s="109">
        <v>38.785467702316964</v>
      </c>
      <c r="K117" s="109">
        <v>88.41100710349838</v>
      </c>
      <c r="L117" s="109">
        <v>26.26365929761687</v>
      </c>
      <c r="M117" s="109">
        <v>-3.490672508796365</v>
      </c>
      <c r="N117" s="109">
        <v>-6.1094735444467005</v>
      </c>
    </row>
    <row r="118" spans="1:14" ht="14.25" hidden="1" outlineLevel="1">
      <c r="A118" s="95"/>
      <c r="B118" s="45" t="s">
        <v>29</v>
      </c>
      <c r="C118" s="179">
        <v>-369.8302131049586</v>
      </c>
      <c r="D118" s="109">
        <v>-94.69932948283804</v>
      </c>
      <c r="E118" s="109">
        <v>-275.3604859589718</v>
      </c>
      <c r="F118" s="109">
        <v>0.2328553409015477</v>
      </c>
      <c r="G118" s="109">
        <v>0.008298479718515495</v>
      </c>
      <c r="H118" s="109">
        <v>-0.011551483768173665</v>
      </c>
      <c r="I118" s="109">
        <v>34.97872269800064</v>
      </c>
      <c r="J118" s="109">
        <v>14.885912500829363</v>
      </c>
      <c r="K118" s="109">
        <v>55.85905862046093</v>
      </c>
      <c r="L118" s="109">
        <v>-25.064296620859295</v>
      </c>
      <c r="M118" s="109">
        <v>-4.317665803624777</v>
      </c>
      <c r="N118" s="109">
        <v>-6.384285998805012</v>
      </c>
    </row>
    <row r="119" spans="1:14" ht="14.25" collapsed="1">
      <c r="A119" s="95">
        <v>2008</v>
      </c>
      <c r="B119" s="45" t="s">
        <v>30</v>
      </c>
      <c r="C119" s="179">
        <v>-902.6606917612698</v>
      </c>
      <c r="D119" s="109">
        <v>-830.8405696076479</v>
      </c>
      <c r="E119" s="109">
        <v>-68.81965743875662</v>
      </c>
      <c r="F119" s="109">
        <v>-0.18196906326760498</v>
      </c>
      <c r="G119" s="109">
        <v>-2.5836154816437626</v>
      </c>
      <c r="H119" s="109">
        <v>-0.2348801699528646</v>
      </c>
      <c r="I119" s="109">
        <v>514.9454291973707</v>
      </c>
      <c r="J119" s="109">
        <v>111.56177388302422</v>
      </c>
      <c r="K119" s="109">
        <v>430.74822412534104</v>
      </c>
      <c r="L119" s="109">
        <v>-9.235012945628114</v>
      </c>
      <c r="M119" s="109">
        <v>-9.407355772422477</v>
      </c>
      <c r="N119" s="109">
        <v>-8.722200092943012</v>
      </c>
    </row>
    <row r="120" spans="1:14" ht="14.25" hidden="1" outlineLevel="1">
      <c r="A120" s="95"/>
      <c r="B120" s="45" t="s">
        <v>31</v>
      </c>
      <c r="C120" s="179">
        <v>-109.60017924716158</v>
      </c>
      <c r="D120" s="109">
        <v>-656.1532895173614</v>
      </c>
      <c r="E120" s="109">
        <v>547.3232755759141</v>
      </c>
      <c r="F120" s="109">
        <v>-0.7269136294230911</v>
      </c>
      <c r="G120" s="109">
        <v>-0.024131979021443595</v>
      </c>
      <c r="H120" s="109">
        <v>-0.0191196972714599</v>
      </c>
      <c r="I120" s="109">
        <v>312.6787824470557</v>
      </c>
      <c r="J120" s="109">
        <v>162.309931620528</v>
      </c>
      <c r="K120" s="109">
        <v>181.15040164641778</v>
      </c>
      <c r="L120" s="109">
        <v>-19.286861846909233</v>
      </c>
      <c r="M120" s="109">
        <v>-5.971619199362635</v>
      </c>
      <c r="N120" s="109">
        <v>-5.523069773617522</v>
      </c>
    </row>
    <row r="121" spans="1:14" ht="14.25" hidden="1" outlineLevel="1">
      <c r="A121" s="95"/>
      <c r="B121" s="45" t="s">
        <v>429</v>
      </c>
      <c r="C121" s="179">
        <v>424.74712872601594</v>
      </c>
      <c r="D121" s="109">
        <v>580.6020713005382</v>
      </c>
      <c r="E121" s="109">
        <v>-155.3602867954587</v>
      </c>
      <c r="F121" s="109">
        <v>-0.6342694018455823</v>
      </c>
      <c r="G121" s="109">
        <v>0.1364933944101443</v>
      </c>
      <c r="H121" s="109">
        <v>0.003120228374161871</v>
      </c>
      <c r="I121" s="109">
        <v>68.90410276837429</v>
      </c>
      <c r="J121" s="109">
        <v>135.70201819026715</v>
      </c>
      <c r="K121" s="109">
        <v>-64.73926176724399</v>
      </c>
      <c r="L121" s="109">
        <v>4.898227444732129</v>
      </c>
      <c r="M121" s="109">
        <v>-4.8710084312554045</v>
      </c>
      <c r="N121" s="109">
        <v>-2.0858726681271946</v>
      </c>
    </row>
    <row r="122" spans="1:14" ht="14.25" hidden="1" outlineLevel="1">
      <c r="A122" s="95"/>
      <c r="B122" s="45" t="s">
        <v>479</v>
      </c>
      <c r="C122" s="179">
        <v>-715.8859788886657</v>
      </c>
      <c r="D122" s="109">
        <v>-76.19836685919108</v>
      </c>
      <c r="E122" s="109">
        <v>-647.876385846113</v>
      </c>
      <c r="F122" s="109">
        <v>7.928135165637656</v>
      </c>
      <c r="G122" s="109">
        <v>0.23687180508530847</v>
      </c>
      <c r="H122" s="109">
        <v>0.023766845913828605</v>
      </c>
      <c r="I122" s="109">
        <v>212.0435836154793</v>
      </c>
      <c r="J122" s="109">
        <v>132.4368319723826</v>
      </c>
      <c r="K122" s="109">
        <v>132.79691960432865</v>
      </c>
      <c r="L122" s="109">
        <v>-51.96488083383156</v>
      </c>
      <c r="M122" s="109">
        <v>-2.327092876585027</v>
      </c>
      <c r="N122" s="109">
        <v>1.1018057491868376</v>
      </c>
    </row>
    <row r="123" spans="1:14" ht="14.25" collapsed="1">
      <c r="A123" s="95">
        <v>2008</v>
      </c>
      <c r="B123" s="45" t="s">
        <v>34</v>
      </c>
      <c r="C123" s="179">
        <v>-400.73902940981134</v>
      </c>
      <c r="D123" s="109">
        <v>-151.74958507601423</v>
      </c>
      <c r="E123" s="109">
        <v>-255.9133970656576</v>
      </c>
      <c r="F123" s="109">
        <v>6.566952134368982</v>
      </c>
      <c r="G123" s="109">
        <v>0.3492332204740092</v>
      </c>
      <c r="H123" s="109">
        <v>0.0077673770165305744</v>
      </c>
      <c r="I123" s="109">
        <v>593.6264688309093</v>
      </c>
      <c r="J123" s="109">
        <v>430.44878178317776</v>
      </c>
      <c r="K123" s="109">
        <v>249.20805948350244</v>
      </c>
      <c r="L123" s="109">
        <v>-66.35351523600866</v>
      </c>
      <c r="M123" s="109">
        <v>-13.169720507203067</v>
      </c>
      <c r="N123" s="109">
        <v>-6.507136692557879</v>
      </c>
    </row>
    <row r="124" spans="1:14" ht="14.25" hidden="1" outlineLevel="1">
      <c r="A124" s="95"/>
      <c r="B124" s="45" t="s">
        <v>431</v>
      </c>
      <c r="C124" s="179">
        <v>133.5347208391413</v>
      </c>
      <c r="D124" s="109">
        <v>-270.2553608178987</v>
      </c>
      <c r="E124" s="109">
        <v>403.26764256788147</v>
      </c>
      <c r="F124" s="109">
        <v>0.40582885215428277</v>
      </c>
      <c r="G124" s="109">
        <v>0.15644293965345568</v>
      </c>
      <c r="H124" s="109">
        <v>-0.03983270264887473</v>
      </c>
      <c r="I124" s="109">
        <v>275.41465843457627</v>
      </c>
      <c r="J124" s="109">
        <v>55.70958640377103</v>
      </c>
      <c r="K124" s="109">
        <v>233.0540065060086</v>
      </c>
      <c r="L124" s="109">
        <v>-10.535251941844308</v>
      </c>
      <c r="M124" s="109">
        <v>1.4804487817831387</v>
      </c>
      <c r="N124" s="109">
        <v>-4.29413131514309</v>
      </c>
    </row>
    <row r="125" spans="1:14" ht="14.25" hidden="1" outlineLevel="1">
      <c r="A125" s="95"/>
      <c r="B125" s="45" t="s">
        <v>36</v>
      </c>
      <c r="C125" s="179">
        <v>167.65962955586474</v>
      </c>
      <c r="D125" s="109">
        <v>-298.015169620925</v>
      </c>
      <c r="E125" s="109">
        <v>473.2861647746131</v>
      </c>
      <c r="F125" s="109">
        <v>-6.914127331872802</v>
      </c>
      <c r="G125" s="109">
        <v>-0.6739361349000865</v>
      </c>
      <c r="H125" s="109">
        <v>-0.023302131049591723</v>
      </c>
      <c r="I125" s="109">
        <v>224.8847839075861</v>
      </c>
      <c r="J125" s="109">
        <v>-21.085673504614533</v>
      </c>
      <c r="K125" s="109">
        <v>253.32516762929026</v>
      </c>
      <c r="L125" s="109">
        <v>-0.3072097191793546</v>
      </c>
      <c r="M125" s="109">
        <v>-2.8864104096129495</v>
      </c>
      <c r="N125" s="109">
        <v>-4.161090088295737</v>
      </c>
    </row>
    <row r="126" spans="1:14" ht="14.25" hidden="1" outlineLevel="1">
      <c r="A126" s="95"/>
      <c r="B126" s="45" t="s">
        <v>37</v>
      </c>
      <c r="C126" s="179">
        <v>-7.576246431653999</v>
      </c>
      <c r="D126" s="109">
        <v>465.38717386974713</v>
      </c>
      <c r="E126" s="109">
        <v>-476.2341830976561</v>
      </c>
      <c r="F126" s="109">
        <v>3.372502157604732</v>
      </c>
      <c r="G126" s="109">
        <v>-0.10339905729270438</v>
      </c>
      <c r="H126" s="109">
        <v>0.0016596959437030767</v>
      </c>
      <c r="I126" s="109">
        <v>198.36943792737293</v>
      </c>
      <c r="J126" s="109">
        <v>-58.294396866494026</v>
      </c>
      <c r="K126" s="109">
        <v>129.82051009095085</v>
      </c>
      <c r="L126" s="109">
        <v>135.59085175595828</v>
      </c>
      <c r="M126" s="109">
        <v>-3.575217420168599</v>
      </c>
      <c r="N126" s="109">
        <v>-5.172309632875226</v>
      </c>
    </row>
    <row r="127" spans="1:14" ht="14.25" collapsed="1">
      <c r="A127" s="44">
        <v>2008</v>
      </c>
      <c r="B127" s="45" t="s">
        <v>38</v>
      </c>
      <c r="C127" s="179">
        <v>293.61810396335204</v>
      </c>
      <c r="D127" s="109">
        <v>-102.88335656907657</v>
      </c>
      <c r="E127" s="109">
        <v>400.31962424483845</v>
      </c>
      <c r="F127" s="109">
        <v>-3.1357963221137872</v>
      </c>
      <c r="G127" s="109">
        <v>-0.6208922525393352</v>
      </c>
      <c r="H127" s="109">
        <v>-0.061475137754763376</v>
      </c>
      <c r="I127" s="109">
        <v>698.6688802695353</v>
      </c>
      <c r="J127" s="109">
        <v>-23.670483967337532</v>
      </c>
      <c r="K127" s="109">
        <v>616.1996842262497</v>
      </c>
      <c r="L127" s="109">
        <v>124.74839009493462</v>
      </c>
      <c r="M127" s="109">
        <v>-4.98117904799841</v>
      </c>
      <c r="N127" s="109">
        <v>-13.627531036314053</v>
      </c>
    </row>
    <row r="128" spans="1:14" ht="14.25" hidden="1" outlineLevel="1">
      <c r="A128" s="44">
        <v>2008</v>
      </c>
      <c r="B128" s="45" t="s">
        <v>432</v>
      </c>
      <c r="C128" s="179">
        <v>-618.8958706764915</v>
      </c>
      <c r="D128" s="109">
        <v>-183.29904401513613</v>
      </c>
      <c r="E128" s="109">
        <v>-431.5</v>
      </c>
      <c r="F128" s="109">
        <v>-3.6734714200358525</v>
      </c>
      <c r="G128" s="109">
        <v>-0.4182101838943102</v>
      </c>
      <c r="H128" s="109">
        <v>-0.00514505742547966</v>
      </c>
      <c r="I128" s="109">
        <v>623.9223366195292</v>
      </c>
      <c r="J128" s="109">
        <v>79.89782911770544</v>
      </c>
      <c r="K128" s="109">
        <v>533.5592947288069</v>
      </c>
      <c r="L128" s="109">
        <v>15.45840801965096</v>
      </c>
      <c r="M128" s="109">
        <v>-1.5004315209453694</v>
      </c>
      <c r="N128" s="109">
        <v>-3.4927637256855633</v>
      </c>
    </row>
    <row r="129" spans="1:14" ht="14.25" hidden="1" outlineLevel="1">
      <c r="A129" s="44">
        <v>2008</v>
      </c>
      <c r="B129" s="45" t="s">
        <v>40</v>
      </c>
      <c r="C129" s="179">
        <v>256.2731195644974</v>
      </c>
      <c r="D129" s="109">
        <v>392.9609307574847</v>
      </c>
      <c r="E129" s="109">
        <v>-137.12424483834593</v>
      </c>
      <c r="F129" s="109">
        <v>0.4513709088494977</v>
      </c>
      <c r="G129" s="109">
        <v>-0.01991635132443781</v>
      </c>
      <c r="H129" s="109">
        <v>0.004979087831109397</v>
      </c>
      <c r="I129" s="109">
        <v>651.703412334864</v>
      </c>
      <c r="J129" s="109">
        <v>-53.971187678416754</v>
      </c>
      <c r="K129" s="109">
        <v>713.5228706101025</v>
      </c>
      <c r="L129" s="109">
        <v>0.40506539201987835</v>
      </c>
      <c r="M129" s="109">
        <v>-1.600013277567541</v>
      </c>
      <c r="N129" s="109">
        <v>-6.653322711279316</v>
      </c>
    </row>
    <row r="130" spans="1:14" ht="14.25" hidden="1" outlineLevel="1">
      <c r="A130" s="44">
        <v>2008</v>
      </c>
      <c r="B130" s="45" t="s">
        <v>41</v>
      </c>
      <c r="C130" s="179">
        <v>1121.4276040629338</v>
      </c>
      <c r="D130" s="109">
        <v>894.6771227511126</v>
      </c>
      <c r="E130" s="109">
        <v>225.8619464914027</v>
      </c>
      <c r="F130" s="109">
        <v>0.8176658036247773</v>
      </c>
      <c r="G130" s="109">
        <v>0.08856137555599863</v>
      </c>
      <c r="H130" s="109">
        <v>-0.017692358759875182</v>
      </c>
      <c r="I130" s="109">
        <v>2213.6586005443787</v>
      </c>
      <c r="J130" s="109">
        <v>773.246829980747</v>
      </c>
      <c r="K130" s="109">
        <v>1330.6772887207062</v>
      </c>
      <c r="L130" s="109">
        <v>59.206698532828796</v>
      </c>
      <c r="M130" s="109">
        <v>13.661720772754393</v>
      </c>
      <c r="N130" s="109">
        <v>36.86606253734317</v>
      </c>
    </row>
    <row r="131" spans="1:14" ht="14.25" collapsed="1">
      <c r="A131" s="96">
        <v>2008</v>
      </c>
      <c r="B131" s="100" t="s">
        <v>42</v>
      </c>
      <c r="C131" s="258">
        <v>758.8048529509397</v>
      </c>
      <c r="D131" s="178">
        <v>1104.3390094934612</v>
      </c>
      <c r="E131" s="178">
        <v>-342.7622983469432</v>
      </c>
      <c r="F131" s="178">
        <v>-2.4044347075615775</v>
      </c>
      <c r="G131" s="178">
        <v>-0.34956515966274937</v>
      </c>
      <c r="H131" s="178">
        <v>-0.017858328354245445</v>
      </c>
      <c r="I131" s="178">
        <v>3489.284349498772</v>
      </c>
      <c r="J131" s="178">
        <v>799.1734714200356</v>
      </c>
      <c r="K131" s="178">
        <v>2577.7594540596156</v>
      </c>
      <c r="L131" s="178">
        <v>75.07017194449963</v>
      </c>
      <c r="M131" s="178">
        <v>10.561275974241482</v>
      </c>
      <c r="N131" s="178">
        <v>26.71997610037829</v>
      </c>
    </row>
    <row r="132" spans="1:14" ht="14.25">
      <c r="A132" s="173">
        <v>2008</v>
      </c>
      <c r="B132" s="110"/>
      <c r="C132" s="539">
        <v>-250.97676425678947</v>
      </c>
      <c r="D132" s="540">
        <v>18.865498240722445</v>
      </c>
      <c r="E132" s="540">
        <v>-267.175728606519</v>
      </c>
      <c r="F132" s="540">
        <v>0.8447520414260126</v>
      </c>
      <c r="G132" s="540">
        <v>-3.204839673371838</v>
      </c>
      <c r="H132" s="540">
        <v>-0.30644625904534284</v>
      </c>
      <c r="I132" s="540">
        <v>5296.525127796587</v>
      </c>
      <c r="J132" s="540">
        <v>1317.5135431189</v>
      </c>
      <c r="K132" s="540">
        <v>3873.9154218947087</v>
      </c>
      <c r="L132" s="540">
        <v>124.23003385779748</v>
      </c>
      <c r="M132" s="540">
        <v>-16.99697935338247</v>
      </c>
      <c r="N132" s="540">
        <v>-2.1368917214366547</v>
      </c>
    </row>
    <row r="133" spans="1:14" ht="14.25" hidden="1" outlineLevel="1">
      <c r="A133" s="44">
        <v>2009</v>
      </c>
      <c r="B133" s="45" t="s">
        <v>27</v>
      </c>
      <c r="C133" s="179">
        <v>-1772.0979068578617</v>
      </c>
      <c r="D133" s="109">
        <v>-913.7453758215497</v>
      </c>
      <c r="E133" s="109">
        <v>-867.3018660293433</v>
      </c>
      <c r="F133" s="109">
        <v>8.995333864436034</v>
      </c>
      <c r="G133" s="109">
        <v>-0.09635192192790276</v>
      </c>
      <c r="H133" s="109">
        <v>0.05035305052114453</v>
      </c>
      <c r="I133" s="109">
        <v>71.98102263825422</v>
      </c>
      <c r="J133" s="109">
        <v>-73.5372539334785</v>
      </c>
      <c r="K133" s="109">
        <v>141.9223761534904</v>
      </c>
      <c r="L133" s="109">
        <v>3.514736904999154</v>
      </c>
      <c r="M133" s="109">
        <v>-2.218962225320297</v>
      </c>
      <c r="N133" s="109">
        <v>2.3001257385647023</v>
      </c>
    </row>
    <row r="134" spans="1:14" ht="14.25" hidden="1" outlineLevel="1">
      <c r="A134" s="95">
        <v>2009</v>
      </c>
      <c r="B134" s="45" t="s">
        <v>28</v>
      </c>
      <c r="C134" s="179">
        <v>-63.802999999999884</v>
      </c>
      <c r="D134" s="109">
        <v>-301.8220000000001</v>
      </c>
      <c r="E134" s="109">
        <v>240.315</v>
      </c>
      <c r="F134" s="109">
        <v>-3.017999999999997</v>
      </c>
      <c r="G134" s="109">
        <v>0.7189999999999999</v>
      </c>
      <c r="H134" s="109">
        <v>0.0030000000000000027</v>
      </c>
      <c r="I134" s="109">
        <v>152.03800000000047</v>
      </c>
      <c r="J134" s="109">
        <v>92.65300000000025</v>
      </c>
      <c r="K134" s="109">
        <v>-8.606999999999971</v>
      </c>
      <c r="L134" s="109">
        <v>66.98700000000008</v>
      </c>
      <c r="M134" s="109">
        <v>-2.103999999999985</v>
      </c>
      <c r="N134" s="109">
        <v>3.1090000000000373</v>
      </c>
    </row>
    <row r="135" spans="1:14" ht="14.25" hidden="1" outlineLevel="1">
      <c r="A135" s="95">
        <v>2009</v>
      </c>
      <c r="B135" s="45" t="s">
        <v>29</v>
      </c>
      <c r="C135" s="179">
        <v>-280.20600000000013</v>
      </c>
      <c r="D135" s="109">
        <v>-149.61300000000028</v>
      </c>
      <c r="E135" s="109">
        <v>-131.60300000000007</v>
      </c>
      <c r="F135" s="109">
        <v>0.7049999999999983</v>
      </c>
      <c r="G135" s="109">
        <v>0.30200000000000005</v>
      </c>
      <c r="H135" s="109">
        <v>0.0030000000000000027</v>
      </c>
      <c r="I135" s="109">
        <v>-203.40600000000268</v>
      </c>
      <c r="J135" s="109">
        <v>44.46799999999894</v>
      </c>
      <c r="K135" s="109">
        <v>-252.47100000000137</v>
      </c>
      <c r="L135" s="109">
        <v>7.655999999999949</v>
      </c>
      <c r="M135" s="109">
        <v>-5.129000000000019</v>
      </c>
      <c r="N135" s="109">
        <v>2.07000000000005</v>
      </c>
    </row>
    <row r="136" spans="1:14" ht="14.25" collapsed="1">
      <c r="A136" s="95">
        <v>2009</v>
      </c>
      <c r="B136" s="45" t="s">
        <v>30</v>
      </c>
      <c r="C136" s="179">
        <v>-2116.1069068578618</v>
      </c>
      <c r="D136" s="109">
        <v>-1365.1803758215501</v>
      </c>
      <c r="E136" s="109">
        <v>-758.5898660293433</v>
      </c>
      <c r="F136" s="109">
        <v>6.6823338644360355</v>
      </c>
      <c r="G136" s="109">
        <v>0.9246480780720971</v>
      </c>
      <c r="H136" s="109">
        <v>0.05635305052114453</v>
      </c>
      <c r="I136" s="109">
        <v>20.613022638252005</v>
      </c>
      <c r="J136" s="109">
        <v>63.58374606652069</v>
      </c>
      <c r="K136" s="109">
        <v>-119.15562384651093</v>
      </c>
      <c r="L136" s="109">
        <v>78.15773690499918</v>
      </c>
      <c r="M136" s="109">
        <v>-9.451962225320301</v>
      </c>
      <c r="N136" s="109">
        <v>7.47912573856479</v>
      </c>
    </row>
    <row r="137" spans="1:14" ht="14.25">
      <c r="A137" s="44">
        <v>2009</v>
      </c>
      <c r="B137" s="45" t="s">
        <v>31</v>
      </c>
      <c r="C137" s="179">
        <v>-144.5640000000003</v>
      </c>
      <c r="D137" s="109">
        <v>-258.66599999999926</v>
      </c>
      <c r="E137" s="109">
        <v>115.57299999999987</v>
      </c>
      <c r="F137" s="109">
        <v>-0.6969999999999992</v>
      </c>
      <c r="G137" s="109">
        <v>-0.7810000000000001</v>
      </c>
      <c r="H137" s="109">
        <v>0.007000000000000006</v>
      </c>
      <c r="I137" s="109">
        <v>-17.656999999999243</v>
      </c>
      <c r="J137" s="109">
        <v>196.69300000000112</v>
      </c>
      <c r="K137" s="109">
        <v>-176.11999999999898</v>
      </c>
      <c r="L137" s="109">
        <v>-36.50999999999976</v>
      </c>
      <c r="M137" s="109">
        <v>-2.752999999999986</v>
      </c>
      <c r="N137" s="109">
        <v>1.0329999999999018</v>
      </c>
    </row>
    <row r="138" spans="1:14" ht="14.25">
      <c r="A138" s="95">
        <v>2009</v>
      </c>
      <c r="B138" s="45" t="s">
        <v>429</v>
      </c>
      <c r="C138" s="246">
        <v>334.387999999999</v>
      </c>
      <c r="D138" s="267">
        <v>376.775</v>
      </c>
      <c r="E138" s="267">
        <v>-43.04899999999998</v>
      </c>
      <c r="F138" s="267">
        <v>0.5850000000000009</v>
      </c>
      <c r="G138" s="267">
        <v>0.07600000000000007</v>
      </c>
      <c r="H138" s="267">
        <v>0.0010000000000000009</v>
      </c>
      <c r="I138" s="267">
        <v>-126.22899999999936</v>
      </c>
      <c r="J138" s="267">
        <v>77.36499999999978</v>
      </c>
      <c r="K138" s="267">
        <v>-244.02900000000045</v>
      </c>
      <c r="L138" s="267">
        <v>19.65199999999959</v>
      </c>
      <c r="M138" s="267">
        <v>21.73399999999998</v>
      </c>
      <c r="N138" s="267">
        <v>-0.9509999999999081</v>
      </c>
    </row>
    <row r="139" spans="1:14" ht="14.25">
      <c r="A139" s="95">
        <v>2009</v>
      </c>
      <c r="B139" s="45" t="s">
        <v>430</v>
      </c>
      <c r="C139" s="246">
        <v>-480.5059999999994</v>
      </c>
      <c r="D139" s="267">
        <v>107.3819999999996</v>
      </c>
      <c r="E139" s="267">
        <v>-594.2019999999998</v>
      </c>
      <c r="F139" s="267">
        <v>6.6370000000000005</v>
      </c>
      <c r="G139" s="267">
        <v>-0.32600000000000007</v>
      </c>
      <c r="H139" s="267">
        <v>0.0030000000000000027</v>
      </c>
      <c r="I139" s="267">
        <v>-66.40499999999884</v>
      </c>
      <c r="J139" s="267">
        <v>-60.15899999999965</v>
      </c>
      <c r="K139" s="267">
        <v>-91.0049999999992</v>
      </c>
      <c r="L139" s="267">
        <v>10.387000000000171</v>
      </c>
      <c r="M139" s="267">
        <v>76.675</v>
      </c>
      <c r="N139" s="267">
        <v>-2.3029999999999973</v>
      </c>
    </row>
    <row r="140" spans="1:14" ht="14.25">
      <c r="A140" s="95">
        <v>2009</v>
      </c>
      <c r="B140" s="45" t="s">
        <v>34</v>
      </c>
      <c r="C140" s="246">
        <v>-290.6820000000007</v>
      </c>
      <c r="D140" s="267">
        <v>225.49099999999999</v>
      </c>
      <c r="E140" s="267">
        <v>-521.6779999999999</v>
      </c>
      <c r="F140" s="267">
        <v>6.525</v>
      </c>
      <c r="G140" s="267">
        <v>-1.0310000000000001</v>
      </c>
      <c r="H140" s="267">
        <v>0.01100000000000001</v>
      </c>
      <c r="I140" s="267">
        <v>-210.29099999999744</v>
      </c>
      <c r="J140" s="267">
        <v>213.89900000000125</v>
      </c>
      <c r="K140" s="267">
        <v>-511.15399999999863</v>
      </c>
      <c r="L140" s="267">
        <v>-6.471000000000004</v>
      </c>
      <c r="M140" s="267">
        <v>95.656</v>
      </c>
      <c r="N140" s="267">
        <v>-2.2210000000000036</v>
      </c>
    </row>
    <row r="141" spans="1:14" ht="14.25">
      <c r="A141" s="95">
        <v>2009</v>
      </c>
      <c r="B141" s="45" t="s">
        <v>431</v>
      </c>
      <c r="C141" s="246">
        <v>-44.46299999999974</v>
      </c>
      <c r="D141" s="267">
        <v>-112.3179999999993</v>
      </c>
      <c r="E141" s="267">
        <v>68.17500000000018</v>
      </c>
      <c r="F141" s="267">
        <v>-0.34900000000000375</v>
      </c>
      <c r="G141" s="267">
        <v>0.02300000000000013</v>
      </c>
      <c r="H141" s="267">
        <v>0.006000000000000005</v>
      </c>
      <c r="I141" s="267">
        <v>-83.57400000000052</v>
      </c>
      <c r="J141" s="267">
        <v>-11.192000000000917</v>
      </c>
      <c r="K141" s="267">
        <v>-155.58899999999994</v>
      </c>
      <c r="L141" s="267">
        <v>30.427999999999884</v>
      </c>
      <c r="M141" s="267">
        <v>54.70400000000001</v>
      </c>
      <c r="N141" s="267">
        <v>-1.9250000000000682</v>
      </c>
    </row>
    <row r="142" spans="1:14" ht="14.25">
      <c r="A142" s="95">
        <v>2009</v>
      </c>
      <c r="B142" s="45" t="s">
        <v>36</v>
      </c>
      <c r="C142" s="246">
        <v>291.8780000000006</v>
      </c>
      <c r="D142" s="267">
        <v>-189.7460000000001</v>
      </c>
      <c r="E142" s="267">
        <v>480.17899999999963</v>
      </c>
      <c r="F142" s="267">
        <v>1.1650000000000063</v>
      </c>
      <c r="G142" s="267">
        <v>0.275</v>
      </c>
      <c r="H142" s="267">
        <v>0.005</v>
      </c>
      <c r="I142" s="267">
        <v>-134.96600000000035</v>
      </c>
      <c r="J142" s="267">
        <v>-10.208999999998923</v>
      </c>
      <c r="K142" s="267">
        <v>-226.73500000000058</v>
      </c>
      <c r="L142" s="267">
        <v>80.86599999999999</v>
      </c>
      <c r="M142" s="267">
        <v>24.595</v>
      </c>
      <c r="N142" s="267">
        <v>-3.4829999999999472</v>
      </c>
    </row>
    <row r="143" spans="1:14" ht="14.25">
      <c r="A143" s="95">
        <v>2009</v>
      </c>
      <c r="B143" s="45" t="s">
        <v>37</v>
      </c>
      <c r="C143" s="246">
        <v>-35.47400000000016</v>
      </c>
      <c r="D143" s="267">
        <v>126.3139999999994</v>
      </c>
      <c r="E143" s="267">
        <v>-164.83599999999979</v>
      </c>
      <c r="F143" s="267">
        <v>2.105</v>
      </c>
      <c r="G143" s="267">
        <v>0.9380000000000002</v>
      </c>
      <c r="H143" s="267">
        <v>0.004999999999999949</v>
      </c>
      <c r="I143" s="267">
        <v>-178.6239999999998</v>
      </c>
      <c r="J143" s="267">
        <v>-49.31700000000092</v>
      </c>
      <c r="K143" s="267">
        <v>-291.8119999999999</v>
      </c>
      <c r="L143" s="267">
        <v>150.86900000000014</v>
      </c>
      <c r="M143" s="267">
        <v>13.726999999999975</v>
      </c>
      <c r="N143" s="267">
        <v>-2.091000000000008</v>
      </c>
    </row>
    <row r="144" spans="1:14" ht="14.25">
      <c r="A144" s="95">
        <v>2009</v>
      </c>
      <c r="B144" s="45" t="s">
        <v>38</v>
      </c>
      <c r="C144" s="246">
        <v>211.9410000000007</v>
      </c>
      <c r="D144" s="267">
        <v>-175.75</v>
      </c>
      <c r="E144" s="267">
        <v>383.51800000000003</v>
      </c>
      <c r="F144" s="267">
        <v>2.9209999999999994</v>
      </c>
      <c r="G144" s="267">
        <v>1.2360000000000002</v>
      </c>
      <c r="H144" s="267">
        <v>0.01599999999999996</v>
      </c>
      <c r="I144" s="267">
        <v>-397.16400000000067</v>
      </c>
      <c r="J144" s="267">
        <v>-70.71800000000076</v>
      </c>
      <c r="K144" s="267">
        <v>-674.1360000000004</v>
      </c>
      <c r="L144" s="267">
        <v>262.163</v>
      </c>
      <c r="M144" s="267">
        <v>93.02600000000001</v>
      </c>
      <c r="N144" s="267">
        <v>-7.499000000000024</v>
      </c>
    </row>
    <row r="145" spans="1:14" ht="14.25">
      <c r="A145" s="95">
        <v>2009</v>
      </c>
      <c r="B145" s="45" t="s">
        <v>432</v>
      </c>
      <c r="C145" s="246">
        <v>-109.71100000000115</v>
      </c>
      <c r="D145" s="267">
        <v>-95.1279999999997</v>
      </c>
      <c r="E145" s="267">
        <v>-8.10400000000027</v>
      </c>
      <c r="F145" s="267">
        <v>-8.05</v>
      </c>
      <c r="G145" s="267">
        <v>1.5660000000000003</v>
      </c>
      <c r="H145" s="267">
        <v>0.005</v>
      </c>
      <c r="I145" s="267">
        <v>-71.84400000000096</v>
      </c>
      <c r="J145" s="267">
        <v>43.384000000000015</v>
      </c>
      <c r="K145" s="267">
        <v>-294.7920000000013</v>
      </c>
      <c r="L145" s="267">
        <v>167.45299999999997</v>
      </c>
      <c r="M145" s="267">
        <v>12.27</v>
      </c>
      <c r="N145" s="267">
        <v>-0.15899999999999181</v>
      </c>
    </row>
    <row r="146" spans="1:14" ht="14.25">
      <c r="A146" s="95">
        <v>2009</v>
      </c>
      <c r="B146" s="45" t="s">
        <v>40</v>
      </c>
      <c r="C146" s="246">
        <v>106.95900000000074</v>
      </c>
      <c r="D146" s="267">
        <v>269.10400000000027</v>
      </c>
      <c r="E146" s="267">
        <v>-164.535</v>
      </c>
      <c r="F146" s="267">
        <v>-2.335</v>
      </c>
      <c r="G146" s="267">
        <v>4.725</v>
      </c>
      <c r="H146" s="267">
        <v>0</v>
      </c>
      <c r="I146" s="267">
        <v>-87.5659999999989</v>
      </c>
      <c r="J146" s="267">
        <v>116.496000000001</v>
      </c>
      <c r="K146" s="267">
        <v>-505.8769999999986</v>
      </c>
      <c r="L146" s="267">
        <v>288.12400000000025</v>
      </c>
      <c r="M146" s="267">
        <v>8.852000000000032</v>
      </c>
      <c r="N146" s="267">
        <v>4.838999999999942</v>
      </c>
    </row>
    <row r="147" spans="1:14" ht="14.25">
      <c r="A147" s="95">
        <v>2009</v>
      </c>
      <c r="B147" s="45" t="s">
        <v>41</v>
      </c>
      <c r="C147" s="246">
        <v>591.5959999999995</v>
      </c>
      <c r="D147" s="267">
        <v>736.825</v>
      </c>
      <c r="E147" s="267">
        <v>-156.29199999999992</v>
      </c>
      <c r="F147" s="267">
        <v>10.175</v>
      </c>
      <c r="G147" s="267">
        <v>0.8699999999999992</v>
      </c>
      <c r="H147" s="267">
        <v>0.018000000000000016</v>
      </c>
      <c r="I147" s="267">
        <v>287.0839999999989</v>
      </c>
      <c r="J147" s="267">
        <v>213.84299999999894</v>
      </c>
      <c r="K147" s="267">
        <v>-501.7480000000005</v>
      </c>
      <c r="L147" s="267">
        <v>413.355</v>
      </c>
      <c r="M147" s="267">
        <v>157.96299999999997</v>
      </c>
      <c r="N147" s="267">
        <v>3.671000000000049</v>
      </c>
    </row>
    <row r="148" spans="1:14" ht="14.25">
      <c r="A148" s="96">
        <v>2009</v>
      </c>
      <c r="B148" s="100" t="s">
        <v>42</v>
      </c>
      <c r="C148" s="247">
        <v>588.8439999999991</v>
      </c>
      <c r="D148" s="268">
        <v>910.8010000000004</v>
      </c>
      <c r="E148" s="268">
        <v>-328.93100000000004</v>
      </c>
      <c r="F148" s="268">
        <v>-0.21000000000000085</v>
      </c>
      <c r="G148" s="268">
        <v>7.161</v>
      </c>
      <c r="H148" s="268">
        <v>0.02300000000000002</v>
      </c>
      <c r="I148" s="268">
        <v>127.67399999999907</v>
      </c>
      <c r="J148" s="268">
        <v>373.72299999999996</v>
      </c>
      <c r="K148" s="268">
        <v>-1302.4170000000004</v>
      </c>
      <c r="L148" s="268">
        <v>868.9320000000002</v>
      </c>
      <c r="M148" s="268">
        <v>179.085</v>
      </c>
      <c r="N148" s="268">
        <v>8.350999999999999</v>
      </c>
    </row>
    <row r="149" spans="1:14" ht="14.25">
      <c r="A149" s="173">
        <v>2009</v>
      </c>
      <c r="B149" s="110"/>
      <c r="C149" s="595">
        <v>-1606.0039068578626</v>
      </c>
      <c r="D149" s="596">
        <v>-404.63837582154974</v>
      </c>
      <c r="E149" s="596">
        <v>-1225.6808660293432</v>
      </c>
      <c r="F149" s="596">
        <v>15.918333864436036</v>
      </c>
      <c r="G149" s="596">
        <v>8.290648078072097</v>
      </c>
      <c r="H149" s="596">
        <v>0.10635305052114452</v>
      </c>
      <c r="I149" s="596">
        <v>-459.16797736174703</v>
      </c>
      <c r="J149" s="596">
        <v>580.4877460665211</v>
      </c>
      <c r="K149" s="596">
        <v>-2606.8626238465104</v>
      </c>
      <c r="L149" s="596">
        <v>1202.7817369049994</v>
      </c>
      <c r="M149" s="596">
        <v>358.3150377746797</v>
      </c>
      <c r="N149" s="596">
        <v>6.110125738564761</v>
      </c>
    </row>
    <row r="150" spans="1:14" ht="14.25">
      <c r="A150" s="44">
        <v>2010</v>
      </c>
      <c r="B150" s="45" t="s">
        <v>27</v>
      </c>
      <c r="C150" s="267">
        <v>-641.445</v>
      </c>
      <c r="D150" s="267">
        <v>-691.3940000000002</v>
      </c>
      <c r="E150" s="267">
        <v>43.96199999999999</v>
      </c>
      <c r="F150" s="267">
        <v>2.807000000000002</v>
      </c>
      <c r="G150" s="267">
        <v>3.0860000000000003</v>
      </c>
      <c r="H150" s="267">
        <v>0.09399999999999997</v>
      </c>
      <c r="I150" s="267">
        <v>114.93</v>
      </c>
      <c r="J150" s="267">
        <v>146.84799999999996</v>
      </c>
      <c r="K150" s="267">
        <v>-112.03700000000026</v>
      </c>
      <c r="L150" s="267">
        <v>167.80299999999988</v>
      </c>
      <c r="M150" s="267">
        <v>-87.65199999999993</v>
      </c>
      <c r="N150" s="267">
        <v>-0.03200000000003911</v>
      </c>
    </row>
    <row r="151" spans="1:14" ht="14.25" hidden="1" outlineLevel="1">
      <c r="A151" s="95"/>
      <c r="B151" s="45"/>
      <c r="C151" s="14"/>
      <c r="D151" s="14"/>
      <c r="E151" s="14"/>
      <c r="F151" s="14"/>
      <c r="G151" s="14"/>
      <c r="H151" s="14"/>
      <c r="I151" s="14"/>
      <c r="J151" s="14"/>
      <c r="K151" s="14"/>
      <c r="L151" s="14"/>
      <c r="M151" s="14"/>
      <c r="N151" s="14"/>
    </row>
    <row r="152" spans="1:14" ht="14.25" hidden="1" outlineLevel="1">
      <c r="A152" s="95"/>
      <c r="B152" s="45"/>
      <c r="C152" s="14"/>
      <c r="D152" s="14"/>
      <c r="E152" s="14"/>
      <c r="F152" s="14"/>
      <c r="G152" s="14"/>
      <c r="H152" s="14"/>
      <c r="I152" s="14"/>
      <c r="J152" s="14"/>
      <c r="K152" s="14"/>
      <c r="L152" s="14"/>
      <c r="M152" s="14"/>
      <c r="N152" s="14"/>
    </row>
    <row r="153" spans="1:14" ht="14.25" hidden="1" outlineLevel="1">
      <c r="A153" s="95"/>
      <c r="B153" s="100"/>
      <c r="C153" s="14"/>
      <c r="D153" s="14"/>
      <c r="E153" s="14"/>
      <c r="F153" s="14"/>
      <c r="G153" s="14"/>
      <c r="H153" s="14"/>
      <c r="I153" s="14"/>
      <c r="J153" s="14"/>
      <c r="K153" s="14"/>
      <c r="L153" s="14"/>
      <c r="M153" s="14"/>
      <c r="N153" s="14"/>
    </row>
    <row r="154" spans="1:14" ht="14.25" customHeight="1" collapsed="1">
      <c r="A154" s="494"/>
      <c r="B154" s="499"/>
      <c r="C154" s="617" t="s">
        <v>478</v>
      </c>
      <c r="D154" s="617"/>
      <c r="E154" s="617"/>
      <c r="F154" s="617"/>
      <c r="G154" s="617"/>
      <c r="H154" s="617"/>
      <c r="I154" s="617"/>
      <c r="J154" s="617"/>
      <c r="K154" s="617"/>
      <c r="L154" s="617"/>
      <c r="M154" s="617"/>
      <c r="N154" s="617"/>
    </row>
    <row r="155" spans="1:14" ht="14.25" hidden="1" outlineLevel="1">
      <c r="A155" s="95">
        <v>2007</v>
      </c>
      <c r="B155" s="45" t="s">
        <v>27</v>
      </c>
      <c r="C155" s="41">
        <v>15.405532214314931</v>
      </c>
      <c r="D155" s="37">
        <v>9.781153583844969</v>
      </c>
      <c r="E155" s="37">
        <v>24.29516840325232</v>
      </c>
      <c r="F155" s="37">
        <v>101.9690247476392</v>
      </c>
      <c r="G155" s="37">
        <v>14.402857934482086</v>
      </c>
      <c r="H155" s="37">
        <v>43.079237713139406</v>
      </c>
      <c r="I155" s="37">
        <v>15.672918784787711</v>
      </c>
      <c r="J155" s="37">
        <v>7.812751535866141</v>
      </c>
      <c r="K155" s="37">
        <v>35.10970670454614</v>
      </c>
      <c r="L155" s="37">
        <v>16.49374567830344</v>
      </c>
      <c r="M155" s="37">
        <v>-22.505035700042242</v>
      </c>
      <c r="N155" s="37">
        <v>-12.946967316926745</v>
      </c>
    </row>
    <row r="156" spans="1:14" ht="14.25" hidden="1" outlineLevel="1">
      <c r="A156" s="95"/>
      <c r="B156" s="45" t="s">
        <v>28</v>
      </c>
      <c r="C156" s="41">
        <v>16.642157120851778</v>
      </c>
      <c r="D156" s="37">
        <v>10.974548589813466</v>
      </c>
      <c r="E156" s="37">
        <v>25.805236655423116</v>
      </c>
      <c r="F156" s="37">
        <v>65.2378196739638</v>
      </c>
      <c r="G156" s="37">
        <v>4.6619760712732585</v>
      </c>
      <c r="H156" s="37">
        <v>19.622641509433976</v>
      </c>
      <c r="I156" s="37">
        <v>15.514248652252121</v>
      </c>
      <c r="J156" s="37">
        <v>7.235341021503899</v>
      </c>
      <c r="K156" s="37">
        <v>35.75795398243966</v>
      </c>
      <c r="L156" s="37">
        <v>15.534060737165206</v>
      </c>
      <c r="M156" s="37">
        <v>-23.32001921791354</v>
      </c>
      <c r="N156" s="37">
        <v>-12.53620676336979</v>
      </c>
    </row>
    <row r="157" spans="1:14" ht="14.25" hidden="1" outlineLevel="1">
      <c r="A157" s="95"/>
      <c r="B157" s="45" t="s">
        <v>29</v>
      </c>
      <c r="C157" s="41">
        <v>18.67269461975505</v>
      </c>
      <c r="D157" s="37">
        <v>16.30111272627444</v>
      </c>
      <c r="E157" s="37">
        <v>22.12203627829213</v>
      </c>
      <c r="F157" s="37">
        <v>30.36983075982468</v>
      </c>
      <c r="G157" s="37">
        <v>17.662804003840733</v>
      </c>
      <c r="H157" s="37">
        <v>2.9918780043096262</v>
      </c>
      <c r="I157" s="37">
        <v>14.617487156586662</v>
      </c>
      <c r="J157" s="37">
        <v>8.302501180619686</v>
      </c>
      <c r="K157" s="37">
        <v>31.708730685859308</v>
      </c>
      <c r="L157" s="37">
        <v>14.42026044945493</v>
      </c>
      <c r="M157" s="37">
        <v>-24.180318245079903</v>
      </c>
      <c r="N157" s="37">
        <v>-12.391920585569537</v>
      </c>
    </row>
    <row r="158" spans="1:14" ht="14.25" hidden="1" outlineLevel="1">
      <c r="A158" s="95">
        <v>2007</v>
      </c>
      <c r="B158" s="45" t="s">
        <v>30</v>
      </c>
      <c r="C158" s="41">
        <v>18.67269461975505</v>
      </c>
      <c r="D158" s="37">
        <v>16.30111272627444</v>
      </c>
      <c r="E158" s="37">
        <v>22.12203627829213</v>
      </c>
      <c r="F158" s="37">
        <v>30.36983075982468</v>
      </c>
      <c r="G158" s="37">
        <v>17.662804003840733</v>
      </c>
      <c r="H158" s="37">
        <v>2.9918780043096262</v>
      </c>
      <c r="I158" s="37">
        <v>14.617487156586662</v>
      </c>
      <c r="J158" s="37">
        <v>8.302501180619686</v>
      </c>
      <c r="K158" s="37">
        <v>31.708730685859308</v>
      </c>
      <c r="L158" s="37">
        <v>14.42026044945493</v>
      </c>
      <c r="M158" s="37">
        <v>-24.180318245079903</v>
      </c>
      <c r="N158" s="37">
        <v>-12.391920585569537</v>
      </c>
    </row>
    <row r="159" spans="1:14" ht="14.25" hidden="1" outlineLevel="1">
      <c r="A159" s="95"/>
      <c r="B159" s="45" t="s">
        <v>31</v>
      </c>
      <c r="C159" s="41">
        <v>19.942746234450382</v>
      </c>
      <c r="D159" s="37">
        <v>18.634336337713208</v>
      </c>
      <c r="E159" s="37">
        <v>21.628745773888667</v>
      </c>
      <c r="F159" s="37">
        <v>-11.177286830165755</v>
      </c>
      <c r="G159" s="37">
        <v>6.92031999599692</v>
      </c>
      <c r="H159" s="37">
        <v>-0.6048554146988181</v>
      </c>
      <c r="I159" s="37">
        <v>14.487779585614163</v>
      </c>
      <c r="J159" s="37">
        <v>8.015494946183566</v>
      </c>
      <c r="K159" s="37">
        <v>32.325265291399575</v>
      </c>
      <c r="L159" s="37">
        <v>11.589112144337463</v>
      </c>
      <c r="M159" s="37">
        <v>-24.860665148629252</v>
      </c>
      <c r="N159" s="37">
        <v>-11.107119802184215</v>
      </c>
    </row>
    <row r="160" spans="1:14" ht="14.25" hidden="1" outlineLevel="1">
      <c r="A160" s="95"/>
      <c r="B160" s="45" t="s">
        <v>429</v>
      </c>
      <c r="C160" s="41">
        <v>26.09326480854166</v>
      </c>
      <c r="D160" s="37">
        <v>13.639998973901996</v>
      </c>
      <c r="E160" s="37">
        <v>47.5929053443638</v>
      </c>
      <c r="F160" s="37">
        <v>-10.17152890674248</v>
      </c>
      <c r="G160" s="37">
        <v>7.928891685676092</v>
      </c>
      <c r="H160" s="37">
        <v>44.10208262205529</v>
      </c>
      <c r="I160" s="37">
        <v>14.424291163703671</v>
      </c>
      <c r="J160" s="37">
        <v>5.825071057670613</v>
      </c>
      <c r="K160" s="37">
        <v>34.77544460993133</v>
      </c>
      <c r="L160" s="37">
        <v>12.25521531178606</v>
      </c>
      <c r="M160" s="37">
        <v>-24.81067332222223</v>
      </c>
      <c r="N160" s="37">
        <v>-10.452749265735605</v>
      </c>
    </row>
    <row r="161" spans="1:14" ht="14.25" hidden="1" outlineLevel="1">
      <c r="A161" s="95"/>
      <c r="B161" s="45" t="s">
        <v>479</v>
      </c>
      <c r="C161" s="41">
        <v>29.294997351706087</v>
      </c>
      <c r="D161" s="37">
        <v>14.423143917666039</v>
      </c>
      <c r="E161" s="37">
        <v>57.37898268540479</v>
      </c>
      <c r="F161" s="37">
        <v>-1.3879185252861674</v>
      </c>
      <c r="G161" s="37">
        <v>-2.720091624138931</v>
      </c>
      <c r="H161" s="37">
        <v>43.562759908342514</v>
      </c>
      <c r="I161" s="37">
        <v>13.174058254898185</v>
      </c>
      <c r="J161" s="37">
        <v>5.635585664561276</v>
      </c>
      <c r="K161" s="37">
        <v>30.658101800951016</v>
      </c>
      <c r="L161" s="37">
        <v>12.166273826943083</v>
      </c>
      <c r="M161" s="37">
        <v>-24.291149581877136</v>
      </c>
      <c r="N161" s="37">
        <v>-9.56418203321148</v>
      </c>
    </row>
    <row r="162" spans="1:14" ht="14.25" hidden="1" outlineLevel="1">
      <c r="A162" s="95">
        <v>2007</v>
      </c>
      <c r="B162" s="45" t="s">
        <v>34</v>
      </c>
      <c r="C162" s="41">
        <v>29.294997351706087</v>
      </c>
      <c r="D162" s="37">
        <v>14.423143917666039</v>
      </c>
      <c r="E162" s="37">
        <v>57.37898268540479</v>
      </c>
      <c r="F162" s="37">
        <v>-1.3879185252861674</v>
      </c>
      <c r="G162" s="37">
        <v>-2.720091624138931</v>
      </c>
      <c r="H162" s="37">
        <v>43.562759908342514</v>
      </c>
      <c r="I162" s="37">
        <v>13.174058254898185</v>
      </c>
      <c r="J162" s="37">
        <v>5.635585664561276</v>
      </c>
      <c r="K162" s="37">
        <v>30.658101800951016</v>
      </c>
      <c r="L162" s="37">
        <v>12.166273826943083</v>
      </c>
      <c r="M162" s="37">
        <v>-24.291149581877136</v>
      </c>
      <c r="N162" s="37">
        <v>-9.56418203321148</v>
      </c>
    </row>
    <row r="163" spans="1:14" ht="14.25" hidden="1" outlineLevel="1">
      <c r="A163" s="95"/>
      <c r="B163" s="45" t="s">
        <v>431</v>
      </c>
      <c r="C163" s="41">
        <v>18.298196400753454</v>
      </c>
      <c r="D163" s="37">
        <v>11.96832541853044</v>
      </c>
      <c r="E163" s="37">
        <v>30.09812040261528</v>
      </c>
      <c r="F163" s="37">
        <v>-40.44329679864239</v>
      </c>
      <c r="G163" s="37">
        <v>-6.46924778638396</v>
      </c>
      <c r="H163" s="37">
        <v>-9.03921235783399</v>
      </c>
      <c r="I163" s="37">
        <v>12.982182699505557</v>
      </c>
      <c r="J163" s="37">
        <v>7.945613437254167</v>
      </c>
      <c r="K163" s="37">
        <v>26.97442837802153</v>
      </c>
      <c r="L163" s="37">
        <v>10.679406280039132</v>
      </c>
      <c r="M163" s="37">
        <v>-23.75861945103111</v>
      </c>
      <c r="N163" s="37">
        <v>-8.65942097037049</v>
      </c>
    </row>
    <row r="164" spans="1:14" ht="14.25" hidden="1" outlineLevel="1">
      <c r="A164" s="95"/>
      <c r="B164" s="45" t="s">
        <v>36</v>
      </c>
      <c r="C164" s="41">
        <v>18.34598413011996</v>
      </c>
      <c r="D164" s="37">
        <v>17.68178736955474</v>
      </c>
      <c r="E164" s="37">
        <v>19.60244996790992</v>
      </c>
      <c r="F164" s="37">
        <v>-32.93103269276688</v>
      </c>
      <c r="G164" s="37">
        <v>-5.83649968777452</v>
      </c>
      <c r="H164" s="37">
        <v>-5.104800540906012</v>
      </c>
      <c r="I164" s="37">
        <v>12.282366860890434</v>
      </c>
      <c r="J164" s="37">
        <v>8.80466433504094</v>
      </c>
      <c r="K164" s="37">
        <v>22.552041691780488</v>
      </c>
      <c r="L164" s="37">
        <v>11.504758064083802</v>
      </c>
      <c r="M164" s="37">
        <v>-22.876696899277476</v>
      </c>
      <c r="N164" s="37">
        <v>-7.620991520020397</v>
      </c>
    </row>
    <row r="165" spans="1:14" ht="14.25" hidden="1" outlineLevel="1">
      <c r="A165" s="95"/>
      <c r="B165" s="45" t="s">
        <v>37</v>
      </c>
      <c r="C165" s="41">
        <v>22.59666103510321</v>
      </c>
      <c r="D165" s="37">
        <v>16.15703014737919</v>
      </c>
      <c r="E165" s="37">
        <v>32.734904548534104</v>
      </c>
      <c r="F165" s="37">
        <v>-35.131639274586774</v>
      </c>
      <c r="G165" s="37">
        <v>-9.788366732993481</v>
      </c>
      <c r="H165" s="37">
        <v>65.11861849274877</v>
      </c>
      <c r="I165" s="37">
        <v>11.921907168192433</v>
      </c>
      <c r="J165" s="37">
        <v>10.618547303995868</v>
      </c>
      <c r="K165" s="37">
        <v>18.746708131261357</v>
      </c>
      <c r="L165" s="37">
        <v>11.568383523479369</v>
      </c>
      <c r="M165" s="37">
        <v>-21.661854656718518</v>
      </c>
      <c r="N165" s="37">
        <v>-6.623510902441453</v>
      </c>
    </row>
    <row r="166" spans="1:14" ht="14.25" hidden="1" outlineLevel="1">
      <c r="A166" s="95">
        <v>2007</v>
      </c>
      <c r="B166" s="45" t="s">
        <v>38</v>
      </c>
      <c r="C166" s="41">
        <v>22.59666103510321</v>
      </c>
      <c r="D166" s="37">
        <v>16.15703014737919</v>
      </c>
      <c r="E166" s="37">
        <v>32.734904548534104</v>
      </c>
      <c r="F166" s="37">
        <v>-35.131639274586774</v>
      </c>
      <c r="G166" s="37">
        <v>-9.788366732993481</v>
      </c>
      <c r="H166" s="37">
        <v>65.11861849274877</v>
      </c>
      <c r="I166" s="37">
        <v>11.921907168192433</v>
      </c>
      <c r="J166" s="37">
        <v>10.618547303995868</v>
      </c>
      <c r="K166" s="37">
        <v>18.746708131261357</v>
      </c>
      <c r="L166" s="37">
        <v>11.568383523479369</v>
      </c>
      <c r="M166" s="37">
        <v>-21.661854656718518</v>
      </c>
      <c r="N166" s="37">
        <v>-6.623510902441453</v>
      </c>
    </row>
    <row r="167" spans="1:14" ht="14.25" hidden="1" outlineLevel="1">
      <c r="A167" s="95"/>
      <c r="B167" s="45" t="s">
        <v>432</v>
      </c>
      <c r="C167" s="41">
        <v>16.196129107275368</v>
      </c>
      <c r="D167" s="37">
        <v>8.120229592127288</v>
      </c>
      <c r="E167" s="37">
        <v>27.56144315781131</v>
      </c>
      <c r="F167" s="37">
        <v>-29.84684865408957</v>
      </c>
      <c r="G167" s="37">
        <v>-18.11296013986761</v>
      </c>
      <c r="H167" s="37">
        <v>243.26000661594446</v>
      </c>
      <c r="I167" s="37">
        <v>11.910091712900112</v>
      </c>
      <c r="J167" s="37">
        <v>11.511713680943572</v>
      </c>
      <c r="K167" s="37">
        <v>17.40434472634351</v>
      </c>
      <c r="L167" s="37">
        <v>11.07544485238438</v>
      </c>
      <c r="M167" s="37">
        <v>-20.074301725365558</v>
      </c>
      <c r="N167" s="37">
        <v>-5.80448712524047</v>
      </c>
    </row>
    <row r="168" spans="1:14" ht="14.25" hidden="1" outlineLevel="1">
      <c r="A168" s="95"/>
      <c r="B168" s="45" t="s">
        <v>40</v>
      </c>
      <c r="C168" s="41">
        <v>6.933475512783531</v>
      </c>
      <c r="D168" s="37">
        <v>5.652191659391036</v>
      </c>
      <c r="E168" s="37">
        <v>8.962541793585714</v>
      </c>
      <c r="F168" s="37">
        <v>13.096348837329202</v>
      </c>
      <c r="G168" s="37">
        <v>-7.564812009291899</v>
      </c>
      <c r="H168" s="37">
        <v>77.86309426564287</v>
      </c>
      <c r="I168" s="37">
        <v>12.653092030401865</v>
      </c>
      <c r="J168" s="37">
        <v>12.556239136975151</v>
      </c>
      <c r="K168" s="37">
        <v>17.644071524225737</v>
      </c>
      <c r="L168" s="37">
        <v>11.669138528114615</v>
      </c>
      <c r="M168" s="37">
        <v>-18.55208066433441</v>
      </c>
      <c r="N168" s="37">
        <v>-4.752555554699512</v>
      </c>
    </row>
    <row r="169" spans="1:14" ht="14.25" hidden="1" outlineLevel="1">
      <c r="A169" s="95"/>
      <c r="B169" s="45" t="s">
        <v>41</v>
      </c>
      <c r="C169" s="41">
        <v>10.961758993055511</v>
      </c>
      <c r="D169" s="37">
        <v>16.255254400863436</v>
      </c>
      <c r="E169" s="37">
        <v>2.6160346494121143</v>
      </c>
      <c r="F169" s="37">
        <v>18.85110943569734</v>
      </c>
      <c r="G169" s="37">
        <v>-7.144384304635025</v>
      </c>
      <c r="H169" s="37">
        <v>69.92665036674816</v>
      </c>
      <c r="I169" s="37">
        <v>13.125703176923722</v>
      </c>
      <c r="J169" s="37">
        <v>16.184366255327888</v>
      </c>
      <c r="K169" s="37">
        <v>15.233094725926605</v>
      </c>
      <c r="L169" s="37">
        <v>9.987064214042846</v>
      </c>
      <c r="M169" s="37">
        <v>-16.635922162217582</v>
      </c>
      <c r="N169" s="37">
        <v>-3.5721420536972204</v>
      </c>
    </row>
    <row r="170" spans="1:14" ht="14.25" hidden="1" outlineLevel="1">
      <c r="A170" s="95">
        <v>2007</v>
      </c>
      <c r="B170" s="45" t="s">
        <v>42</v>
      </c>
      <c r="C170" s="41">
        <v>10.961758993055511</v>
      </c>
      <c r="D170" s="37">
        <v>16.255254400863436</v>
      </c>
      <c r="E170" s="37">
        <v>2.6160346494121143</v>
      </c>
      <c r="F170" s="37">
        <v>18.85110943569734</v>
      </c>
      <c r="G170" s="37">
        <v>-7.144384304635025</v>
      </c>
      <c r="H170" s="37">
        <v>69.92665036674816</v>
      </c>
      <c r="I170" s="37">
        <v>13.125703176923722</v>
      </c>
      <c r="J170" s="37">
        <v>16.184366255327888</v>
      </c>
      <c r="K170" s="37">
        <v>15.233094725926605</v>
      </c>
      <c r="L170" s="37">
        <v>9.987064214042846</v>
      </c>
      <c r="M170" s="37">
        <v>-16.635922162217582</v>
      </c>
      <c r="N170" s="37">
        <v>-3.5721420536972204</v>
      </c>
    </row>
    <row r="171" spans="1:14" ht="14.25" collapsed="1">
      <c r="A171" s="173">
        <v>2007</v>
      </c>
      <c r="B171" s="110"/>
      <c r="C171" s="42">
        <v>10.961758993055511</v>
      </c>
      <c r="D171" s="38">
        <v>16.255254400863436</v>
      </c>
      <c r="E171" s="38">
        <v>2.6160346494121143</v>
      </c>
      <c r="F171" s="38">
        <v>18.85110943569734</v>
      </c>
      <c r="G171" s="38">
        <v>-7.144384304635025</v>
      </c>
      <c r="H171" s="38">
        <v>69.92665036674816</v>
      </c>
      <c r="I171" s="38">
        <v>13.125703176923722</v>
      </c>
      <c r="J171" s="38">
        <v>16.184366255327888</v>
      </c>
      <c r="K171" s="38">
        <v>15.233094725926605</v>
      </c>
      <c r="L171" s="38">
        <v>9.987064214042846</v>
      </c>
      <c r="M171" s="38">
        <v>-16.635922162217582</v>
      </c>
      <c r="N171" s="38">
        <v>-3.5721420536972204</v>
      </c>
    </row>
    <row r="172" spans="1:14" ht="14.25" hidden="1" outlineLevel="1">
      <c r="A172" s="95">
        <v>2008</v>
      </c>
      <c r="B172" s="45" t="s">
        <v>27</v>
      </c>
      <c r="C172" s="41">
        <v>7.615309209222303</v>
      </c>
      <c r="D172" s="37">
        <v>10.728648067596325</v>
      </c>
      <c r="E172" s="37">
        <v>3.126104128877344</v>
      </c>
      <c r="F172" s="37">
        <v>13.974106412601145</v>
      </c>
      <c r="G172" s="37">
        <v>-4.378945198773593</v>
      </c>
      <c r="H172" s="37">
        <v>1.941815632667371</v>
      </c>
      <c r="I172" s="37">
        <v>13.867665746324633</v>
      </c>
      <c r="J172" s="37">
        <v>16.309611196888923</v>
      </c>
      <c r="K172" s="37">
        <v>17.02624043489051</v>
      </c>
      <c r="L172" s="37">
        <v>8.476785958002608</v>
      </c>
      <c r="M172" s="37">
        <v>-14.50457825595781</v>
      </c>
      <c r="N172" s="37">
        <v>-1.643073764467161</v>
      </c>
    </row>
    <row r="173" spans="1:14" ht="14.25" hidden="1" outlineLevel="1">
      <c r="A173" s="95"/>
      <c r="B173" s="45" t="s">
        <v>28</v>
      </c>
      <c r="C173" s="41">
        <v>6.328971248661205</v>
      </c>
      <c r="D173" s="37">
        <v>8.356702318182045</v>
      </c>
      <c r="E173" s="37">
        <v>3.3605235063872954</v>
      </c>
      <c r="F173" s="37">
        <v>37.41510811838003</v>
      </c>
      <c r="G173" s="37">
        <v>-53.681922781897214</v>
      </c>
      <c r="H173" s="37">
        <v>-1.0024535576586118</v>
      </c>
      <c r="I173" s="37">
        <v>13.617538520439226</v>
      </c>
      <c r="J173" s="37">
        <v>15.574358208224169</v>
      </c>
      <c r="K173" s="37">
        <v>17.578723297572324</v>
      </c>
      <c r="L173" s="37">
        <v>6.835318374688029</v>
      </c>
      <c r="M173" s="37">
        <v>-13.199163852864785</v>
      </c>
      <c r="N173" s="37">
        <v>-1.4995508124018215</v>
      </c>
    </row>
    <row r="174" spans="1:14" ht="14.25" hidden="1" outlineLevel="1">
      <c r="A174" s="95"/>
      <c r="B174" s="45" t="s">
        <v>29</v>
      </c>
      <c r="C174" s="41">
        <v>0.5810229137992167</v>
      </c>
      <c r="D174" s="37">
        <v>6.023887467712711</v>
      </c>
      <c r="E174" s="37">
        <v>-7.127126616644688</v>
      </c>
      <c r="F174" s="37">
        <v>39.214042818142616</v>
      </c>
      <c r="G174" s="37">
        <v>-51.25956481155434</v>
      </c>
      <c r="H174" s="37">
        <v>10.839301520881946</v>
      </c>
      <c r="I174" s="37">
        <v>13.474396523328053</v>
      </c>
      <c r="J174" s="37">
        <v>13.949626437734835</v>
      </c>
      <c r="K174" s="37">
        <v>18.93539305684331</v>
      </c>
      <c r="L174" s="37">
        <v>6.454031961123036</v>
      </c>
      <c r="M174" s="37">
        <v>-12.731181581754583</v>
      </c>
      <c r="N174" s="37">
        <v>-1.4937615862383211</v>
      </c>
    </row>
    <row r="175" spans="1:14" ht="14.25" collapsed="1">
      <c r="A175" s="95">
        <v>2008</v>
      </c>
      <c r="B175" s="45" t="s">
        <v>30</v>
      </c>
      <c r="C175" s="41">
        <v>0.5810229137992167</v>
      </c>
      <c r="D175" s="37">
        <v>6.023887467712711</v>
      </c>
      <c r="E175" s="37">
        <v>-7.127126616644688</v>
      </c>
      <c r="F175" s="37">
        <v>39.214042818142616</v>
      </c>
      <c r="G175" s="37">
        <v>-51.25956481155434</v>
      </c>
      <c r="H175" s="37">
        <v>10.839301520881946</v>
      </c>
      <c r="I175" s="37">
        <v>13.474396523328053</v>
      </c>
      <c r="J175" s="37">
        <v>13.949626437734835</v>
      </c>
      <c r="K175" s="37">
        <v>18.93539305684331</v>
      </c>
      <c r="L175" s="37">
        <v>6.454031961123036</v>
      </c>
      <c r="M175" s="37">
        <v>-12.731181581754583</v>
      </c>
      <c r="N175" s="37">
        <v>-1.4937615862383211</v>
      </c>
    </row>
    <row r="176" spans="1:14" ht="14.25" hidden="1" outlineLevel="1">
      <c r="A176" s="95"/>
      <c r="B176" s="45" t="s">
        <v>31</v>
      </c>
      <c r="C176" s="41">
        <v>-0.3441518694361889</v>
      </c>
      <c r="D176" s="37">
        <v>2.987606402880047</v>
      </c>
      <c r="E176" s="37">
        <v>-4.402938661401862</v>
      </c>
      <c r="F176" s="37">
        <v>97.67626236030662</v>
      </c>
      <c r="G176" s="37">
        <v>-49.4123703500038</v>
      </c>
      <c r="H176" s="37">
        <v>10.020006668889621</v>
      </c>
      <c r="I176" s="37">
        <v>14.247559352377365</v>
      </c>
      <c r="J176" s="37">
        <v>15.303414329036386</v>
      </c>
      <c r="K176" s="37">
        <v>19.102628687670204</v>
      </c>
      <c r="L176" s="37">
        <v>7.171555718603301</v>
      </c>
      <c r="M176" s="37">
        <v>-11.169087023914358</v>
      </c>
      <c r="N176" s="37">
        <v>-2.553462679223415</v>
      </c>
    </row>
    <row r="177" spans="1:14" ht="14.25" hidden="1" outlineLevel="1">
      <c r="A177" s="95"/>
      <c r="B177" s="45" t="s">
        <v>429</v>
      </c>
      <c r="C177" s="41">
        <v>1.9975626549579033</v>
      </c>
      <c r="D177" s="37">
        <v>5.672526119458496</v>
      </c>
      <c r="E177" s="37">
        <v>-2.9969197630943825</v>
      </c>
      <c r="F177" s="37">
        <v>86.54474478228508</v>
      </c>
      <c r="G177" s="37">
        <v>-49.214847538584884</v>
      </c>
      <c r="H177" s="37">
        <v>-21.269916484037182</v>
      </c>
      <c r="I177" s="37">
        <v>13.402111929350838</v>
      </c>
      <c r="J177" s="37">
        <v>16.03909176735519</v>
      </c>
      <c r="K177" s="37">
        <v>16.22323177036715</v>
      </c>
      <c r="L177" s="37">
        <v>6.723107748969426</v>
      </c>
      <c r="M177" s="37">
        <v>-10.494374848305682</v>
      </c>
      <c r="N177" s="37">
        <v>-2.6904688634137983</v>
      </c>
    </row>
    <row r="178" spans="1:14" ht="14.25" hidden="1" outlineLevel="1">
      <c r="A178" s="95"/>
      <c r="B178" s="45" t="s">
        <v>479</v>
      </c>
      <c r="C178" s="41">
        <v>-6.315762399147772</v>
      </c>
      <c r="D178" s="37">
        <v>1.4334315668545798</v>
      </c>
      <c r="E178" s="37">
        <v>-17.246137632055053</v>
      </c>
      <c r="F178" s="37">
        <v>144.00354247564547</v>
      </c>
      <c r="G178" s="37">
        <v>-43.60204069854681</v>
      </c>
      <c r="H178" s="37">
        <v>-17.190825254197208</v>
      </c>
      <c r="I178" s="37">
        <v>13.57976439440607</v>
      </c>
      <c r="J178" s="37">
        <v>15.661186474241816</v>
      </c>
      <c r="K178" s="37">
        <v>18.128315938047194</v>
      </c>
      <c r="L178" s="37">
        <v>3.5784769814165145</v>
      </c>
      <c r="M178" s="37">
        <v>-10.516800216122874</v>
      </c>
      <c r="N178" s="37">
        <v>-2.668492020249573</v>
      </c>
    </row>
    <row r="179" spans="1:14" ht="14.25" collapsed="1">
      <c r="A179" s="95">
        <v>2008</v>
      </c>
      <c r="B179" s="45" t="s">
        <v>34</v>
      </c>
      <c r="C179" s="41">
        <v>-6.315762399147772</v>
      </c>
      <c r="D179" s="37">
        <v>1.4334315668545798</v>
      </c>
      <c r="E179" s="37">
        <v>-17.246137632055053</v>
      </c>
      <c r="F179" s="37">
        <v>144.00354247564547</v>
      </c>
      <c r="G179" s="37">
        <v>-43.60204069854681</v>
      </c>
      <c r="H179" s="37">
        <v>-17.190825254197208</v>
      </c>
      <c r="I179" s="37">
        <v>13.57976439440607</v>
      </c>
      <c r="J179" s="37">
        <v>15.661186474241816</v>
      </c>
      <c r="K179" s="37">
        <v>18.128315938047194</v>
      </c>
      <c r="L179" s="37">
        <v>3.5784769814165145</v>
      </c>
      <c r="M179" s="37">
        <v>-10.516800216122874</v>
      </c>
      <c r="N179" s="37">
        <v>-2.668492020249573</v>
      </c>
    </row>
    <row r="180" spans="1:14" ht="14.25" hidden="1" outlineLevel="1">
      <c r="A180" s="95"/>
      <c r="B180" s="45" t="s">
        <v>431</v>
      </c>
      <c r="C180" s="41">
        <v>1.004503973318279</v>
      </c>
      <c r="D180" s="37">
        <v>-1.9511363561990294</v>
      </c>
      <c r="E180" s="37">
        <v>5.155604956869553</v>
      </c>
      <c r="F180" s="37">
        <v>143.0721108912164</v>
      </c>
      <c r="G180" s="37">
        <v>-39.27667419513554</v>
      </c>
      <c r="H180" s="37">
        <v>19.511057198842963</v>
      </c>
      <c r="I180" s="37">
        <v>13.762386480803386</v>
      </c>
      <c r="J180" s="37">
        <v>13.125531220334665</v>
      </c>
      <c r="K180" s="37">
        <v>21.235347827325285</v>
      </c>
      <c r="L180" s="37">
        <v>3.3120809451590247</v>
      </c>
      <c r="M180" s="37">
        <v>-8.83854151772205</v>
      </c>
      <c r="N180" s="37">
        <v>-2.8354724786229184</v>
      </c>
    </row>
    <row r="181" spans="1:14" ht="14.25" hidden="1" outlineLevel="1">
      <c r="A181" s="95"/>
      <c r="B181" s="45" t="s">
        <v>36</v>
      </c>
      <c r="C181" s="41">
        <v>-1.8101470566057714</v>
      </c>
      <c r="D181" s="37">
        <v>-7.2067803384600495</v>
      </c>
      <c r="E181" s="37">
        <v>5.493969821534762</v>
      </c>
      <c r="F181" s="37">
        <v>80.43002097474513</v>
      </c>
      <c r="G181" s="37">
        <v>-53.841528181322595</v>
      </c>
      <c r="H181" s="37">
        <v>7.819736373352342</v>
      </c>
      <c r="I181" s="37">
        <v>14.105953794968997</v>
      </c>
      <c r="J181" s="37">
        <v>12.688264065404823</v>
      </c>
      <c r="K181" s="37">
        <v>22.86462125774591</v>
      </c>
      <c r="L181" s="37">
        <v>2.0970244716863533</v>
      </c>
      <c r="M181" s="37">
        <v>-8.85119053740145</v>
      </c>
      <c r="N181" s="37">
        <v>-2.7004094141512525</v>
      </c>
    </row>
    <row r="182" spans="1:14" ht="14.25" hidden="1" outlineLevel="1">
      <c r="A182" s="95"/>
      <c r="B182" s="45" t="s">
        <v>37</v>
      </c>
      <c r="C182" s="41">
        <v>-3.0828044036757944</v>
      </c>
      <c r="D182" s="37">
        <v>1.4008683276739617</v>
      </c>
      <c r="E182" s="37">
        <v>-9.264554973003499</v>
      </c>
      <c r="F182" s="37">
        <v>106.61215224485062</v>
      </c>
      <c r="G182" s="37">
        <v>-54.013048007589035</v>
      </c>
      <c r="H182" s="37">
        <v>-38.2850180230492</v>
      </c>
      <c r="I182" s="37">
        <v>14.52874856139836</v>
      </c>
      <c r="J182" s="37">
        <v>10.869099689605505</v>
      </c>
      <c r="K182" s="37">
        <v>24.008651587703426</v>
      </c>
      <c r="L182" s="37">
        <v>7.642236204368189</v>
      </c>
      <c r="M182" s="37">
        <v>-9.520093159645512</v>
      </c>
      <c r="N182" s="37">
        <v>-3.194535493693621</v>
      </c>
    </row>
    <row r="183" spans="1:14" ht="14.25" collapsed="1">
      <c r="A183" s="44">
        <v>2008</v>
      </c>
      <c r="B183" s="45" t="s">
        <v>38</v>
      </c>
      <c r="C183" s="41">
        <v>-3.0828044036757944</v>
      </c>
      <c r="D183" s="37">
        <v>1.4008683276739617</v>
      </c>
      <c r="E183" s="37">
        <v>-9.264554973003499</v>
      </c>
      <c r="F183" s="37">
        <v>106.61215224485062</v>
      </c>
      <c r="G183" s="37">
        <v>-54.013048007589035</v>
      </c>
      <c r="H183" s="37">
        <v>-38.2850180230492</v>
      </c>
      <c r="I183" s="37">
        <v>14.52874856139836</v>
      </c>
      <c r="J183" s="37">
        <v>10.869099689605505</v>
      </c>
      <c r="K183" s="37">
        <v>24.008651587703426</v>
      </c>
      <c r="L183" s="37">
        <v>7.642236204368189</v>
      </c>
      <c r="M183" s="37">
        <v>-9.520093159645512</v>
      </c>
      <c r="N183" s="37">
        <v>-3.194535493693621</v>
      </c>
    </row>
    <row r="184" spans="1:14" ht="14.25" hidden="1" outlineLevel="1">
      <c r="A184" s="95">
        <v>2008</v>
      </c>
      <c r="B184" s="45" t="s">
        <v>432</v>
      </c>
      <c r="C184" s="41">
        <v>-9.841639463716461</v>
      </c>
      <c r="D184" s="37">
        <v>3.1427902257856033</v>
      </c>
      <c r="E184" s="37">
        <v>-25.137324028483008</v>
      </c>
      <c r="F184" s="37">
        <v>74.68241677041897</v>
      </c>
      <c r="G184" s="37">
        <v>-56.76550040683482</v>
      </c>
      <c r="H184" s="37">
        <v>-71.08680463536271</v>
      </c>
      <c r="I184" s="37">
        <v>17.97627140592091</v>
      </c>
      <c r="J184" s="37">
        <v>12.880138548267524</v>
      </c>
      <c r="K184" s="37">
        <v>30.29478350189541</v>
      </c>
      <c r="L184" s="37">
        <v>8.273351995756713</v>
      </c>
      <c r="M184" s="37">
        <v>-9.260252226660697</v>
      </c>
      <c r="N184" s="37">
        <v>-3.352430332419331</v>
      </c>
    </row>
    <row r="185" spans="1:14" ht="14.25" hidden="1" outlineLevel="1">
      <c r="A185" s="95">
        <v>2008</v>
      </c>
      <c r="B185" s="45" t="s">
        <v>40</v>
      </c>
      <c r="C185" s="41">
        <v>-3.6159235332197284</v>
      </c>
      <c r="D185" s="37">
        <v>1.6664622716268553</v>
      </c>
      <c r="E185" s="37">
        <v>-11.755978287718577</v>
      </c>
      <c r="F185" s="37">
        <v>6.942754221000683</v>
      </c>
      <c r="G185" s="37">
        <v>-62.14905975041694</v>
      </c>
      <c r="H185" s="37">
        <v>-44.19491136217507</v>
      </c>
      <c r="I185" s="37">
        <v>20.664482154533403</v>
      </c>
      <c r="J185" s="37">
        <v>10.905608335574655</v>
      </c>
      <c r="K185" s="37">
        <v>39.484173823695954</v>
      </c>
      <c r="L185" s="37">
        <v>7.339476943649757</v>
      </c>
      <c r="M185" s="37">
        <v>-8.938909955707288</v>
      </c>
      <c r="N185" s="37">
        <v>-4.123262581670133</v>
      </c>
    </row>
    <row r="186" spans="1:14" ht="14.25" hidden="1" outlineLevel="1">
      <c r="A186" s="44">
        <v>2008</v>
      </c>
      <c r="B186" s="45" t="s">
        <v>41</v>
      </c>
      <c r="C186" s="41">
        <v>-2.277123566580599</v>
      </c>
      <c r="D186" s="37">
        <v>0.2679306186501549</v>
      </c>
      <c r="E186" s="37">
        <v>-6.762296271602793</v>
      </c>
      <c r="F186" s="37">
        <v>3.6196552871800947</v>
      </c>
      <c r="G186" s="37">
        <v>-58.50178142950629</v>
      </c>
      <c r="H186" s="37">
        <v>-44.278177458033575</v>
      </c>
      <c r="I186" s="37">
        <v>30.078884348989675</v>
      </c>
      <c r="J186" s="37">
        <v>18.25895484632889</v>
      </c>
      <c r="K186" s="37">
        <v>56.19528576532889</v>
      </c>
      <c r="L186" s="37">
        <v>5.164482353290879</v>
      </c>
      <c r="M186" s="37">
        <v>-5.39141740249903</v>
      </c>
      <c r="N186" s="37">
        <v>-0.2744267330583625</v>
      </c>
    </row>
    <row r="187" spans="1:14" ht="14.25" collapsed="1">
      <c r="A187" s="96">
        <v>2008</v>
      </c>
      <c r="B187" s="100" t="s">
        <v>42</v>
      </c>
      <c r="C187" s="42">
        <v>-2.277123566580599</v>
      </c>
      <c r="D187" s="38">
        <v>0.2679306186501549</v>
      </c>
      <c r="E187" s="38">
        <v>-6.762296271602793</v>
      </c>
      <c r="F187" s="38">
        <v>3.6196552871800947</v>
      </c>
      <c r="G187" s="38">
        <v>-58.50178142950629</v>
      </c>
      <c r="H187" s="38">
        <v>-44.278177458033575</v>
      </c>
      <c r="I187" s="38">
        <v>30.078884348989675</v>
      </c>
      <c r="J187" s="38">
        <v>18.25895484632889</v>
      </c>
      <c r="K187" s="38">
        <v>56.19528576532889</v>
      </c>
      <c r="L187" s="38">
        <v>5.164482353290879</v>
      </c>
      <c r="M187" s="38">
        <v>-5.39141740249903</v>
      </c>
      <c r="N187" s="38">
        <v>-0.2744267330583625</v>
      </c>
    </row>
    <row r="188" spans="1:14" ht="14.25">
      <c r="A188" s="173">
        <v>2008</v>
      </c>
      <c r="B188" s="110"/>
      <c r="C188" s="537">
        <v>-2.277123566580599</v>
      </c>
      <c r="D188" s="538">
        <v>0.2679306186501549</v>
      </c>
      <c r="E188" s="538">
        <v>-6.762296271602793</v>
      </c>
      <c r="F188" s="538">
        <v>3.6196552871800947</v>
      </c>
      <c r="G188" s="538">
        <v>-58.50178142950629</v>
      </c>
      <c r="H188" s="538">
        <v>-44.278177458033575</v>
      </c>
      <c r="I188" s="538">
        <v>30.078884348989675</v>
      </c>
      <c r="J188" s="538">
        <v>18.25895484632889</v>
      </c>
      <c r="K188" s="538">
        <v>56.19528576532889</v>
      </c>
      <c r="L188" s="538">
        <v>5.164482353290879</v>
      </c>
      <c r="M188" s="538">
        <v>-5.39141740249903</v>
      </c>
      <c r="N188" s="538">
        <v>-0.2744267330583625</v>
      </c>
    </row>
    <row r="189" spans="1:14" ht="14.25" hidden="1" outlineLevel="1">
      <c r="A189" s="44">
        <v>2009</v>
      </c>
      <c r="B189" s="45" t="s">
        <v>27</v>
      </c>
      <c r="C189" s="179">
        <v>-13.073724444763783</v>
      </c>
      <c r="D189" s="109">
        <v>-1.9014768827359916</v>
      </c>
      <c r="E189" s="109">
        <v>-30.583300129525853</v>
      </c>
      <c r="F189" s="109">
        <v>47.281995862337254</v>
      </c>
      <c r="G189" s="109">
        <v>-64.65734640318591</v>
      </c>
      <c r="H189" s="109">
        <v>-9.67586301746664</v>
      </c>
      <c r="I189" s="109">
        <v>28.04363712213629</v>
      </c>
      <c r="J189" s="109">
        <v>16.30671953821401</v>
      </c>
      <c r="K189" s="109">
        <v>51.93989775803581</v>
      </c>
      <c r="L189" s="109">
        <v>5.769400231342317</v>
      </c>
      <c r="M189" s="109">
        <v>-5.616550473477062</v>
      </c>
      <c r="N189" s="109">
        <v>-0.46115948351894076</v>
      </c>
    </row>
    <row r="190" spans="1:14" ht="14.25" hidden="1" outlineLevel="1">
      <c r="A190" s="95">
        <v>2009</v>
      </c>
      <c r="B190" s="45" t="s">
        <v>28</v>
      </c>
      <c r="C190" s="179">
        <v>-14.816215044287588</v>
      </c>
      <c r="D190" s="109">
        <v>-7.304634904998039</v>
      </c>
      <c r="E190" s="109">
        <v>-26.475112005358795</v>
      </c>
      <c r="F190" s="109">
        <v>31.570396521190133</v>
      </c>
      <c r="G190" s="109">
        <v>0.336847916091628</v>
      </c>
      <c r="H190" s="109">
        <v>-6.3495680498513</v>
      </c>
      <c r="I190" s="109">
        <v>27.86581630184439</v>
      </c>
      <c r="J190" s="109">
        <v>16.956888780318337</v>
      </c>
      <c r="K190" s="109">
        <v>49.97336401682114</v>
      </c>
      <c r="L190" s="109">
        <v>7.388700159583976</v>
      </c>
      <c r="M190" s="109">
        <v>-5.2326912480045</v>
      </c>
      <c r="N190" s="109">
        <v>0.7226435403159428</v>
      </c>
    </row>
    <row r="191" spans="1:14" ht="14.25" hidden="1" outlineLevel="1">
      <c r="A191" s="95">
        <v>2009</v>
      </c>
      <c r="B191" s="45" t="s">
        <v>29</v>
      </c>
      <c r="C191" s="179">
        <v>-14.472017160805208</v>
      </c>
      <c r="D191" s="109">
        <v>-8.300249284148506</v>
      </c>
      <c r="E191" s="109">
        <v>-24.649947185805814</v>
      </c>
      <c r="F191" s="109">
        <v>33.29190390999946</v>
      </c>
      <c r="G191" s="109">
        <v>10.482498107841565</v>
      </c>
      <c r="H191" s="109">
        <v>-3.3273413677943893</v>
      </c>
      <c r="I191" s="109">
        <v>26.496716968725863</v>
      </c>
      <c r="J191" s="109">
        <v>17.32616529127398</v>
      </c>
      <c r="K191" s="109">
        <v>45.38262556646663</v>
      </c>
      <c r="L191" s="109">
        <v>8.831473245379712</v>
      </c>
      <c r="M191" s="109">
        <v>-5.571829893592607</v>
      </c>
      <c r="N191" s="109">
        <v>1.8266624118350876</v>
      </c>
    </row>
    <row r="192" spans="1:14" ht="14.25" collapsed="1">
      <c r="A192" s="95">
        <v>2009</v>
      </c>
      <c r="B192" s="45" t="s">
        <v>30</v>
      </c>
      <c r="C192" s="179">
        <v>-14.472017160805208</v>
      </c>
      <c r="D192" s="109">
        <v>-8.300249284148506</v>
      </c>
      <c r="E192" s="109">
        <v>-24.649947185805814</v>
      </c>
      <c r="F192" s="109">
        <v>33.29190390999946</v>
      </c>
      <c r="G192" s="109">
        <v>10.482498107841565</v>
      </c>
      <c r="H192" s="109">
        <v>-3.3273413677943893</v>
      </c>
      <c r="I192" s="109">
        <v>26.496716968725863</v>
      </c>
      <c r="J192" s="109">
        <v>17.32616529127398</v>
      </c>
      <c r="K192" s="109">
        <v>45.38262556646663</v>
      </c>
      <c r="L192" s="109">
        <v>8.831473245379712</v>
      </c>
      <c r="M192" s="109">
        <v>-5.571829893592607</v>
      </c>
      <c r="N192" s="109">
        <v>1.8266624118350876</v>
      </c>
    </row>
    <row r="193" spans="1:14" ht="14.25">
      <c r="A193" s="44">
        <v>2009</v>
      </c>
      <c r="B193" s="45" t="s">
        <v>31</v>
      </c>
      <c r="C193" s="179">
        <v>-14.979791790153712</v>
      </c>
      <c r="D193" s="109">
        <v>-2.1242869453923134</v>
      </c>
      <c r="E193" s="109">
        <v>-31.351329022034264</v>
      </c>
      <c r="F193" s="109">
        <v>34.50424790993597</v>
      </c>
      <c r="G193" s="109">
        <v>-15.797002601908062</v>
      </c>
      <c r="H193" s="109">
        <v>2.489574177905766</v>
      </c>
      <c r="I193" s="109">
        <v>24.25557846764535</v>
      </c>
      <c r="J193" s="109">
        <v>17.409761146940724</v>
      </c>
      <c r="K193" s="109">
        <v>39.52722067389368</v>
      </c>
      <c r="L193" s="109">
        <v>8.178542330431739</v>
      </c>
      <c r="M193" s="109">
        <v>-4.609484477564962</v>
      </c>
      <c r="N193" s="109">
        <v>2.697502384255344</v>
      </c>
    </row>
    <row r="194" spans="1:14" ht="14.25">
      <c r="A194" s="95">
        <v>2009</v>
      </c>
      <c r="B194" s="45" t="s">
        <v>429</v>
      </c>
      <c r="C194" s="17">
        <v>-15.235997698281295</v>
      </c>
      <c r="D194" s="14">
        <v>-5.2457177883012065</v>
      </c>
      <c r="E194" s="14">
        <v>-29.863209913725512</v>
      </c>
      <c r="F194" s="14">
        <v>41.10271082823502</v>
      </c>
      <c r="G194" s="14">
        <v>-17.091726185876567</v>
      </c>
      <c r="H194" s="14">
        <v>1.9914234125790102</v>
      </c>
      <c r="I194" s="14">
        <v>23.110792513745707</v>
      </c>
      <c r="J194" s="14">
        <v>16.33488446025501</v>
      </c>
      <c r="K194" s="14">
        <v>37.461588224793076</v>
      </c>
      <c r="L194" s="14">
        <v>8.781149361693338</v>
      </c>
      <c r="M194" s="14">
        <v>4.332749275103026</v>
      </c>
      <c r="N194" s="14">
        <v>2.853749396291036</v>
      </c>
    </row>
    <row r="195" spans="1:14" ht="14.25">
      <c r="A195" s="95">
        <v>2009</v>
      </c>
      <c r="B195" s="45" t="s">
        <v>430</v>
      </c>
      <c r="C195" s="17">
        <v>-13.93630377912983</v>
      </c>
      <c r="D195" s="14">
        <v>-2.2816124987922706</v>
      </c>
      <c r="E195" s="14">
        <v>-33.71851847173221</v>
      </c>
      <c r="F195" s="14">
        <v>25.795274236346273</v>
      </c>
      <c r="G195" s="14">
        <v>-33.1958269803424</v>
      </c>
      <c r="H195" s="14">
        <v>-2.5765419760137007</v>
      </c>
      <c r="I195" s="14">
        <v>21.361327601775088</v>
      </c>
      <c r="J195" s="14">
        <v>13.57338787531637</v>
      </c>
      <c r="K195" s="14">
        <v>33.84971351987818</v>
      </c>
      <c r="L195" s="14">
        <v>11.653184595306797</v>
      </c>
      <c r="M195" s="14">
        <v>31.35958594881646</v>
      </c>
      <c r="N195" s="14">
        <v>2.4036519312089553</v>
      </c>
    </row>
    <row r="196" spans="1:14" ht="14.25">
      <c r="A196" s="95">
        <v>2009</v>
      </c>
      <c r="B196" s="45" t="s">
        <v>34</v>
      </c>
      <c r="C196" s="17">
        <v>-13.93630377912983</v>
      </c>
      <c r="D196" s="14">
        <v>-2.2816124987922706</v>
      </c>
      <c r="E196" s="14">
        <v>-33.71851847173221</v>
      </c>
      <c r="F196" s="14">
        <v>25.795274236346273</v>
      </c>
      <c r="G196" s="14">
        <v>-33.1958269803424</v>
      </c>
      <c r="H196" s="14">
        <v>-2.5765419760137007</v>
      </c>
      <c r="I196" s="14">
        <v>21.361327601775088</v>
      </c>
      <c r="J196" s="14">
        <v>13.57338787531637</v>
      </c>
      <c r="K196" s="14">
        <v>33.84971351987818</v>
      </c>
      <c r="L196" s="14">
        <v>11.653184595306797</v>
      </c>
      <c r="M196" s="14">
        <v>31.35958594881646</v>
      </c>
      <c r="N196" s="14">
        <v>2.4036519312089553</v>
      </c>
    </row>
    <row r="197" spans="1:14" ht="14.25">
      <c r="A197" s="95">
        <v>2009</v>
      </c>
      <c r="B197" s="45" t="s">
        <v>431</v>
      </c>
      <c r="C197" s="17">
        <v>-15.554160770427245</v>
      </c>
      <c r="D197" s="14">
        <v>0.34040208211969514</v>
      </c>
      <c r="E197" s="14">
        <v>-38.65999896929468</v>
      </c>
      <c r="F197" s="14">
        <v>22.942470181500084</v>
      </c>
      <c r="G197" s="14">
        <v>-35.59301417470421</v>
      </c>
      <c r="H197" s="14">
        <v>7.9624765771392845</v>
      </c>
      <c r="I197" s="14">
        <v>19.161433005295493</v>
      </c>
      <c r="J197" s="14">
        <v>12.62037176085957</v>
      </c>
      <c r="K197" s="14">
        <v>27.86085103108404</v>
      </c>
      <c r="L197" s="14">
        <v>13.472273007269322</v>
      </c>
      <c r="M197" s="14">
        <v>49.294959288934166</v>
      </c>
      <c r="N197" s="14">
        <v>2.7293244674115584</v>
      </c>
    </row>
    <row r="198" spans="1:14" ht="14.25">
      <c r="A198" s="95">
        <v>2009</v>
      </c>
      <c r="B198" s="45" t="s">
        <v>36</v>
      </c>
      <c r="C198" s="17">
        <v>-14.054114517726603</v>
      </c>
      <c r="D198" s="14">
        <v>2.3308776154078004</v>
      </c>
      <c r="E198" s="14">
        <v>-34.44337806698567</v>
      </c>
      <c r="F198" s="14">
        <v>64.57747350088584</v>
      </c>
      <c r="G198" s="14">
        <v>-9.584953672701602</v>
      </c>
      <c r="H198" s="14">
        <v>15.467239385428726</v>
      </c>
      <c r="I198" s="14">
        <v>17.064704923397514</v>
      </c>
      <c r="J198" s="14">
        <v>12.794103312019374</v>
      </c>
      <c r="K198" s="14">
        <v>21.02910659162316</v>
      </c>
      <c r="L198" s="14">
        <v>16.974354019631406</v>
      </c>
      <c r="M198" s="14">
        <v>59.21825388649219</v>
      </c>
      <c r="N198" s="14">
        <v>2.8341814218480863</v>
      </c>
    </row>
    <row r="199" spans="1:14" ht="14.25">
      <c r="A199" s="95">
        <v>2009</v>
      </c>
      <c r="B199" s="45" t="s">
        <v>37</v>
      </c>
      <c r="C199" s="17">
        <v>-14.343396244368577</v>
      </c>
      <c r="D199" s="14">
        <v>-3.544501185644336</v>
      </c>
      <c r="E199" s="14">
        <v>-30.783492802656866</v>
      </c>
      <c r="F199" s="14">
        <v>51.61863731533168</v>
      </c>
      <c r="G199" s="14">
        <v>29.74104381280216</v>
      </c>
      <c r="H199" s="14">
        <v>16.231441263573572</v>
      </c>
      <c r="I199" s="14">
        <v>14.948696897231017</v>
      </c>
      <c r="J199" s="14">
        <v>13.006613425591041</v>
      </c>
      <c r="K199" s="14">
        <v>15.547514998683283</v>
      </c>
      <c r="L199" s="14">
        <v>16.65913234401681</v>
      </c>
      <c r="M199" s="14">
        <v>65.9680922354029</v>
      </c>
      <c r="N199" s="14">
        <v>3.264672915781091</v>
      </c>
    </row>
    <row r="200" spans="1:14" ht="14.25">
      <c r="A200" s="95">
        <v>2009</v>
      </c>
      <c r="B200" s="45" t="s">
        <v>38</v>
      </c>
      <c r="C200" s="17">
        <v>-14.343396244368577</v>
      </c>
      <c r="D200" s="14">
        <v>-3.544501185644336</v>
      </c>
      <c r="E200" s="14">
        <v>-30.783492802656866</v>
      </c>
      <c r="F200" s="14">
        <v>51.61863731533168</v>
      </c>
      <c r="G200" s="14">
        <v>29.74104381280216</v>
      </c>
      <c r="H200" s="14">
        <v>16.231441263573572</v>
      </c>
      <c r="I200" s="14">
        <v>14.948696897231017</v>
      </c>
      <c r="J200" s="14">
        <v>13.006613425591041</v>
      </c>
      <c r="K200" s="14">
        <v>15.547514998683283</v>
      </c>
      <c r="L200" s="14">
        <v>16.65913234401681</v>
      </c>
      <c r="M200" s="14">
        <v>65.9680922354029</v>
      </c>
      <c r="N200" s="14">
        <v>3.264672915781091</v>
      </c>
    </row>
    <row r="201" spans="1:14" ht="14.25">
      <c r="A201" s="95">
        <v>2009</v>
      </c>
      <c r="B201" s="45" t="s">
        <v>432</v>
      </c>
      <c r="C201" s="17">
        <v>-9.867562425876073</v>
      </c>
      <c r="D201" s="14">
        <v>-2.1295994042177853</v>
      </c>
      <c r="E201" s="14">
        <v>-22.70111906881438</v>
      </c>
      <c r="F201" s="14">
        <v>40.79393274769089</v>
      </c>
      <c r="G201" s="14">
        <v>125.381433023683</v>
      </c>
      <c r="H201" s="14">
        <v>18.987784351304086</v>
      </c>
      <c r="I201" s="14">
        <v>11.011387703052407</v>
      </c>
      <c r="J201" s="14">
        <v>12.406330172974918</v>
      </c>
      <c r="K201" s="14">
        <v>5.10080336729834</v>
      </c>
      <c r="L201" s="14">
        <v>22.708284666769572</v>
      </c>
      <c r="M201" s="14">
        <v>71.12538533830335</v>
      </c>
      <c r="N201" s="14">
        <v>3.726641952862849</v>
      </c>
    </row>
    <row r="202" spans="1:14" ht="14.25" collapsed="1">
      <c r="A202" s="95">
        <v>2009</v>
      </c>
      <c r="B202" s="45" t="s">
        <v>40</v>
      </c>
      <c r="C202" s="17">
        <v>-11.152907577659008</v>
      </c>
      <c r="D202" s="14">
        <v>-4.002776845087666</v>
      </c>
      <c r="E202" s="14">
        <v>-24.39402772200539</v>
      </c>
      <c r="F202" s="14">
        <v>28.080460410232234</v>
      </c>
      <c r="G202" s="14">
        <v>343.7038605873686</v>
      </c>
      <c r="H202" s="14">
        <v>17.518920253477077</v>
      </c>
      <c r="I202" s="14">
        <v>7.091782135765911</v>
      </c>
      <c r="J202" s="14">
        <v>14.689365276181249</v>
      </c>
      <c r="K202" s="14">
        <v>-8.206476484488803</v>
      </c>
      <c r="L202" s="14">
        <v>34.35077877225774</v>
      </c>
      <c r="M202" s="14">
        <v>75.19776001507833</v>
      </c>
      <c r="N202" s="14">
        <v>5.3138686175280725</v>
      </c>
    </row>
    <row r="203" spans="1:14" ht="14.25">
      <c r="A203" s="95">
        <v>2009</v>
      </c>
      <c r="B203" s="45" t="s">
        <v>41</v>
      </c>
      <c r="C203" s="17">
        <v>-14.910885586029138</v>
      </c>
      <c r="D203" s="14">
        <v>-5.731378422821962</v>
      </c>
      <c r="E203" s="14">
        <v>-33.272315780680074</v>
      </c>
      <c r="F203" s="14">
        <v>65.82538821484997</v>
      </c>
      <c r="G203" s="14">
        <v>364.6882824477638</v>
      </c>
      <c r="H203" s="14">
        <v>27.577827509037704</v>
      </c>
      <c r="I203" s="14">
        <v>-2.004635772031179</v>
      </c>
      <c r="J203" s="14">
        <v>6.80267693389365</v>
      </c>
      <c r="K203" s="14">
        <v>-24.21028894801411</v>
      </c>
      <c r="L203" s="14">
        <v>47.54643188034285</v>
      </c>
      <c r="M203" s="14">
        <v>120.13393654422083</v>
      </c>
      <c r="N203" s="14">
        <v>0.7868419482277176</v>
      </c>
    </row>
    <row r="204" spans="1:14" ht="14.25">
      <c r="A204" s="96">
        <v>2009</v>
      </c>
      <c r="B204" s="100" t="s">
        <v>42</v>
      </c>
      <c r="C204" s="121">
        <v>-14.910885586029138</v>
      </c>
      <c r="D204" s="25">
        <v>-5.731378422821962</v>
      </c>
      <c r="E204" s="25">
        <v>-33.272315780680074</v>
      </c>
      <c r="F204" s="25">
        <v>65.82538821484997</v>
      </c>
      <c r="G204" s="25">
        <v>364.6882824477638</v>
      </c>
      <c r="H204" s="25">
        <v>27.577827509037704</v>
      </c>
      <c r="I204" s="25">
        <v>-2.004635772031179</v>
      </c>
      <c r="J204" s="25">
        <v>6.80267693389365</v>
      </c>
      <c r="K204" s="25">
        <v>-24.21028894801411</v>
      </c>
      <c r="L204" s="25">
        <v>47.54643188034285</v>
      </c>
      <c r="M204" s="25">
        <v>120.13393654422083</v>
      </c>
      <c r="N204" s="25">
        <v>0.7868419482277176</v>
      </c>
    </row>
    <row r="205" spans="1:14" ht="14.25">
      <c r="A205" s="173">
        <v>2009</v>
      </c>
      <c r="B205" s="110"/>
      <c r="C205" s="59">
        <v>-14.910885586029138</v>
      </c>
      <c r="D205" s="20">
        <v>-5.731378422821962</v>
      </c>
      <c r="E205" s="20">
        <v>-33.272315780680074</v>
      </c>
      <c r="F205" s="20">
        <v>65.82538821484997</v>
      </c>
      <c r="G205" s="20">
        <v>364.6882824477638</v>
      </c>
      <c r="H205" s="20">
        <v>27.577827509037704</v>
      </c>
      <c r="I205" s="20">
        <v>-2.004635772031179</v>
      </c>
      <c r="J205" s="20">
        <v>6.80267693389365</v>
      </c>
      <c r="K205" s="20">
        <v>-24.21028894801411</v>
      </c>
      <c r="L205" s="20">
        <v>47.54643188034285</v>
      </c>
      <c r="M205" s="20">
        <v>120.13393654422083</v>
      </c>
      <c r="N205" s="20">
        <v>0.7868419482277176</v>
      </c>
    </row>
    <row r="206" spans="1:14" ht="14.25">
      <c r="A206" s="44">
        <v>2010</v>
      </c>
      <c r="B206" s="493" t="s">
        <v>27</v>
      </c>
      <c r="C206" s="14">
        <v>-5.282509479548054</v>
      </c>
      <c r="D206" s="14">
        <v>-2.965796702670943</v>
      </c>
      <c r="E206" s="14">
        <v>-11.163457701162159</v>
      </c>
      <c r="F206" s="14">
        <v>29.32666224606669</v>
      </c>
      <c r="G206" s="14">
        <v>527.0096463022508</v>
      </c>
      <c r="H206" s="14">
        <v>34.40366972477062</v>
      </c>
      <c r="I206" s="14">
        <v>-1.8114365803309767</v>
      </c>
      <c r="J206" s="14">
        <v>9.466933059469795</v>
      </c>
      <c r="K206" s="14">
        <v>-26.223208681164607</v>
      </c>
      <c r="L206" s="14">
        <v>53.965831548380834</v>
      </c>
      <c r="M206" s="14">
        <v>92.17616300279693</v>
      </c>
      <c r="N206" s="14">
        <v>0.48508162159524204</v>
      </c>
    </row>
    <row r="207" spans="1:14" ht="14.25" hidden="1" outlineLevel="1">
      <c r="A207" s="95"/>
      <c r="B207" s="45"/>
      <c r="C207" s="14"/>
      <c r="D207" s="14"/>
      <c r="E207" s="14"/>
      <c r="F207" s="14"/>
      <c r="G207" s="14"/>
      <c r="H207" s="14"/>
      <c r="I207" s="14"/>
      <c r="J207" s="14"/>
      <c r="K207" s="14"/>
      <c r="L207" s="14"/>
      <c r="M207" s="14"/>
      <c r="N207" s="14"/>
    </row>
    <row r="208" spans="1:14" ht="14.25" hidden="1" outlineLevel="1">
      <c r="A208" s="95"/>
      <c r="B208" s="45"/>
      <c r="C208" s="14"/>
      <c r="D208" s="14"/>
      <c r="E208" s="14"/>
      <c r="F208" s="14"/>
      <c r="G208" s="14"/>
      <c r="H208" s="14"/>
      <c r="I208" s="14"/>
      <c r="J208" s="14"/>
      <c r="K208" s="14"/>
      <c r="L208" s="14"/>
      <c r="M208" s="14"/>
      <c r="N208" s="14"/>
    </row>
    <row r="209" spans="2:14" ht="14.25" hidden="1" outlineLevel="1">
      <c r="B209" s="597"/>
      <c r="C209" s="19"/>
      <c r="D209" s="19"/>
      <c r="E209" s="19"/>
      <c r="F209" s="19"/>
      <c r="G209" s="19"/>
      <c r="H209" s="19"/>
      <c r="I209" s="19"/>
      <c r="J209" s="19"/>
      <c r="K209" s="19"/>
      <c r="L209" s="19"/>
      <c r="M209" s="19"/>
      <c r="N209" s="19"/>
    </row>
    <row r="210" spans="1:14" ht="14.25" collapsed="1">
      <c r="A210" s="507"/>
      <c r="B210" s="507"/>
      <c r="C210" s="507"/>
      <c r="D210" s="507"/>
      <c r="E210" s="507"/>
      <c r="F210" s="507"/>
      <c r="G210" s="507"/>
      <c r="H210" s="507"/>
      <c r="I210" s="507"/>
      <c r="J210" s="507"/>
      <c r="K210" s="507"/>
      <c r="L210" s="507"/>
      <c r="M210" s="507"/>
      <c r="N210" s="507"/>
    </row>
    <row r="211" spans="1:14" ht="14.25">
      <c r="A211" s="6" t="s">
        <v>447</v>
      </c>
      <c r="B211" s="130"/>
      <c r="C211" s="130"/>
      <c r="D211" s="130"/>
      <c r="E211" s="130"/>
      <c r="F211" s="130"/>
      <c r="G211" s="130"/>
      <c r="H211" s="130"/>
      <c r="I211" s="130"/>
      <c r="J211" s="130"/>
      <c r="K211" s="130"/>
      <c r="L211" s="130"/>
      <c r="M211" s="130"/>
      <c r="N211" s="130"/>
    </row>
    <row r="212" ht="14.25">
      <c r="A212" s="1" t="s">
        <v>480</v>
      </c>
    </row>
  </sheetData>
  <mergeCells count="14">
    <mergeCell ref="A4:B6"/>
    <mergeCell ref="C4:H4"/>
    <mergeCell ref="I4:N4"/>
    <mergeCell ref="C5:C6"/>
    <mergeCell ref="D5:D6"/>
    <mergeCell ref="E5:F5"/>
    <mergeCell ref="G5:H5"/>
    <mergeCell ref="C81:N81"/>
    <mergeCell ref="C154:N154"/>
    <mergeCell ref="I5:I6"/>
    <mergeCell ref="J5:J6"/>
    <mergeCell ref="K5:L5"/>
    <mergeCell ref="M5:N5"/>
    <mergeCell ref="C8:N8"/>
  </mergeCells>
  <printOptions horizontalCentered="1"/>
  <pageMargins left="0.4330708661417323" right="0.35433070866141736" top="0.5905511811023623" bottom="0.5905511811023623" header="0.5118110236220472" footer="0.5118110236220472"/>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K203"/>
  <sheetViews>
    <sheetView workbookViewId="0" topLeftCell="A72">
      <selection activeCell="C200" sqref="C200:J200"/>
    </sheetView>
  </sheetViews>
  <sheetFormatPr defaultColWidth="9.00390625" defaultRowHeight="14.25" outlineLevelRow="1"/>
  <cols>
    <col min="1" max="1" width="5.125" style="94" customWidth="1"/>
    <col min="2" max="2" width="6.25390625" style="94" bestFit="1" customWidth="1"/>
    <col min="3" max="16384" width="9.00390625" style="94" customWidth="1"/>
  </cols>
  <sheetData>
    <row r="1" ht="15">
      <c r="A1" s="99" t="s">
        <v>363</v>
      </c>
    </row>
    <row r="2" spans="1:10" ht="15.75">
      <c r="A2" s="54" t="s">
        <v>481</v>
      </c>
      <c r="B2" s="95"/>
      <c r="C2" s="95"/>
      <c r="D2" s="95"/>
      <c r="E2" s="95"/>
      <c r="F2" s="95"/>
      <c r="G2" s="95"/>
      <c r="H2" s="95"/>
      <c r="I2" s="95"/>
      <c r="J2" s="95"/>
    </row>
    <row r="3" spans="1:10" ht="14.25">
      <c r="A3" s="95" t="s">
        <v>459</v>
      </c>
      <c r="B3" s="95"/>
      <c r="C3" s="95"/>
      <c r="D3" s="95"/>
      <c r="E3" s="95"/>
      <c r="F3" s="95"/>
      <c r="G3" s="95"/>
      <c r="H3" s="95"/>
      <c r="I3" s="95"/>
      <c r="J3" s="95"/>
    </row>
    <row r="4" spans="1:10" ht="15.75">
      <c r="A4" s="54"/>
      <c r="B4" s="95"/>
      <c r="C4" s="95"/>
      <c r="D4" s="95"/>
      <c r="E4" s="95"/>
      <c r="F4" s="95"/>
      <c r="G4" s="95"/>
      <c r="H4" s="95"/>
      <c r="I4" s="95"/>
      <c r="J4" s="95"/>
    </row>
    <row r="5" spans="1:10" ht="14.25">
      <c r="A5" s="632"/>
      <c r="B5" s="632"/>
      <c r="C5" s="602" t="s">
        <v>468</v>
      </c>
      <c r="D5" s="602"/>
      <c r="E5" s="602"/>
      <c r="F5" s="602"/>
      <c r="G5" s="602" t="s">
        <v>469</v>
      </c>
      <c r="H5" s="602"/>
      <c r="I5" s="602"/>
      <c r="J5" s="631"/>
    </row>
    <row r="6" spans="1:10" ht="51">
      <c r="A6" s="632"/>
      <c r="B6" s="632"/>
      <c r="C6" s="166" t="s">
        <v>249</v>
      </c>
      <c r="D6" s="166" t="s">
        <v>482</v>
      </c>
      <c r="E6" s="166" t="s">
        <v>483</v>
      </c>
      <c r="F6" s="166" t="s">
        <v>484</v>
      </c>
      <c r="G6" s="166" t="s">
        <v>249</v>
      </c>
      <c r="H6" s="166" t="s">
        <v>435</v>
      </c>
      <c r="I6" s="166" t="s">
        <v>485</v>
      </c>
      <c r="J6" s="167" t="s">
        <v>437</v>
      </c>
    </row>
    <row r="7" spans="1:10" ht="14.25">
      <c r="A7" s="632"/>
      <c r="B7" s="632"/>
      <c r="C7" s="320">
        <v>1</v>
      </c>
      <c r="D7" s="320">
        <v>2</v>
      </c>
      <c r="E7" s="320">
        <v>3</v>
      </c>
      <c r="F7" s="320">
        <v>4</v>
      </c>
      <c r="G7" s="320">
        <v>5</v>
      </c>
      <c r="H7" s="320">
        <v>6</v>
      </c>
      <c r="I7" s="320">
        <v>7</v>
      </c>
      <c r="J7" s="325">
        <v>8</v>
      </c>
    </row>
    <row r="8" spans="1:10" ht="14.25" customHeight="1">
      <c r="A8" s="632"/>
      <c r="B8" s="632"/>
      <c r="C8" s="621" t="s">
        <v>476</v>
      </c>
      <c r="D8" s="621"/>
      <c r="E8" s="621"/>
      <c r="F8" s="621"/>
      <c r="G8" s="621"/>
      <c r="H8" s="621"/>
      <c r="I8" s="621"/>
      <c r="J8" s="622"/>
    </row>
    <row r="9" spans="1:10" ht="14.25" hidden="1" outlineLevel="1">
      <c r="A9" s="257">
        <v>2006</v>
      </c>
      <c r="B9" s="45" t="s">
        <v>27</v>
      </c>
      <c r="C9" s="180">
        <v>9218</v>
      </c>
      <c r="D9" s="256">
        <v>4013</v>
      </c>
      <c r="E9" s="256">
        <v>1743</v>
      </c>
      <c r="F9" s="256">
        <v>3462</v>
      </c>
      <c r="G9" s="256">
        <v>6101</v>
      </c>
      <c r="H9" s="256">
        <v>982</v>
      </c>
      <c r="I9" s="256">
        <v>3988</v>
      </c>
      <c r="J9" s="256">
        <v>1131</v>
      </c>
    </row>
    <row r="10" spans="1:10" ht="14.25" hidden="1" outlineLevel="1">
      <c r="A10" s="257">
        <v>2006</v>
      </c>
      <c r="B10" s="45" t="s">
        <v>28</v>
      </c>
      <c r="C10" s="179">
        <v>9297</v>
      </c>
      <c r="D10" s="109">
        <v>4016</v>
      </c>
      <c r="E10" s="109">
        <v>1738</v>
      </c>
      <c r="F10" s="109">
        <v>3542</v>
      </c>
      <c r="G10" s="109">
        <v>6183</v>
      </c>
      <c r="H10" s="109">
        <v>987</v>
      </c>
      <c r="I10" s="109">
        <v>4063</v>
      </c>
      <c r="J10" s="109">
        <v>1133</v>
      </c>
    </row>
    <row r="11" spans="1:10" ht="14.25" hidden="1" outlineLevel="1">
      <c r="A11" s="257">
        <v>2006</v>
      </c>
      <c r="B11" s="45" t="s">
        <v>29</v>
      </c>
      <c r="C11" s="179">
        <v>9424</v>
      </c>
      <c r="D11" s="109">
        <v>3977</v>
      </c>
      <c r="E11" s="109">
        <v>1833</v>
      </c>
      <c r="F11" s="109">
        <v>3614</v>
      </c>
      <c r="G11" s="109">
        <v>6360</v>
      </c>
      <c r="H11" s="109">
        <v>1026</v>
      </c>
      <c r="I11" s="109">
        <v>4169</v>
      </c>
      <c r="J11" s="109">
        <v>1165</v>
      </c>
    </row>
    <row r="12" spans="1:10" ht="14.25" hidden="1" outlineLevel="1">
      <c r="A12" s="257">
        <v>2006</v>
      </c>
      <c r="B12" s="45" t="s">
        <v>30</v>
      </c>
      <c r="C12" s="179">
        <v>9424</v>
      </c>
      <c r="D12" s="109">
        <v>3977</v>
      </c>
      <c r="E12" s="109">
        <v>1833</v>
      </c>
      <c r="F12" s="109">
        <v>3614</v>
      </c>
      <c r="G12" s="109">
        <v>6360</v>
      </c>
      <c r="H12" s="109">
        <v>1026</v>
      </c>
      <c r="I12" s="109">
        <v>4169</v>
      </c>
      <c r="J12" s="109">
        <v>1165</v>
      </c>
    </row>
    <row r="13" spans="1:10" ht="14.25" hidden="1" outlineLevel="1">
      <c r="A13" s="257">
        <v>2006</v>
      </c>
      <c r="B13" s="45" t="s">
        <v>31</v>
      </c>
      <c r="C13" s="179">
        <v>9491</v>
      </c>
      <c r="D13" s="109">
        <v>3975</v>
      </c>
      <c r="E13" s="109">
        <v>1833</v>
      </c>
      <c r="F13" s="109">
        <v>3683</v>
      </c>
      <c r="G13" s="109">
        <v>6521</v>
      </c>
      <c r="H13" s="109">
        <v>1042</v>
      </c>
      <c r="I13" s="109">
        <v>4265</v>
      </c>
      <c r="J13" s="109">
        <v>1215</v>
      </c>
    </row>
    <row r="14" spans="1:10" ht="14.25" hidden="1" outlineLevel="1">
      <c r="A14" s="257">
        <v>2006</v>
      </c>
      <c r="B14" s="45" t="s">
        <v>429</v>
      </c>
      <c r="C14" s="179">
        <v>9760</v>
      </c>
      <c r="D14" s="109">
        <v>4265</v>
      </c>
      <c r="E14" s="109">
        <v>1950</v>
      </c>
      <c r="F14" s="109">
        <v>3545</v>
      </c>
      <c r="G14" s="109">
        <v>6721</v>
      </c>
      <c r="H14" s="109">
        <v>1060</v>
      </c>
      <c r="I14" s="109">
        <v>4383</v>
      </c>
      <c r="J14" s="109">
        <v>1278</v>
      </c>
    </row>
    <row r="15" spans="1:10" ht="14.25" hidden="1" outlineLevel="1">
      <c r="A15" s="257">
        <v>2006</v>
      </c>
      <c r="B15" s="45" t="s">
        <v>479</v>
      </c>
      <c r="C15" s="179">
        <v>9992</v>
      </c>
      <c r="D15" s="109">
        <v>4467</v>
      </c>
      <c r="E15" s="109">
        <v>1885</v>
      </c>
      <c r="F15" s="109">
        <v>3640</v>
      </c>
      <c r="G15" s="109">
        <v>6930</v>
      </c>
      <c r="H15" s="109">
        <v>1082</v>
      </c>
      <c r="I15" s="109">
        <v>4521</v>
      </c>
      <c r="J15" s="109">
        <v>1326</v>
      </c>
    </row>
    <row r="16" spans="1:10" ht="14.25" hidden="1" outlineLevel="1">
      <c r="A16" s="257">
        <v>2006</v>
      </c>
      <c r="B16" s="45" t="s">
        <v>34</v>
      </c>
      <c r="C16" s="179">
        <v>9992</v>
      </c>
      <c r="D16" s="109">
        <v>4467</v>
      </c>
      <c r="E16" s="109">
        <v>1885</v>
      </c>
      <c r="F16" s="109">
        <v>3640</v>
      </c>
      <c r="G16" s="109">
        <v>6930</v>
      </c>
      <c r="H16" s="109">
        <v>1082</v>
      </c>
      <c r="I16" s="109">
        <v>4521</v>
      </c>
      <c r="J16" s="109">
        <v>1326</v>
      </c>
    </row>
    <row r="17" spans="1:10" ht="14.25" hidden="1" outlineLevel="1">
      <c r="A17" s="257">
        <v>2006</v>
      </c>
      <c r="B17" s="45" t="s">
        <v>431</v>
      </c>
      <c r="C17" s="179">
        <v>9724</v>
      </c>
      <c r="D17" s="109">
        <v>4225</v>
      </c>
      <c r="E17" s="109">
        <v>1814</v>
      </c>
      <c r="F17" s="109">
        <v>3684</v>
      </c>
      <c r="G17" s="109">
        <v>7096</v>
      </c>
      <c r="H17" s="109">
        <v>1096</v>
      </c>
      <c r="I17" s="109">
        <v>4629</v>
      </c>
      <c r="J17" s="109">
        <v>1370</v>
      </c>
    </row>
    <row r="18" spans="1:10" ht="14.25" hidden="1" outlineLevel="1">
      <c r="A18" s="257">
        <v>2006</v>
      </c>
      <c r="B18" s="45" t="s">
        <v>36</v>
      </c>
      <c r="C18" s="179">
        <v>9875</v>
      </c>
      <c r="D18" s="109">
        <v>4240</v>
      </c>
      <c r="E18" s="109">
        <v>1871</v>
      </c>
      <c r="F18" s="109">
        <v>3763</v>
      </c>
      <c r="G18" s="109">
        <v>7263</v>
      </c>
      <c r="H18" s="109">
        <v>1113</v>
      </c>
      <c r="I18" s="109">
        <v>4746</v>
      </c>
      <c r="J18" s="109">
        <v>1404</v>
      </c>
    </row>
    <row r="19" spans="1:10" ht="14.25" hidden="1" outlineLevel="1">
      <c r="A19" s="257">
        <v>2006</v>
      </c>
      <c r="B19" s="45" t="s">
        <v>37</v>
      </c>
      <c r="C19" s="179">
        <v>10041</v>
      </c>
      <c r="D19" s="109">
        <v>4335</v>
      </c>
      <c r="E19" s="109">
        <v>1869</v>
      </c>
      <c r="F19" s="109">
        <v>3838</v>
      </c>
      <c r="G19" s="109">
        <v>7430</v>
      </c>
      <c r="H19" s="109">
        <v>1140</v>
      </c>
      <c r="I19" s="109">
        <v>4847</v>
      </c>
      <c r="J19" s="109">
        <v>1443</v>
      </c>
    </row>
    <row r="20" spans="1:10" ht="14.25" hidden="1" outlineLevel="1">
      <c r="A20" s="257">
        <v>2006</v>
      </c>
      <c r="B20" s="45" t="s">
        <v>38</v>
      </c>
      <c r="C20" s="179">
        <v>10041</v>
      </c>
      <c r="D20" s="109">
        <v>4335</v>
      </c>
      <c r="E20" s="109">
        <v>1869</v>
      </c>
      <c r="F20" s="109">
        <v>3838</v>
      </c>
      <c r="G20" s="109">
        <v>7430</v>
      </c>
      <c r="H20" s="109">
        <v>1140</v>
      </c>
      <c r="I20" s="109">
        <v>4847</v>
      </c>
      <c r="J20" s="109">
        <v>1443</v>
      </c>
    </row>
    <row r="21" spans="1:10" ht="14.25" hidden="1" outlineLevel="1">
      <c r="A21" s="257">
        <v>2006</v>
      </c>
      <c r="B21" s="45" t="s">
        <v>432</v>
      </c>
      <c r="C21" s="179">
        <v>10793</v>
      </c>
      <c r="D21" s="109">
        <v>4566</v>
      </c>
      <c r="E21" s="109">
        <v>2135</v>
      </c>
      <c r="F21" s="109">
        <v>4093</v>
      </c>
      <c r="G21" s="109">
        <v>7602</v>
      </c>
      <c r="H21" s="109">
        <v>1166</v>
      </c>
      <c r="I21" s="109">
        <v>4957</v>
      </c>
      <c r="J21" s="109">
        <v>1479</v>
      </c>
    </row>
    <row r="22" spans="1:10" ht="14.25" hidden="1" outlineLevel="1">
      <c r="A22" s="257">
        <v>2006</v>
      </c>
      <c r="B22" s="45" t="s">
        <v>40</v>
      </c>
      <c r="C22" s="179">
        <v>10818</v>
      </c>
      <c r="D22" s="109">
        <v>4542</v>
      </c>
      <c r="E22" s="109">
        <v>2170</v>
      </c>
      <c r="F22" s="109">
        <v>4105</v>
      </c>
      <c r="G22" s="109">
        <v>7749</v>
      </c>
      <c r="H22" s="109">
        <v>1186</v>
      </c>
      <c r="I22" s="109">
        <v>5055</v>
      </c>
      <c r="J22" s="109">
        <v>1508</v>
      </c>
    </row>
    <row r="23" spans="1:10" ht="14.25" hidden="1" outlineLevel="1">
      <c r="A23" s="257">
        <v>2006</v>
      </c>
      <c r="B23" s="45" t="s">
        <v>41</v>
      </c>
      <c r="C23" s="179">
        <v>10900</v>
      </c>
      <c r="D23" s="109">
        <v>4501</v>
      </c>
      <c r="E23" s="109">
        <v>2136</v>
      </c>
      <c r="F23" s="109">
        <v>4264</v>
      </c>
      <c r="G23" s="109">
        <v>7901</v>
      </c>
      <c r="H23" s="109">
        <v>1191</v>
      </c>
      <c r="I23" s="109">
        <v>5209</v>
      </c>
      <c r="J23" s="109">
        <v>1501</v>
      </c>
    </row>
    <row r="24" spans="1:10" ht="14.25" hidden="1" outlineLevel="1">
      <c r="A24" s="257">
        <v>2006</v>
      </c>
      <c r="B24" s="45" t="s">
        <v>42</v>
      </c>
      <c r="C24" s="179">
        <v>10900</v>
      </c>
      <c r="D24" s="109">
        <v>4501</v>
      </c>
      <c r="E24" s="109">
        <v>2136</v>
      </c>
      <c r="F24" s="109">
        <v>4264</v>
      </c>
      <c r="G24" s="109">
        <v>7901</v>
      </c>
      <c r="H24" s="109">
        <v>1191</v>
      </c>
      <c r="I24" s="109">
        <v>5209</v>
      </c>
      <c r="J24" s="109">
        <v>1501</v>
      </c>
    </row>
    <row r="25" spans="1:10" ht="14.25" collapsed="1">
      <c r="A25" s="318">
        <v>2006</v>
      </c>
      <c r="B25" s="45"/>
      <c r="C25" s="179">
        <v>10900</v>
      </c>
      <c r="D25" s="109">
        <v>4501</v>
      </c>
      <c r="E25" s="109">
        <v>2136</v>
      </c>
      <c r="F25" s="109">
        <v>4264</v>
      </c>
      <c r="G25" s="109">
        <v>7901</v>
      </c>
      <c r="H25" s="109">
        <v>1191</v>
      </c>
      <c r="I25" s="109">
        <v>5209</v>
      </c>
      <c r="J25" s="109">
        <v>1501</v>
      </c>
    </row>
    <row r="26" spans="1:10" ht="14.25" hidden="1" outlineLevel="1">
      <c r="A26" s="318">
        <v>2007</v>
      </c>
      <c r="B26" s="45" t="s">
        <v>27</v>
      </c>
      <c r="C26" s="179">
        <v>11065</v>
      </c>
      <c r="D26" s="109">
        <v>4549</v>
      </c>
      <c r="E26" s="109">
        <v>2168</v>
      </c>
      <c r="F26" s="109">
        <v>4347</v>
      </c>
      <c r="G26" s="109">
        <v>7999</v>
      </c>
      <c r="H26" s="109">
        <v>1205</v>
      </c>
      <c r="I26" s="109">
        <v>5303</v>
      </c>
      <c r="J26" s="109">
        <v>1491</v>
      </c>
    </row>
    <row r="27" spans="1:10" ht="14.25" hidden="1" outlineLevel="1">
      <c r="A27" s="318">
        <v>2007</v>
      </c>
      <c r="B27" s="45" t="s">
        <v>28</v>
      </c>
      <c r="C27" s="179">
        <v>11105</v>
      </c>
      <c r="D27" s="109">
        <v>4703</v>
      </c>
      <c r="E27" s="109">
        <v>2194</v>
      </c>
      <c r="F27" s="109">
        <v>4209</v>
      </c>
      <c r="G27" s="109">
        <v>8103</v>
      </c>
      <c r="H27" s="109">
        <v>1218</v>
      </c>
      <c r="I27" s="109">
        <v>5373</v>
      </c>
      <c r="J27" s="109">
        <v>1511</v>
      </c>
    </row>
    <row r="28" spans="1:10" ht="14.25" hidden="1" outlineLevel="1">
      <c r="A28" s="318">
        <v>2007</v>
      </c>
      <c r="B28" s="45" t="s">
        <v>29</v>
      </c>
      <c r="C28" s="179">
        <v>11149</v>
      </c>
      <c r="D28" s="109">
        <v>4820</v>
      </c>
      <c r="E28" s="109">
        <v>2145</v>
      </c>
      <c r="F28" s="109">
        <v>4184</v>
      </c>
      <c r="G28" s="109">
        <v>8279</v>
      </c>
      <c r="H28" s="109">
        <v>1245</v>
      </c>
      <c r="I28" s="109">
        <v>5475</v>
      </c>
      <c r="J28" s="109">
        <v>1559</v>
      </c>
    </row>
    <row r="29" spans="1:10" ht="14.25" hidden="1" outlineLevel="1">
      <c r="A29" s="318">
        <v>2007</v>
      </c>
      <c r="B29" s="45" t="s">
        <v>30</v>
      </c>
      <c r="C29" s="179">
        <v>11149</v>
      </c>
      <c r="D29" s="109">
        <v>4820</v>
      </c>
      <c r="E29" s="109">
        <v>2145</v>
      </c>
      <c r="F29" s="109">
        <v>4184</v>
      </c>
      <c r="G29" s="109">
        <v>8279</v>
      </c>
      <c r="H29" s="109">
        <v>1245</v>
      </c>
      <c r="I29" s="109">
        <v>5475</v>
      </c>
      <c r="J29" s="109">
        <v>1559</v>
      </c>
    </row>
    <row r="30" spans="1:10" ht="14.25" hidden="1" outlineLevel="1">
      <c r="A30" s="318">
        <v>2007</v>
      </c>
      <c r="B30" s="45" t="s">
        <v>31</v>
      </c>
      <c r="C30" s="179">
        <v>11331</v>
      </c>
      <c r="D30" s="109">
        <v>4789</v>
      </c>
      <c r="E30" s="109">
        <v>2286</v>
      </c>
      <c r="F30" s="109">
        <v>4256</v>
      </c>
      <c r="G30" s="109">
        <v>8400</v>
      </c>
      <c r="H30" s="109">
        <v>1219</v>
      </c>
      <c r="I30" s="109">
        <v>5595</v>
      </c>
      <c r="J30" s="109">
        <v>1586</v>
      </c>
    </row>
    <row r="31" spans="1:10" ht="14.25" hidden="1" outlineLevel="1">
      <c r="A31" s="318">
        <v>2007</v>
      </c>
      <c r="B31" s="45" t="s">
        <v>429</v>
      </c>
      <c r="C31" s="179">
        <v>11644</v>
      </c>
      <c r="D31" s="109">
        <v>4928</v>
      </c>
      <c r="E31" s="109">
        <v>2310</v>
      </c>
      <c r="F31" s="109">
        <v>4406</v>
      </c>
      <c r="G31" s="109">
        <v>8638</v>
      </c>
      <c r="H31" s="109">
        <v>1242</v>
      </c>
      <c r="I31" s="109">
        <v>5761</v>
      </c>
      <c r="J31" s="109">
        <v>1635</v>
      </c>
    </row>
    <row r="32" spans="1:10" ht="14.25" hidden="1" outlineLevel="1">
      <c r="A32" s="318">
        <v>2007</v>
      </c>
      <c r="B32" s="45" t="s">
        <v>479</v>
      </c>
      <c r="C32" s="179">
        <v>12022</v>
      </c>
      <c r="D32" s="109">
        <v>5350</v>
      </c>
      <c r="E32" s="109">
        <v>2255</v>
      </c>
      <c r="F32" s="109">
        <v>4417</v>
      </c>
      <c r="G32" s="109">
        <v>8867</v>
      </c>
      <c r="H32" s="109">
        <v>1268</v>
      </c>
      <c r="I32" s="109">
        <v>5911</v>
      </c>
      <c r="J32" s="109">
        <v>1688</v>
      </c>
    </row>
    <row r="33" spans="1:10" ht="14.25" hidden="1" outlineLevel="1">
      <c r="A33" s="318">
        <v>2007</v>
      </c>
      <c r="B33" s="45" t="s">
        <v>34</v>
      </c>
      <c r="C33" s="179">
        <v>12022</v>
      </c>
      <c r="D33" s="109">
        <v>5350</v>
      </c>
      <c r="E33" s="109">
        <v>2255</v>
      </c>
      <c r="F33" s="109">
        <v>4417</v>
      </c>
      <c r="G33" s="109">
        <v>8867</v>
      </c>
      <c r="H33" s="109">
        <v>1268</v>
      </c>
      <c r="I33" s="109">
        <v>5911</v>
      </c>
      <c r="J33" s="109">
        <v>1688</v>
      </c>
    </row>
    <row r="34" spans="1:10" ht="14.25" hidden="1" outlineLevel="1">
      <c r="A34" s="318">
        <v>2007</v>
      </c>
      <c r="B34" s="45" t="s">
        <v>431</v>
      </c>
      <c r="C34" s="179">
        <v>12282</v>
      </c>
      <c r="D34" s="109">
        <v>5258</v>
      </c>
      <c r="E34" s="109">
        <v>2418</v>
      </c>
      <c r="F34" s="109">
        <v>4605</v>
      </c>
      <c r="G34" s="109">
        <v>9060</v>
      </c>
      <c r="H34" s="109">
        <v>1295</v>
      </c>
      <c r="I34" s="109">
        <v>6039</v>
      </c>
      <c r="J34" s="109">
        <v>1726</v>
      </c>
    </row>
    <row r="35" spans="1:10" ht="14.25" hidden="1" outlineLevel="1">
      <c r="A35" s="318">
        <v>2007</v>
      </c>
      <c r="B35" s="45" t="s">
        <v>36</v>
      </c>
      <c r="C35" s="179">
        <v>12322</v>
      </c>
      <c r="D35" s="109">
        <v>5182</v>
      </c>
      <c r="E35" s="109">
        <v>2428</v>
      </c>
      <c r="F35" s="109">
        <v>4712</v>
      </c>
      <c r="G35" s="109">
        <v>9250</v>
      </c>
      <c r="H35" s="109">
        <v>1305</v>
      </c>
      <c r="I35" s="109">
        <v>6176</v>
      </c>
      <c r="J35" s="109">
        <v>1769</v>
      </c>
    </row>
    <row r="36" spans="1:10" ht="14.25" hidden="1" outlineLevel="1">
      <c r="A36" s="318">
        <v>2007</v>
      </c>
      <c r="B36" s="45" t="s">
        <v>37</v>
      </c>
      <c r="C36" s="179">
        <v>12662</v>
      </c>
      <c r="D36" s="109">
        <v>5423</v>
      </c>
      <c r="E36" s="109">
        <v>2418</v>
      </c>
      <c r="F36" s="109">
        <v>4821</v>
      </c>
      <c r="G36" s="109">
        <v>9439</v>
      </c>
      <c r="H36" s="109">
        <v>1325</v>
      </c>
      <c r="I36" s="109">
        <v>6307</v>
      </c>
      <c r="J36" s="109">
        <v>1806</v>
      </c>
    </row>
    <row r="37" spans="1:10" ht="14.25" hidden="1" outlineLevel="1">
      <c r="A37" s="318">
        <v>2007</v>
      </c>
      <c r="B37" s="45" t="s">
        <v>38</v>
      </c>
      <c r="C37" s="179">
        <v>12662</v>
      </c>
      <c r="D37" s="109">
        <v>5423</v>
      </c>
      <c r="E37" s="109">
        <v>2418</v>
      </c>
      <c r="F37" s="109">
        <v>4821</v>
      </c>
      <c r="G37" s="109">
        <v>9439</v>
      </c>
      <c r="H37" s="109">
        <v>1325</v>
      </c>
      <c r="I37" s="109">
        <v>6307</v>
      </c>
      <c r="J37" s="109">
        <v>1806</v>
      </c>
    </row>
    <row r="38" spans="1:10" ht="14.25" hidden="1" outlineLevel="1">
      <c r="A38" s="318">
        <v>2007</v>
      </c>
      <c r="B38" s="45" t="s">
        <v>432</v>
      </c>
      <c r="C38" s="179">
        <v>13039</v>
      </c>
      <c r="D38" s="109">
        <v>5593</v>
      </c>
      <c r="E38" s="109">
        <v>2500</v>
      </c>
      <c r="F38" s="109">
        <v>4946</v>
      </c>
      <c r="G38" s="109">
        <v>9676</v>
      </c>
      <c r="H38" s="109">
        <v>1344</v>
      </c>
      <c r="I38" s="109">
        <v>6468</v>
      </c>
      <c r="J38" s="109">
        <v>1863</v>
      </c>
    </row>
    <row r="39" spans="1:10" ht="14.25" hidden="1" outlineLevel="1">
      <c r="A39" s="318">
        <v>2007</v>
      </c>
      <c r="B39" s="45" t="s">
        <v>40</v>
      </c>
      <c r="C39" s="179">
        <v>13187</v>
      </c>
      <c r="D39" s="109">
        <v>5747</v>
      </c>
      <c r="E39" s="109">
        <v>2569</v>
      </c>
      <c r="F39" s="109">
        <v>4870</v>
      </c>
      <c r="G39" s="109">
        <v>9907</v>
      </c>
      <c r="H39" s="109">
        <v>1365</v>
      </c>
      <c r="I39" s="109">
        <v>6624</v>
      </c>
      <c r="J39" s="109">
        <v>1918</v>
      </c>
    </row>
    <row r="40" spans="1:10" ht="14.25" hidden="1" outlineLevel="1">
      <c r="A40" s="318">
        <v>2007</v>
      </c>
      <c r="B40" s="45" t="s">
        <v>41</v>
      </c>
      <c r="C40" s="179">
        <v>13470</v>
      </c>
      <c r="D40" s="109">
        <v>5805</v>
      </c>
      <c r="E40" s="109">
        <v>2746</v>
      </c>
      <c r="F40" s="109">
        <v>4919</v>
      </c>
      <c r="G40" s="109">
        <v>10101</v>
      </c>
      <c r="H40" s="109">
        <v>1379</v>
      </c>
      <c r="I40" s="109">
        <v>6773</v>
      </c>
      <c r="J40" s="109">
        <v>1949</v>
      </c>
    </row>
    <row r="41" spans="1:10" ht="14.25" hidden="1" outlineLevel="1">
      <c r="A41" s="318">
        <v>2007</v>
      </c>
      <c r="B41" s="45" t="s">
        <v>42</v>
      </c>
      <c r="C41" s="179">
        <v>13470</v>
      </c>
      <c r="D41" s="109">
        <v>5805</v>
      </c>
      <c r="E41" s="109">
        <v>2746</v>
      </c>
      <c r="F41" s="109">
        <v>4919</v>
      </c>
      <c r="G41" s="109">
        <v>10101</v>
      </c>
      <c r="H41" s="109">
        <v>1379</v>
      </c>
      <c r="I41" s="109">
        <v>6773</v>
      </c>
      <c r="J41" s="109">
        <v>1949</v>
      </c>
    </row>
    <row r="42" spans="1:10" ht="14.25" collapsed="1">
      <c r="A42" s="319">
        <v>2007</v>
      </c>
      <c r="B42" s="100"/>
      <c r="C42" s="258">
        <v>13470</v>
      </c>
      <c r="D42" s="178">
        <v>5805</v>
      </c>
      <c r="E42" s="178">
        <v>2746</v>
      </c>
      <c r="F42" s="178">
        <v>4919</v>
      </c>
      <c r="G42" s="178">
        <v>10101</v>
      </c>
      <c r="H42" s="178">
        <v>1379</v>
      </c>
      <c r="I42" s="178">
        <v>6773</v>
      </c>
      <c r="J42" s="178">
        <v>1949</v>
      </c>
    </row>
    <row r="43" spans="1:10" ht="14.25" hidden="1" outlineLevel="1">
      <c r="A43" s="318">
        <v>2008</v>
      </c>
      <c r="B43" s="45" t="s">
        <v>27</v>
      </c>
      <c r="C43" s="179">
        <v>14047</v>
      </c>
      <c r="D43" s="109">
        <v>6101</v>
      </c>
      <c r="E43" s="109">
        <v>2930</v>
      </c>
      <c r="F43" s="109">
        <v>5015</v>
      </c>
      <c r="G43" s="109">
        <v>10235</v>
      </c>
      <c r="H43" s="109">
        <v>1386</v>
      </c>
      <c r="I43" s="109">
        <v>6884</v>
      </c>
      <c r="J43" s="109">
        <v>1965</v>
      </c>
    </row>
    <row r="44" spans="1:10" ht="14.25" hidden="1" outlineLevel="1">
      <c r="A44" s="318">
        <v>2008</v>
      </c>
      <c r="B44" s="45" t="s">
        <v>28</v>
      </c>
      <c r="C44" s="179">
        <v>14193</v>
      </c>
      <c r="D44" s="109">
        <v>6203</v>
      </c>
      <c r="E44" s="109">
        <v>2936</v>
      </c>
      <c r="F44" s="109">
        <v>5053</v>
      </c>
      <c r="G44" s="109">
        <v>10394</v>
      </c>
      <c r="H44" s="109">
        <v>1404</v>
      </c>
      <c r="I44" s="109">
        <v>6998</v>
      </c>
      <c r="J44" s="109">
        <v>1992</v>
      </c>
    </row>
    <row r="45" spans="1:10" ht="14.25" hidden="1" outlineLevel="1">
      <c r="A45" s="318">
        <v>2008</v>
      </c>
      <c r="B45" s="45" t="s">
        <v>29</v>
      </c>
      <c r="C45" s="179">
        <v>14319</v>
      </c>
      <c r="D45" s="109">
        <v>6291</v>
      </c>
      <c r="E45" s="109">
        <v>2922</v>
      </c>
      <c r="F45" s="109">
        <v>5107</v>
      </c>
      <c r="G45" s="109">
        <v>10594</v>
      </c>
      <c r="H45" s="109">
        <v>1429</v>
      </c>
      <c r="I45" s="109">
        <v>7124</v>
      </c>
      <c r="J45" s="109">
        <v>2040</v>
      </c>
    </row>
    <row r="46" spans="1:10" ht="14.25" collapsed="1">
      <c r="A46" s="318">
        <v>2008</v>
      </c>
      <c r="B46" s="45" t="s">
        <v>30</v>
      </c>
      <c r="C46" s="179">
        <v>14319</v>
      </c>
      <c r="D46" s="109">
        <v>6291</v>
      </c>
      <c r="E46" s="109">
        <v>2922</v>
      </c>
      <c r="F46" s="109">
        <v>5107</v>
      </c>
      <c r="G46" s="109">
        <v>10594</v>
      </c>
      <c r="H46" s="109">
        <v>1429</v>
      </c>
      <c r="I46" s="109">
        <v>7124</v>
      </c>
      <c r="J46" s="109">
        <v>2040</v>
      </c>
    </row>
    <row r="47" spans="1:10" ht="14.25" hidden="1" outlineLevel="1">
      <c r="A47" s="318">
        <v>2008</v>
      </c>
      <c r="B47" s="45" t="s">
        <v>31</v>
      </c>
      <c r="C47" s="179">
        <v>14533</v>
      </c>
      <c r="D47" s="109">
        <v>6349</v>
      </c>
      <c r="E47" s="109">
        <v>2953</v>
      </c>
      <c r="F47" s="109">
        <v>5232</v>
      </c>
      <c r="G47" s="109">
        <v>10850</v>
      </c>
      <c r="H47" s="109">
        <v>1471</v>
      </c>
      <c r="I47" s="109">
        <v>7297</v>
      </c>
      <c r="J47" s="109">
        <v>2081</v>
      </c>
    </row>
    <row r="48" spans="1:10" ht="14.25" hidden="1" outlineLevel="1">
      <c r="A48" s="318">
        <v>2008</v>
      </c>
      <c r="B48" s="45" t="s">
        <v>429</v>
      </c>
      <c r="C48" s="179">
        <v>14521</v>
      </c>
      <c r="D48" s="109">
        <v>6352</v>
      </c>
      <c r="E48" s="109">
        <v>2936</v>
      </c>
      <c r="F48" s="109">
        <v>5233</v>
      </c>
      <c r="G48" s="109">
        <v>11101</v>
      </c>
      <c r="H48" s="109">
        <v>1507</v>
      </c>
      <c r="I48" s="109">
        <v>7464</v>
      </c>
      <c r="J48" s="109">
        <v>2129</v>
      </c>
    </row>
    <row r="49" spans="1:10" ht="14.25" hidden="1" outlineLevel="1">
      <c r="A49" s="318">
        <v>2008</v>
      </c>
      <c r="B49" s="45" t="s">
        <v>479</v>
      </c>
      <c r="C49" s="179">
        <v>14881</v>
      </c>
      <c r="D49" s="109">
        <v>6542</v>
      </c>
      <c r="E49" s="109">
        <v>3003</v>
      </c>
      <c r="F49" s="109">
        <v>5336</v>
      </c>
      <c r="G49" s="109">
        <v>11372</v>
      </c>
      <c r="H49" s="109">
        <v>1537</v>
      </c>
      <c r="I49" s="109">
        <v>7647</v>
      </c>
      <c r="J49" s="109">
        <v>2188</v>
      </c>
    </row>
    <row r="50" spans="1:10" ht="14.25" collapsed="1">
      <c r="A50" s="318">
        <v>2008</v>
      </c>
      <c r="B50" s="45" t="s">
        <v>34</v>
      </c>
      <c r="C50" s="179">
        <v>14881</v>
      </c>
      <c r="D50" s="109">
        <v>6542</v>
      </c>
      <c r="E50" s="109">
        <v>3003</v>
      </c>
      <c r="F50" s="109">
        <v>5336</v>
      </c>
      <c r="G50" s="109">
        <v>11372</v>
      </c>
      <c r="H50" s="109">
        <v>1537</v>
      </c>
      <c r="I50" s="109">
        <v>7647</v>
      </c>
      <c r="J50" s="109">
        <v>2188</v>
      </c>
    </row>
    <row r="51" spans="1:10" ht="14.25" hidden="1" outlineLevel="1">
      <c r="A51" s="318">
        <v>2008</v>
      </c>
      <c r="B51" s="45" t="s">
        <v>431</v>
      </c>
      <c r="C51" s="179">
        <v>15258</v>
      </c>
      <c r="D51" s="109">
        <v>6650</v>
      </c>
      <c r="E51" s="109">
        <v>3188</v>
      </c>
      <c r="F51" s="109">
        <v>5419</v>
      </c>
      <c r="G51" s="109">
        <v>11644</v>
      </c>
      <c r="H51" s="109">
        <v>1588</v>
      </c>
      <c r="I51" s="109">
        <v>7826</v>
      </c>
      <c r="J51" s="109">
        <v>2230</v>
      </c>
    </row>
    <row r="52" spans="1:10" ht="14.25" hidden="1" outlineLevel="1">
      <c r="A52" s="318">
        <v>2008</v>
      </c>
      <c r="B52" s="45" t="s">
        <v>36</v>
      </c>
      <c r="C52" s="179">
        <v>15427</v>
      </c>
      <c r="D52" s="109">
        <v>6678</v>
      </c>
      <c r="E52" s="109">
        <v>3288</v>
      </c>
      <c r="F52" s="109">
        <v>5461</v>
      </c>
      <c r="G52" s="109">
        <v>11857</v>
      </c>
      <c r="H52" s="109">
        <v>1616</v>
      </c>
      <c r="I52" s="109">
        <v>7977</v>
      </c>
      <c r="J52" s="109">
        <v>2264</v>
      </c>
    </row>
    <row r="53" spans="1:10" ht="14.25" hidden="1" outlineLevel="1">
      <c r="A53" s="318">
        <v>2008</v>
      </c>
      <c r="B53" s="45" t="s">
        <v>37</v>
      </c>
      <c r="C53" s="179">
        <v>15467</v>
      </c>
      <c r="D53" s="109">
        <v>6603</v>
      </c>
      <c r="E53" s="109">
        <v>3341</v>
      </c>
      <c r="F53" s="109">
        <v>5522</v>
      </c>
      <c r="G53" s="109">
        <v>12081</v>
      </c>
      <c r="H53" s="109">
        <v>1648</v>
      </c>
      <c r="I53" s="109">
        <v>8128</v>
      </c>
      <c r="J53" s="109">
        <v>2304</v>
      </c>
    </row>
    <row r="54" spans="1:10" ht="14.25" collapsed="1">
      <c r="A54" s="318">
        <v>2008</v>
      </c>
      <c r="B54" s="45" t="s">
        <v>38</v>
      </c>
      <c r="C54" s="179">
        <v>15467</v>
      </c>
      <c r="D54" s="109">
        <v>6603</v>
      </c>
      <c r="E54" s="109">
        <v>3341</v>
      </c>
      <c r="F54" s="109">
        <v>5522</v>
      </c>
      <c r="G54" s="109">
        <v>12081</v>
      </c>
      <c r="H54" s="109">
        <v>1648</v>
      </c>
      <c r="I54" s="109">
        <v>8128</v>
      </c>
      <c r="J54" s="109">
        <v>2304</v>
      </c>
    </row>
    <row r="55" spans="1:10" ht="14.25" hidden="1" outlineLevel="1">
      <c r="A55" s="318">
        <v>2008</v>
      </c>
      <c r="B55" s="45" t="s">
        <v>432</v>
      </c>
      <c r="C55" s="179">
        <v>15658</v>
      </c>
      <c r="D55" s="109">
        <v>6552</v>
      </c>
      <c r="E55" s="109">
        <v>3394</v>
      </c>
      <c r="F55" s="109">
        <v>5711</v>
      </c>
      <c r="G55" s="109">
        <v>12317</v>
      </c>
      <c r="H55" s="109">
        <v>1672</v>
      </c>
      <c r="I55" s="109">
        <v>8298</v>
      </c>
      <c r="J55" s="109">
        <v>2348</v>
      </c>
    </row>
    <row r="56" spans="1:10" ht="14.25" hidden="1" outlineLevel="1">
      <c r="A56" s="318">
        <v>2008</v>
      </c>
      <c r="B56" s="45" t="s">
        <v>40</v>
      </c>
      <c r="C56" s="179">
        <v>15783</v>
      </c>
      <c r="D56" s="109">
        <v>6604</v>
      </c>
      <c r="E56" s="109">
        <v>3448</v>
      </c>
      <c r="F56" s="109">
        <v>5731</v>
      </c>
      <c r="G56" s="109">
        <v>12480</v>
      </c>
      <c r="H56" s="109">
        <v>1690</v>
      </c>
      <c r="I56" s="109">
        <v>8409</v>
      </c>
      <c r="J56" s="109">
        <v>2381</v>
      </c>
    </row>
    <row r="57" spans="1:10" ht="14.25" hidden="1" outlineLevel="1">
      <c r="A57" s="318">
        <v>2008</v>
      </c>
      <c r="B57" s="45" t="s">
        <v>41</v>
      </c>
      <c r="C57" s="179">
        <v>15478</v>
      </c>
      <c r="D57" s="109">
        <v>6257</v>
      </c>
      <c r="E57" s="109">
        <v>3483</v>
      </c>
      <c r="F57" s="109">
        <v>5737</v>
      </c>
      <c r="G57" s="109">
        <v>12613</v>
      </c>
      <c r="H57" s="109">
        <v>1694</v>
      </c>
      <c r="I57" s="109">
        <v>8536</v>
      </c>
      <c r="J57" s="109">
        <v>2382</v>
      </c>
    </row>
    <row r="58" spans="1:10" ht="14.25" collapsed="1">
      <c r="A58" s="319">
        <v>2008</v>
      </c>
      <c r="B58" s="100" t="s">
        <v>42</v>
      </c>
      <c r="C58" s="258">
        <v>15478</v>
      </c>
      <c r="D58" s="178">
        <v>6257</v>
      </c>
      <c r="E58" s="178">
        <v>3483</v>
      </c>
      <c r="F58" s="178">
        <v>5737</v>
      </c>
      <c r="G58" s="178">
        <v>12613</v>
      </c>
      <c r="H58" s="178">
        <v>1694</v>
      </c>
      <c r="I58" s="178">
        <v>8536</v>
      </c>
      <c r="J58" s="178">
        <v>2382</v>
      </c>
    </row>
    <row r="59" spans="1:10" ht="14.25">
      <c r="A59" s="318">
        <v>2008</v>
      </c>
      <c r="B59" s="45"/>
      <c r="C59" s="179">
        <v>15478</v>
      </c>
      <c r="D59" s="109">
        <v>6257</v>
      </c>
      <c r="E59" s="109">
        <v>3483</v>
      </c>
      <c r="F59" s="109">
        <v>5737</v>
      </c>
      <c r="G59" s="109">
        <v>12613</v>
      </c>
      <c r="H59" s="109">
        <v>1694</v>
      </c>
      <c r="I59" s="109">
        <v>8536</v>
      </c>
      <c r="J59" s="109">
        <v>2382</v>
      </c>
    </row>
    <row r="60" spans="1:10" ht="14.25" hidden="1" outlineLevel="1">
      <c r="A60" s="318">
        <v>2009</v>
      </c>
      <c r="B60" s="45" t="s">
        <v>27</v>
      </c>
      <c r="C60" s="179">
        <v>15615</v>
      </c>
      <c r="D60" s="109">
        <v>6231</v>
      </c>
      <c r="E60" s="109">
        <v>3551</v>
      </c>
      <c r="F60" s="109">
        <v>5832</v>
      </c>
      <c r="G60" s="109">
        <v>12595</v>
      </c>
      <c r="H60" s="109">
        <v>1683</v>
      </c>
      <c r="I60" s="109">
        <v>8533</v>
      </c>
      <c r="J60" s="109">
        <v>2379</v>
      </c>
    </row>
    <row r="61" spans="1:10" ht="14.25" hidden="1" outlineLevel="1">
      <c r="A61" s="318">
        <v>2009</v>
      </c>
      <c r="B61" s="45" t="s">
        <v>28</v>
      </c>
      <c r="C61" s="179">
        <v>15708</v>
      </c>
      <c r="D61" s="109">
        <v>6346</v>
      </c>
      <c r="E61" s="109">
        <v>3586</v>
      </c>
      <c r="F61" s="109">
        <v>5776</v>
      </c>
      <c r="G61" s="109">
        <v>12721</v>
      </c>
      <c r="H61" s="109">
        <v>1698</v>
      </c>
      <c r="I61" s="109">
        <v>8631</v>
      </c>
      <c r="J61" s="109">
        <v>2393</v>
      </c>
    </row>
    <row r="62" spans="1:10" ht="14.25" hidden="1" outlineLevel="1">
      <c r="A62" s="318">
        <v>2009</v>
      </c>
      <c r="B62" s="45" t="s">
        <v>29</v>
      </c>
      <c r="C62" s="179">
        <v>15647</v>
      </c>
      <c r="D62" s="109">
        <v>6255</v>
      </c>
      <c r="E62" s="109">
        <v>3612</v>
      </c>
      <c r="F62" s="109">
        <v>5780</v>
      </c>
      <c r="G62" s="109">
        <v>12881</v>
      </c>
      <c r="H62" s="109">
        <v>1728</v>
      </c>
      <c r="I62" s="109">
        <v>8710</v>
      </c>
      <c r="J62" s="109">
        <v>2443</v>
      </c>
    </row>
    <row r="63" spans="1:10" ht="14.25" collapsed="1">
      <c r="A63" s="318">
        <v>2009</v>
      </c>
      <c r="B63" s="45" t="s">
        <v>30</v>
      </c>
      <c r="C63" s="179">
        <v>15647</v>
      </c>
      <c r="D63" s="109">
        <v>6255</v>
      </c>
      <c r="E63" s="109">
        <v>3612</v>
      </c>
      <c r="F63" s="109">
        <v>5780</v>
      </c>
      <c r="G63" s="109">
        <v>12881</v>
      </c>
      <c r="H63" s="109">
        <v>1728</v>
      </c>
      <c r="I63" s="109">
        <v>8710</v>
      </c>
      <c r="J63" s="109">
        <v>2443</v>
      </c>
    </row>
    <row r="64" spans="1:10" ht="14.25">
      <c r="A64" s="318">
        <v>2009</v>
      </c>
      <c r="B64" s="45" t="s">
        <v>31</v>
      </c>
      <c r="C64" s="179">
        <v>15547</v>
      </c>
      <c r="D64" s="109">
        <v>6087</v>
      </c>
      <c r="E64" s="109">
        <v>3665</v>
      </c>
      <c r="F64" s="109">
        <v>5795</v>
      </c>
      <c r="G64" s="109">
        <v>12998</v>
      </c>
      <c r="H64" s="109">
        <v>1767</v>
      </c>
      <c r="I64" s="109">
        <v>8786</v>
      </c>
      <c r="J64" s="109">
        <v>2445</v>
      </c>
    </row>
    <row r="65" spans="1:10" ht="14.25">
      <c r="A65" s="318">
        <v>2009</v>
      </c>
      <c r="B65" s="45" t="s">
        <v>429</v>
      </c>
      <c r="C65" s="179">
        <v>15424</v>
      </c>
      <c r="D65" s="109">
        <v>5904</v>
      </c>
      <c r="E65" s="109">
        <v>3752</v>
      </c>
      <c r="F65" s="109">
        <v>5768</v>
      </c>
      <c r="G65" s="109">
        <v>13135</v>
      </c>
      <c r="H65" s="109">
        <v>1793</v>
      </c>
      <c r="I65" s="109">
        <v>8872</v>
      </c>
      <c r="J65" s="109">
        <v>2470</v>
      </c>
    </row>
    <row r="66" spans="1:10" ht="14.25">
      <c r="A66" s="318">
        <v>2009</v>
      </c>
      <c r="B66" s="45" t="s">
        <v>479</v>
      </c>
      <c r="C66" s="179">
        <v>15314</v>
      </c>
      <c r="D66" s="109">
        <v>5794</v>
      </c>
      <c r="E66" s="109">
        <v>3819</v>
      </c>
      <c r="F66" s="109">
        <v>5701</v>
      </c>
      <c r="G66" s="109">
        <v>13296</v>
      </c>
      <c r="H66" s="109">
        <v>1822</v>
      </c>
      <c r="I66" s="109">
        <v>8985</v>
      </c>
      <c r="J66" s="109">
        <v>2489</v>
      </c>
    </row>
    <row r="67" spans="1:10" ht="14.25">
      <c r="A67" s="318">
        <v>2009</v>
      </c>
      <c r="B67" s="45" t="s">
        <v>34</v>
      </c>
      <c r="C67" s="179">
        <v>15314</v>
      </c>
      <c r="D67" s="109">
        <v>5794</v>
      </c>
      <c r="E67" s="109">
        <v>3819</v>
      </c>
      <c r="F67" s="109">
        <v>5701</v>
      </c>
      <c r="G67" s="109">
        <v>13296</v>
      </c>
      <c r="H67" s="109">
        <v>1822</v>
      </c>
      <c r="I67" s="109">
        <v>8985</v>
      </c>
      <c r="J67" s="109">
        <v>2489</v>
      </c>
    </row>
    <row r="68" spans="1:10" ht="14.25">
      <c r="A68" s="318">
        <v>2009</v>
      </c>
      <c r="B68" s="45" t="s">
        <v>431</v>
      </c>
      <c r="C68" s="179">
        <v>15244</v>
      </c>
      <c r="D68" s="109">
        <v>5660</v>
      </c>
      <c r="E68" s="109">
        <v>3865</v>
      </c>
      <c r="F68" s="109">
        <v>5718</v>
      </c>
      <c r="G68" s="109">
        <v>13440</v>
      </c>
      <c r="H68" s="109">
        <v>1847</v>
      </c>
      <c r="I68" s="109">
        <v>9086</v>
      </c>
      <c r="J68" s="109">
        <v>2507</v>
      </c>
    </row>
    <row r="69" spans="1:10" ht="14.25">
      <c r="A69" s="318">
        <v>2009</v>
      </c>
      <c r="B69" s="45" t="s">
        <v>36</v>
      </c>
      <c r="C69" s="179">
        <v>15381</v>
      </c>
      <c r="D69" s="109">
        <v>5656</v>
      </c>
      <c r="E69" s="109">
        <v>3986</v>
      </c>
      <c r="F69" s="109">
        <v>5739</v>
      </c>
      <c r="G69" s="109">
        <v>13558</v>
      </c>
      <c r="H69" s="109">
        <v>1864</v>
      </c>
      <c r="I69" s="109">
        <v>9171</v>
      </c>
      <c r="J69" s="109">
        <v>2523</v>
      </c>
    </row>
    <row r="70" spans="1:10" ht="14.25">
      <c r="A70" s="318">
        <v>2009</v>
      </c>
      <c r="B70" s="45" t="s">
        <v>37</v>
      </c>
      <c r="C70" s="179">
        <v>15340</v>
      </c>
      <c r="D70" s="109">
        <v>5592</v>
      </c>
      <c r="E70" s="109">
        <v>4028</v>
      </c>
      <c r="F70" s="109">
        <v>5720</v>
      </c>
      <c r="G70" s="109">
        <v>13676</v>
      </c>
      <c r="H70" s="109">
        <v>1885</v>
      </c>
      <c r="I70" s="109">
        <v>9225</v>
      </c>
      <c r="J70" s="109">
        <v>2566</v>
      </c>
    </row>
    <row r="71" spans="1:10" ht="14.25">
      <c r="A71" s="318">
        <v>2009</v>
      </c>
      <c r="B71" s="45" t="s">
        <v>38</v>
      </c>
      <c r="C71" s="179">
        <v>15340</v>
      </c>
      <c r="D71" s="109">
        <v>5592</v>
      </c>
      <c r="E71" s="109">
        <v>4028</v>
      </c>
      <c r="F71" s="109">
        <v>5720</v>
      </c>
      <c r="G71" s="109">
        <v>13676</v>
      </c>
      <c r="H71" s="109">
        <v>1885</v>
      </c>
      <c r="I71" s="109">
        <v>9225</v>
      </c>
      <c r="J71" s="109">
        <v>2566</v>
      </c>
    </row>
    <row r="72" spans="1:10" ht="14.25">
      <c r="A72" s="318">
        <v>2009</v>
      </c>
      <c r="B72" s="45" t="s">
        <v>432</v>
      </c>
      <c r="C72" s="179">
        <v>15332</v>
      </c>
      <c r="D72" s="109">
        <v>5599</v>
      </c>
      <c r="E72" s="109">
        <v>4007</v>
      </c>
      <c r="F72" s="109">
        <v>5726</v>
      </c>
      <c r="G72" s="109">
        <v>13773</v>
      </c>
      <c r="H72" s="109">
        <v>1899</v>
      </c>
      <c r="I72" s="109">
        <v>9299</v>
      </c>
      <c r="J72" s="109">
        <v>2576</v>
      </c>
    </row>
    <row r="73" spans="1:10" ht="14.25">
      <c r="A73" s="318">
        <v>2009</v>
      </c>
      <c r="B73" s="45" t="s">
        <v>40</v>
      </c>
      <c r="C73" s="179">
        <v>15385</v>
      </c>
      <c r="D73" s="109">
        <v>5507</v>
      </c>
      <c r="E73" s="109">
        <v>4169</v>
      </c>
      <c r="F73" s="109">
        <v>5710</v>
      </c>
      <c r="G73" s="109">
        <v>13862</v>
      </c>
      <c r="H73" s="109">
        <v>1913</v>
      </c>
      <c r="I73" s="109">
        <v>9364</v>
      </c>
      <c r="J73" s="109">
        <v>2585</v>
      </c>
    </row>
    <row r="74" spans="1:10" ht="14.25">
      <c r="A74" s="318">
        <v>2009</v>
      </c>
      <c r="B74" s="45" t="s">
        <v>41</v>
      </c>
      <c r="C74" s="179">
        <v>14942</v>
      </c>
      <c r="D74" s="109">
        <v>5130</v>
      </c>
      <c r="E74" s="109">
        <v>4153</v>
      </c>
      <c r="F74" s="109">
        <v>5659</v>
      </c>
      <c r="G74" s="109">
        <v>13948</v>
      </c>
      <c r="H74" s="109">
        <v>1910</v>
      </c>
      <c r="I74" s="109">
        <v>9469</v>
      </c>
      <c r="J74" s="109">
        <v>2570</v>
      </c>
    </row>
    <row r="75" spans="1:10" ht="14.25">
      <c r="A75" s="318">
        <v>2009</v>
      </c>
      <c r="B75" s="45" t="s">
        <v>42</v>
      </c>
      <c r="C75" s="179">
        <v>14942</v>
      </c>
      <c r="D75" s="109">
        <v>5130</v>
      </c>
      <c r="E75" s="109">
        <v>4153</v>
      </c>
      <c r="F75" s="109">
        <v>5659</v>
      </c>
      <c r="G75" s="109">
        <v>13948</v>
      </c>
      <c r="H75" s="109">
        <v>1910</v>
      </c>
      <c r="I75" s="109">
        <v>9469</v>
      </c>
      <c r="J75" s="109">
        <v>2570</v>
      </c>
    </row>
    <row r="76" spans="1:10" ht="14.25">
      <c r="A76" s="318">
        <v>2009</v>
      </c>
      <c r="B76" s="45"/>
      <c r="C76" s="179">
        <v>14942</v>
      </c>
      <c r="D76" s="109">
        <v>5130</v>
      </c>
      <c r="E76" s="109">
        <v>4153</v>
      </c>
      <c r="F76" s="109">
        <v>5659</v>
      </c>
      <c r="G76" s="109">
        <v>13948</v>
      </c>
      <c r="H76" s="109">
        <v>1910</v>
      </c>
      <c r="I76" s="109">
        <v>9469</v>
      </c>
      <c r="J76" s="109">
        <v>2570</v>
      </c>
    </row>
    <row r="77" spans="1:10" ht="14.25">
      <c r="A77" s="318">
        <v>2010</v>
      </c>
      <c r="B77" s="45" t="s">
        <v>27</v>
      </c>
      <c r="C77" s="179">
        <v>15110</v>
      </c>
      <c r="D77" s="109">
        <v>5308</v>
      </c>
      <c r="E77" s="109">
        <v>4129</v>
      </c>
      <c r="F77" s="109">
        <v>5673</v>
      </c>
      <c r="G77" s="109">
        <v>13979</v>
      </c>
      <c r="H77" s="109">
        <v>1913</v>
      </c>
      <c r="I77" s="109">
        <v>9507</v>
      </c>
      <c r="J77" s="109">
        <v>2559</v>
      </c>
    </row>
    <row r="78" spans="1:10" ht="14.25">
      <c r="A78" s="175"/>
      <c r="B78" s="589"/>
      <c r="C78" s="603" t="s">
        <v>477</v>
      </c>
      <c r="D78" s="603"/>
      <c r="E78" s="603"/>
      <c r="F78" s="603"/>
      <c r="G78" s="603"/>
      <c r="H78" s="603"/>
      <c r="I78" s="603"/>
      <c r="J78" s="603"/>
    </row>
    <row r="79" spans="1:10" ht="14.25" hidden="1" outlineLevel="1">
      <c r="A79" s="318">
        <v>2006</v>
      </c>
      <c r="B79" s="396" t="s">
        <v>27</v>
      </c>
      <c r="C79" s="489" t="s">
        <v>43</v>
      </c>
      <c r="D79" s="490" t="s">
        <v>43</v>
      </c>
      <c r="E79" s="490" t="s">
        <v>43</v>
      </c>
      <c r="F79" s="490" t="s">
        <v>43</v>
      </c>
      <c r="G79" s="490" t="s">
        <v>43</v>
      </c>
      <c r="H79" s="490" t="s">
        <v>43</v>
      </c>
      <c r="I79" s="490" t="s">
        <v>43</v>
      </c>
      <c r="J79" s="490" t="s">
        <v>43</v>
      </c>
    </row>
    <row r="80" spans="1:10" ht="14.25" hidden="1" outlineLevel="1">
      <c r="A80" s="318">
        <v>2006</v>
      </c>
      <c r="B80" s="396" t="s">
        <v>28</v>
      </c>
      <c r="C80" s="179">
        <v>79</v>
      </c>
      <c r="D80" s="109">
        <v>4</v>
      </c>
      <c r="E80" s="109">
        <v>-5</v>
      </c>
      <c r="F80" s="109">
        <v>80</v>
      </c>
      <c r="G80" s="109">
        <v>85</v>
      </c>
      <c r="H80" s="109">
        <v>7</v>
      </c>
      <c r="I80" s="109">
        <v>75</v>
      </c>
      <c r="J80" s="109">
        <v>3</v>
      </c>
    </row>
    <row r="81" spans="1:10" ht="14.25" hidden="1" outlineLevel="1">
      <c r="A81" s="318">
        <v>2006</v>
      </c>
      <c r="B81" s="396" t="s">
        <v>29</v>
      </c>
      <c r="C81" s="179">
        <v>136</v>
      </c>
      <c r="D81" s="109">
        <v>-38</v>
      </c>
      <c r="E81" s="109">
        <v>96</v>
      </c>
      <c r="F81" s="109">
        <v>79</v>
      </c>
      <c r="G81" s="109">
        <v>182</v>
      </c>
      <c r="H81" s="109">
        <v>41</v>
      </c>
      <c r="I81" s="109">
        <v>107</v>
      </c>
      <c r="J81" s="109">
        <v>34</v>
      </c>
    </row>
    <row r="82" spans="1:10" ht="14.25" hidden="1" outlineLevel="1">
      <c r="A82" s="318">
        <v>2006</v>
      </c>
      <c r="B82" s="396" t="s">
        <v>30</v>
      </c>
      <c r="C82" s="179">
        <v>215</v>
      </c>
      <c r="D82" s="109">
        <v>-34</v>
      </c>
      <c r="E82" s="109">
        <v>91</v>
      </c>
      <c r="F82" s="109">
        <v>159</v>
      </c>
      <c r="G82" s="109">
        <v>267</v>
      </c>
      <c r="H82" s="109">
        <v>48</v>
      </c>
      <c r="I82" s="109">
        <v>182</v>
      </c>
      <c r="J82" s="109">
        <v>37</v>
      </c>
    </row>
    <row r="83" spans="1:10" ht="14.25" hidden="1" outlineLevel="1">
      <c r="A83" s="318">
        <v>2006</v>
      </c>
      <c r="B83" s="396" t="s">
        <v>31</v>
      </c>
      <c r="C83" s="179">
        <v>78</v>
      </c>
      <c r="D83" s="109">
        <v>2</v>
      </c>
      <c r="E83" s="109">
        <v>3</v>
      </c>
      <c r="F83" s="109">
        <v>72</v>
      </c>
      <c r="G83" s="109">
        <v>166</v>
      </c>
      <c r="H83" s="109">
        <v>19</v>
      </c>
      <c r="I83" s="109">
        <v>96</v>
      </c>
      <c r="J83" s="109">
        <v>52</v>
      </c>
    </row>
    <row r="84" spans="1:10" ht="14.25" hidden="1" outlineLevel="1">
      <c r="A84" s="318">
        <v>2006</v>
      </c>
      <c r="B84" s="396" t="s">
        <v>429</v>
      </c>
      <c r="C84" s="179">
        <v>279</v>
      </c>
      <c r="D84" s="109">
        <v>296</v>
      </c>
      <c r="E84" s="109">
        <v>120</v>
      </c>
      <c r="F84" s="109">
        <v>-136</v>
      </c>
      <c r="G84" s="109">
        <v>208</v>
      </c>
      <c r="H84" s="109">
        <v>21</v>
      </c>
      <c r="I84" s="109">
        <v>119</v>
      </c>
      <c r="J84" s="109">
        <v>67</v>
      </c>
    </row>
    <row r="85" spans="1:10" ht="14.25" hidden="1" outlineLevel="1">
      <c r="A85" s="318">
        <v>2006</v>
      </c>
      <c r="B85" s="396" t="s">
        <v>479</v>
      </c>
      <c r="C85" s="179">
        <v>229</v>
      </c>
      <c r="D85" s="109">
        <v>201</v>
      </c>
      <c r="E85" s="109">
        <v>-65</v>
      </c>
      <c r="F85" s="109">
        <v>93</v>
      </c>
      <c r="G85" s="109">
        <v>213</v>
      </c>
      <c r="H85" s="109">
        <v>25</v>
      </c>
      <c r="I85" s="109">
        <v>139</v>
      </c>
      <c r="J85" s="109">
        <v>50</v>
      </c>
    </row>
    <row r="86" spans="1:10" ht="14.25" hidden="1" outlineLevel="1">
      <c r="A86" s="318">
        <v>2006</v>
      </c>
      <c r="B86" s="396" t="s">
        <v>34</v>
      </c>
      <c r="C86" s="179">
        <v>586</v>
      </c>
      <c r="D86" s="109">
        <v>499</v>
      </c>
      <c r="E86" s="109">
        <v>58</v>
      </c>
      <c r="F86" s="109">
        <v>29</v>
      </c>
      <c r="G86" s="109">
        <v>587</v>
      </c>
      <c r="H86" s="109">
        <v>65</v>
      </c>
      <c r="I86" s="109">
        <v>354</v>
      </c>
      <c r="J86" s="109">
        <v>169</v>
      </c>
    </row>
    <row r="87" spans="1:10" ht="14.25" hidden="1" outlineLevel="1">
      <c r="A87" s="318">
        <v>2006</v>
      </c>
      <c r="B87" s="396" t="s">
        <v>431</v>
      </c>
      <c r="C87" s="179">
        <v>-263</v>
      </c>
      <c r="D87" s="109">
        <v>-238</v>
      </c>
      <c r="E87" s="109">
        <v>-70</v>
      </c>
      <c r="F87" s="109">
        <v>45</v>
      </c>
      <c r="G87" s="109">
        <v>169</v>
      </c>
      <c r="H87" s="109">
        <v>16</v>
      </c>
      <c r="I87" s="109">
        <v>108</v>
      </c>
      <c r="J87" s="109">
        <v>44</v>
      </c>
    </row>
    <row r="88" spans="1:10" ht="14.25" hidden="1" outlineLevel="1">
      <c r="A88" s="318">
        <v>2006</v>
      </c>
      <c r="B88" s="396" t="s">
        <v>36</v>
      </c>
      <c r="C88" s="179">
        <v>155</v>
      </c>
      <c r="D88" s="109">
        <v>16</v>
      </c>
      <c r="E88" s="109">
        <v>58</v>
      </c>
      <c r="F88" s="109">
        <v>81</v>
      </c>
      <c r="G88" s="109">
        <v>170</v>
      </c>
      <c r="H88" s="109">
        <v>18</v>
      </c>
      <c r="I88" s="109">
        <v>117</v>
      </c>
      <c r="J88" s="109">
        <v>35</v>
      </c>
    </row>
    <row r="89" spans="1:10" ht="14.25" hidden="1" outlineLevel="1">
      <c r="A89" s="318">
        <v>2006</v>
      </c>
      <c r="B89" s="396" t="s">
        <v>37</v>
      </c>
      <c r="C89" s="179">
        <v>173</v>
      </c>
      <c r="D89" s="109">
        <v>95</v>
      </c>
      <c r="E89" s="109">
        <v>-3</v>
      </c>
      <c r="F89" s="109">
        <v>81</v>
      </c>
      <c r="G89" s="109">
        <v>170</v>
      </c>
      <c r="H89" s="109">
        <v>29</v>
      </c>
      <c r="I89" s="109">
        <v>102</v>
      </c>
      <c r="J89" s="109">
        <v>39</v>
      </c>
    </row>
    <row r="90" spans="1:10" ht="14.25" hidden="1" outlineLevel="1">
      <c r="A90" s="318">
        <v>2006</v>
      </c>
      <c r="B90" s="396" t="s">
        <v>38</v>
      </c>
      <c r="C90" s="179">
        <v>65</v>
      </c>
      <c r="D90" s="109">
        <v>-127</v>
      </c>
      <c r="E90" s="109">
        <v>-15</v>
      </c>
      <c r="F90" s="109">
        <v>207</v>
      </c>
      <c r="G90" s="109">
        <v>509</v>
      </c>
      <c r="H90" s="109">
        <v>63</v>
      </c>
      <c r="I90" s="109">
        <v>327</v>
      </c>
      <c r="J90" s="109">
        <v>118</v>
      </c>
    </row>
    <row r="91" spans="1:10" ht="14.25" hidden="1" outlineLevel="1">
      <c r="A91" s="318">
        <v>2006</v>
      </c>
      <c r="B91" s="396" t="s">
        <v>432</v>
      </c>
      <c r="C91" s="179">
        <v>810</v>
      </c>
      <c r="D91" s="109">
        <v>280</v>
      </c>
      <c r="E91" s="109">
        <v>268</v>
      </c>
      <c r="F91" s="109">
        <v>262</v>
      </c>
      <c r="G91" s="109">
        <v>175</v>
      </c>
      <c r="H91" s="109">
        <v>28</v>
      </c>
      <c r="I91" s="109">
        <v>110</v>
      </c>
      <c r="J91" s="109">
        <v>37</v>
      </c>
    </row>
    <row r="92" spans="1:10" ht="14.25" hidden="1" outlineLevel="1">
      <c r="A92" s="318">
        <v>2006</v>
      </c>
      <c r="B92" s="396" t="s">
        <v>40</v>
      </c>
      <c r="C92" s="179">
        <v>41</v>
      </c>
      <c r="D92" s="109">
        <v>-17</v>
      </c>
      <c r="E92" s="109">
        <v>41</v>
      </c>
      <c r="F92" s="109">
        <v>17</v>
      </c>
      <c r="G92" s="109">
        <v>160</v>
      </c>
      <c r="H92" s="109">
        <v>27</v>
      </c>
      <c r="I92" s="109">
        <v>97</v>
      </c>
      <c r="J92" s="109">
        <v>35</v>
      </c>
    </row>
    <row r="93" spans="1:10" ht="14.25" hidden="1" outlineLevel="1">
      <c r="A93" s="318">
        <v>2006</v>
      </c>
      <c r="B93" s="396" t="s">
        <v>41</v>
      </c>
      <c r="C93" s="179">
        <v>107</v>
      </c>
      <c r="D93" s="109">
        <v>-25</v>
      </c>
      <c r="E93" s="109">
        <v>-30</v>
      </c>
      <c r="F93" s="109">
        <v>162</v>
      </c>
      <c r="G93" s="109">
        <v>159</v>
      </c>
      <c r="H93" s="109">
        <v>7</v>
      </c>
      <c r="I93" s="109">
        <v>156</v>
      </c>
      <c r="J93" s="109">
        <v>-5</v>
      </c>
    </row>
    <row r="94" spans="1:10" ht="14.25" hidden="1" outlineLevel="1">
      <c r="A94" s="318">
        <v>2006</v>
      </c>
      <c r="B94" s="396" t="s">
        <v>42</v>
      </c>
      <c r="C94" s="179">
        <v>958</v>
      </c>
      <c r="D94" s="109">
        <v>238</v>
      </c>
      <c r="E94" s="109">
        <v>279</v>
      </c>
      <c r="F94" s="109">
        <v>441</v>
      </c>
      <c r="G94" s="109">
        <v>494</v>
      </c>
      <c r="H94" s="109">
        <v>62</v>
      </c>
      <c r="I94" s="109">
        <v>363</v>
      </c>
      <c r="J94" s="109">
        <v>67</v>
      </c>
    </row>
    <row r="95" spans="1:10" ht="14.25" collapsed="1">
      <c r="A95" s="318">
        <v>2006</v>
      </c>
      <c r="B95" s="396"/>
      <c r="C95" s="179">
        <v>1824</v>
      </c>
      <c r="D95" s="109">
        <v>576</v>
      </c>
      <c r="E95" s="109">
        <v>413</v>
      </c>
      <c r="F95" s="109">
        <v>836</v>
      </c>
      <c r="G95" s="109">
        <v>1857</v>
      </c>
      <c r="H95" s="109">
        <v>238</v>
      </c>
      <c r="I95" s="109">
        <v>1226</v>
      </c>
      <c r="J95" s="109">
        <v>391</v>
      </c>
    </row>
    <row r="96" spans="1:10" ht="14.25" hidden="1" outlineLevel="1">
      <c r="A96" s="318">
        <v>2007</v>
      </c>
      <c r="B96" s="396" t="s">
        <v>27</v>
      </c>
      <c r="C96" s="179">
        <v>158</v>
      </c>
      <c r="D96" s="109">
        <v>45</v>
      </c>
      <c r="E96" s="109">
        <v>31</v>
      </c>
      <c r="F96" s="109">
        <v>81</v>
      </c>
      <c r="G96" s="109">
        <v>100</v>
      </c>
      <c r="H96" s="109">
        <v>16</v>
      </c>
      <c r="I96" s="109">
        <v>94</v>
      </c>
      <c r="J96" s="109">
        <v>-10</v>
      </c>
    </row>
    <row r="97" spans="1:10" ht="14.25" hidden="1" outlineLevel="1">
      <c r="A97" s="318">
        <v>2007</v>
      </c>
      <c r="B97" s="396" t="s">
        <v>28</v>
      </c>
      <c r="C97" s="179">
        <v>59</v>
      </c>
      <c r="D97" s="109">
        <v>161</v>
      </c>
      <c r="E97" s="109">
        <v>34</v>
      </c>
      <c r="F97" s="109">
        <v>-136</v>
      </c>
      <c r="G97" s="109">
        <v>108</v>
      </c>
      <c r="H97" s="109">
        <v>14</v>
      </c>
      <c r="I97" s="109">
        <v>71</v>
      </c>
      <c r="J97" s="109">
        <v>22</v>
      </c>
    </row>
    <row r="98" spans="1:10" ht="14.25" hidden="1" outlineLevel="1">
      <c r="A98" s="318">
        <v>2007</v>
      </c>
      <c r="B98" s="396" t="s">
        <v>29</v>
      </c>
      <c r="C98" s="179">
        <v>60</v>
      </c>
      <c r="D98" s="109">
        <v>126</v>
      </c>
      <c r="E98" s="109">
        <v>-45</v>
      </c>
      <c r="F98" s="109">
        <v>-21</v>
      </c>
      <c r="G98" s="109">
        <v>181</v>
      </c>
      <c r="H98" s="109">
        <v>29</v>
      </c>
      <c r="I98" s="109">
        <v>103</v>
      </c>
      <c r="J98" s="109">
        <v>49</v>
      </c>
    </row>
    <row r="99" spans="1:10" ht="14.25" hidden="1" outlineLevel="1">
      <c r="A99" s="318">
        <v>2007</v>
      </c>
      <c r="B99" s="396" t="s">
        <v>30</v>
      </c>
      <c r="C99" s="179">
        <v>277</v>
      </c>
      <c r="D99" s="109">
        <v>332</v>
      </c>
      <c r="E99" s="109">
        <v>20</v>
      </c>
      <c r="F99" s="109">
        <v>-76</v>
      </c>
      <c r="G99" s="109">
        <v>389</v>
      </c>
      <c r="H99" s="109">
        <v>59</v>
      </c>
      <c r="I99" s="109">
        <v>268</v>
      </c>
      <c r="J99" s="109">
        <v>61</v>
      </c>
    </row>
    <row r="100" spans="1:10" ht="14.25" hidden="1" outlineLevel="1">
      <c r="A100" s="318">
        <v>2007</v>
      </c>
      <c r="B100" s="396" t="s">
        <v>31</v>
      </c>
      <c r="C100" s="179">
        <v>187</v>
      </c>
      <c r="D100" s="109">
        <v>-28</v>
      </c>
      <c r="E100" s="109">
        <v>143</v>
      </c>
      <c r="F100" s="109">
        <v>73</v>
      </c>
      <c r="G100" s="109">
        <v>127</v>
      </c>
      <c r="H100" s="109">
        <v>-24</v>
      </c>
      <c r="I100" s="109">
        <v>121</v>
      </c>
      <c r="J100" s="109">
        <v>29</v>
      </c>
    </row>
    <row r="101" spans="1:10" ht="14.25" hidden="1" outlineLevel="1">
      <c r="A101" s="318">
        <v>2007</v>
      </c>
      <c r="B101" s="396" t="s">
        <v>429</v>
      </c>
      <c r="C101" s="179">
        <v>308</v>
      </c>
      <c r="D101" s="109">
        <v>137</v>
      </c>
      <c r="E101" s="109">
        <v>22</v>
      </c>
      <c r="F101" s="109">
        <v>149</v>
      </c>
      <c r="G101" s="109">
        <v>239</v>
      </c>
      <c r="H101" s="109">
        <v>23</v>
      </c>
      <c r="I101" s="109">
        <v>168</v>
      </c>
      <c r="J101" s="109">
        <v>49</v>
      </c>
    </row>
    <row r="102" spans="1:10" ht="14.25" hidden="1" outlineLevel="1">
      <c r="A102" s="318">
        <v>2007</v>
      </c>
      <c r="B102" s="396" t="s">
        <v>479</v>
      </c>
      <c r="C102" s="179">
        <v>384</v>
      </c>
      <c r="D102" s="109">
        <v>425</v>
      </c>
      <c r="E102" s="109">
        <v>-54</v>
      </c>
      <c r="F102" s="109">
        <v>12</v>
      </c>
      <c r="G102" s="109">
        <v>233</v>
      </c>
      <c r="H102" s="109">
        <v>28</v>
      </c>
      <c r="I102" s="109">
        <v>151</v>
      </c>
      <c r="J102" s="109">
        <v>54</v>
      </c>
    </row>
    <row r="103" spans="1:10" ht="14.25" hidden="1" outlineLevel="1">
      <c r="A103" s="318">
        <v>2007</v>
      </c>
      <c r="B103" s="396" t="s">
        <v>34</v>
      </c>
      <c r="C103" s="179">
        <v>879</v>
      </c>
      <c r="D103" s="109">
        <v>534</v>
      </c>
      <c r="E103" s="109">
        <v>111</v>
      </c>
      <c r="F103" s="109">
        <v>234</v>
      </c>
      <c r="G103" s="109">
        <v>599</v>
      </c>
      <c r="H103" s="109">
        <v>27</v>
      </c>
      <c r="I103" s="109">
        <v>440</v>
      </c>
      <c r="J103" s="109">
        <v>132</v>
      </c>
    </row>
    <row r="104" spans="1:10" ht="14.25" hidden="1" outlineLevel="1">
      <c r="A104" s="318">
        <v>2007</v>
      </c>
      <c r="B104" s="396" t="s">
        <v>431</v>
      </c>
      <c r="C104" s="179">
        <v>400</v>
      </c>
      <c r="D104" s="109">
        <v>45</v>
      </c>
      <c r="E104" s="109">
        <v>164</v>
      </c>
      <c r="F104" s="109">
        <v>190</v>
      </c>
      <c r="G104" s="109">
        <v>196</v>
      </c>
      <c r="H104" s="109">
        <v>28</v>
      </c>
      <c r="I104" s="109">
        <v>129</v>
      </c>
      <c r="J104" s="109">
        <v>40</v>
      </c>
    </row>
    <row r="105" spans="1:10" ht="14.25" hidden="1" outlineLevel="1">
      <c r="A105" s="318">
        <v>2007</v>
      </c>
      <c r="B105" s="396" t="s">
        <v>36</v>
      </c>
      <c r="C105" s="179">
        <v>38</v>
      </c>
      <c r="D105" s="109">
        <v>-77</v>
      </c>
      <c r="E105" s="109">
        <v>10</v>
      </c>
      <c r="F105" s="109">
        <v>106</v>
      </c>
      <c r="G105" s="109">
        <v>193</v>
      </c>
      <c r="H105" s="109">
        <v>12</v>
      </c>
      <c r="I105" s="109">
        <v>138</v>
      </c>
      <c r="J105" s="109">
        <v>43</v>
      </c>
    </row>
    <row r="106" spans="1:10" ht="14.25" hidden="1" outlineLevel="1">
      <c r="A106" s="318">
        <v>2007</v>
      </c>
      <c r="B106" s="396" t="s">
        <v>37</v>
      </c>
      <c r="C106" s="179">
        <v>346</v>
      </c>
      <c r="D106" s="109">
        <v>243</v>
      </c>
      <c r="E106" s="109">
        <v>-8</v>
      </c>
      <c r="F106" s="109">
        <v>111</v>
      </c>
      <c r="G106" s="109">
        <v>191</v>
      </c>
      <c r="H106" s="109">
        <v>22</v>
      </c>
      <c r="I106" s="109">
        <v>131</v>
      </c>
      <c r="J106" s="109">
        <v>38</v>
      </c>
    </row>
    <row r="107" spans="1:10" ht="14.25" hidden="1" outlineLevel="1">
      <c r="A107" s="318">
        <v>2007</v>
      </c>
      <c r="B107" s="396" t="s">
        <v>38</v>
      </c>
      <c r="C107" s="179">
        <v>784</v>
      </c>
      <c r="D107" s="109">
        <v>211</v>
      </c>
      <c r="E107" s="109">
        <v>166</v>
      </c>
      <c r="F107" s="109">
        <v>407</v>
      </c>
      <c r="G107" s="109">
        <v>580</v>
      </c>
      <c r="H107" s="109">
        <v>62</v>
      </c>
      <c r="I107" s="109">
        <v>398</v>
      </c>
      <c r="J107" s="109">
        <v>121</v>
      </c>
    </row>
    <row r="108" spans="1:10" ht="14.25" hidden="1" outlineLevel="1">
      <c r="A108" s="318">
        <v>2007</v>
      </c>
      <c r="B108" s="396" t="s">
        <v>432</v>
      </c>
      <c r="C108" s="179">
        <v>386</v>
      </c>
      <c r="D108" s="109">
        <v>173</v>
      </c>
      <c r="E108" s="109">
        <v>84</v>
      </c>
      <c r="F108" s="109">
        <v>129</v>
      </c>
      <c r="G108" s="109">
        <v>244</v>
      </c>
      <c r="H108" s="109">
        <v>23</v>
      </c>
      <c r="I108" s="109">
        <v>163</v>
      </c>
      <c r="J108" s="109">
        <v>58</v>
      </c>
    </row>
    <row r="109" spans="1:10" ht="14.25" hidden="1" outlineLevel="1">
      <c r="A109" s="318">
        <v>2007</v>
      </c>
      <c r="B109" s="396" t="s">
        <v>40</v>
      </c>
      <c r="C109" s="179">
        <v>153</v>
      </c>
      <c r="D109" s="109">
        <v>156</v>
      </c>
      <c r="E109" s="109">
        <v>70</v>
      </c>
      <c r="F109" s="109">
        <v>-73</v>
      </c>
      <c r="G109" s="109">
        <v>235</v>
      </c>
      <c r="H109" s="109">
        <v>22</v>
      </c>
      <c r="I109" s="109">
        <v>155</v>
      </c>
      <c r="J109" s="109">
        <v>57</v>
      </c>
    </row>
    <row r="110" spans="1:10" ht="14.25" hidden="1" outlineLevel="1">
      <c r="A110" s="318">
        <v>2007</v>
      </c>
      <c r="B110" s="396" t="s">
        <v>41</v>
      </c>
      <c r="C110" s="179">
        <v>285</v>
      </c>
      <c r="D110" s="109">
        <v>60</v>
      </c>
      <c r="E110" s="109">
        <v>178</v>
      </c>
      <c r="F110" s="109">
        <v>48</v>
      </c>
      <c r="G110" s="109">
        <v>204</v>
      </c>
      <c r="H110" s="109">
        <v>17</v>
      </c>
      <c r="I110" s="109">
        <v>151</v>
      </c>
      <c r="J110" s="109">
        <v>35</v>
      </c>
    </row>
    <row r="111" spans="1:10" ht="14.25" hidden="1" outlineLevel="1">
      <c r="A111" s="318">
        <v>2007</v>
      </c>
      <c r="B111" s="396" t="s">
        <v>42</v>
      </c>
      <c r="C111" s="179">
        <v>824</v>
      </c>
      <c r="D111" s="109">
        <v>389</v>
      </c>
      <c r="E111" s="109">
        <v>332</v>
      </c>
      <c r="F111" s="109">
        <v>104</v>
      </c>
      <c r="G111" s="109">
        <v>683</v>
      </c>
      <c r="H111" s="109">
        <v>62</v>
      </c>
      <c r="I111" s="109">
        <v>469</v>
      </c>
      <c r="J111" s="109">
        <v>150</v>
      </c>
    </row>
    <row r="112" spans="1:10" ht="14.25" collapsed="1">
      <c r="A112" s="319">
        <v>2007</v>
      </c>
      <c r="B112" s="397"/>
      <c r="C112" s="258">
        <v>2764</v>
      </c>
      <c r="D112" s="178">
        <v>1466</v>
      </c>
      <c r="E112" s="178">
        <v>629</v>
      </c>
      <c r="F112" s="178">
        <v>669</v>
      </c>
      <c r="G112" s="178">
        <v>2251</v>
      </c>
      <c r="H112" s="178">
        <v>210</v>
      </c>
      <c r="I112" s="178">
        <v>1575</v>
      </c>
      <c r="J112" s="178">
        <v>464</v>
      </c>
    </row>
    <row r="113" spans="1:10" ht="14.25" hidden="1" outlineLevel="1">
      <c r="A113" s="318">
        <v>2008</v>
      </c>
      <c r="B113" s="396" t="s">
        <v>27</v>
      </c>
      <c r="C113" s="179">
        <v>574</v>
      </c>
      <c r="D113" s="109">
        <v>296</v>
      </c>
      <c r="E113" s="109">
        <v>184</v>
      </c>
      <c r="F113" s="109">
        <v>95</v>
      </c>
      <c r="G113" s="109">
        <v>139</v>
      </c>
      <c r="H113" s="109">
        <v>8</v>
      </c>
      <c r="I113" s="109">
        <v>111</v>
      </c>
      <c r="J113" s="109">
        <v>21</v>
      </c>
    </row>
    <row r="114" spans="1:10" ht="14.25" hidden="1" outlineLevel="1">
      <c r="A114" s="318">
        <v>2008</v>
      </c>
      <c r="B114" s="396" t="s">
        <v>28</v>
      </c>
      <c r="C114" s="179">
        <v>165</v>
      </c>
      <c r="D114" s="109">
        <v>110</v>
      </c>
      <c r="E114" s="109">
        <v>9</v>
      </c>
      <c r="F114" s="109">
        <v>46</v>
      </c>
      <c r="G114" s="109">
        <v>160</v>
      </c>
      <c r="H114" s="109">
        <v>17</v>
      </c>
      <c r="I114" s="109">
        <v>114</v>
      </c>
      <c r="J114" s="109">
        <v>29</v>
      </c>
    </row>
    <row r="115" spans="1:10" ht="14.25" hidden="1" outlineLevel="1">
      <c r="A115" s="318">
        <v>2008</v>
      </c>
      <c r="B115" s="396" t="s">
        <v>29</v>
      </c>
      <c r="C115" s="179">
        <v>136</v>
      </c>
      <c r="D115" s="109">
        <v>92</v>
      </c>
      <c r="E115" s="109">
        <v>-14</v>
      </c>
      <c r="F115" s="109">
        <v>57</v>
      </c>
      <c r="G115" s="109">
        <v>201</v>
      </c>
      <c r="H115" s="109">
        <v>26</v>
      </c>
      <c r="I115" s="109">
        <v>126</v>
      </c>
      <c r="J115" s="109">
        <v>48</v>
      </c>
    </row>
    <row r="116" spans="1:10" ht="14.25" collapsed="1">
      <c r="A116" s="318">
        <v>2008</v>
      </c>
      <c r="B116" s="396" t="s">
        <v>30</v>
      </c>
      <c r="C116" s="179">
        <v>875</v>
      </c>
      <c r="D116" s="109">
        <v>776</v>
      </c>
      <c r="E116" s="109">
        <v>569</v>
      </c>
      <c r="F116" s="109">
        <v>677</v>
      </c>
      <c r="G116" s="109">
        <v>935</v>
      </c>
      <c r="H116" s="109">
        <v>617</v>
      </c>
      <c r="I116" s="109">
        <v>814</v>
      </c>
      <c r="J116" s="109">
        <v>651</v>
      </c>
    </row>
    <row r="117" spans="1:10" ht="14.25" hidden="1" outlineLevel="1">
      <c r="A117" s="318">
        <v>2008</v>
      </c>
      <c r="B117" s="396" t="s">
        <v>31</v>
      </c>
      <c r="C117" s="179">
        <v>218</v>
      </c>
      <c r="D117" s="109">
        <v>59</v>
      </c>
      <c r="E117" s="109">
        <v>32</v>
      </c>
      <c r="F117" s="109">
        <v>127</v>
      </c>
      <c r="G117" s="109">
        <v>257</v>
      </c>
      <c r="H117" s="109">
        <v>42</v>
      </c>
      <c r="I117" s="109">
        <v>173</v>
      </c>
      <c r="J117" s="109">
        <v>41</v>
      </c>
    </row>
    <row r="118" spans="1:10" ht="14.25" hidden="1" outlineLevel="1">
      <c r="A118" s="318">
        <v>2008</v>
      </c>
      <c r="B118" s="396" t="s">
        <v>429</v>
      </c>
      <c r="C118" s="179">
        <v>14</v>
      </c>
      <c r="D118" s="109">
        <v>17</v>
      </c>
      <c r="E118" s="109">
        <v>-14</v>
      </c>
      <c r="F118" s="109">
        <v>12</v>
      </c>
      <c r="G118" s="109">
        <v>252</v>
      </c>
      <c r="H118" s="109">
        <v>36</v>
      </c>
      <c r="I118" s="109">
        <v>167</v>
      </c>
      <c r="J118" s="109">
        <v>50</v>
      </c>
    </row>
    <row r="119" spans="1:10" ht="14.25" hidden="1" outlineLevel="1">
      <c r="A119" s="318">
        <v>2008</v>
      </c>
      <c r="B119" s="396" t="s">
        <v>479</v>
      </c>
      <c r="C119" s="179">
        <v>364</v>
      </c>
      <c r="D119" s="109">
        <v>192</v>
      </c>
      <c r="E119" s="109">
        <v>68</v>
      </c>
      <c r="F119" s="109">
        <v>104</v>
      </c>
      <c r="G119" s="109">
        <v>275</v>
      </c>
      <c r="H119" s="109">
        <v>33</v>
      </c>
      <c r="I119" s="109">
        <v>183</v>
      </c>
      <c r="J119" s="109">
        <v>59</v>
      </c>
    </row>
    <row r="120" spans="1:10" ht="14.25" collapsed="1">
      <c r="A120" s="318">
        <v>2008</v>
      </c>
      <c r="B120" s="396" t="s">
        <v>34</v>
      </c>
      <c r="C120" s="179">
        <v>596</v>
      </c>
      <c r="D120" s="109">
        <v>268</v>
      </c>
      <c r="E120" s="109">
        <v>86</v>
      </c>
      <c r="F120" s="109">
        <v>243</v>
      </c>
      <c r="G120" s="109">
        <v>784</v>
      </c>
      <c r="H120" s="109">
        <v>111</v>
      </c>
      <c r="I120" s="109">
        <v>523</v>
      </c>
      <c r="J120" s="109">
        <v>150</v>
      </c>
    </row>
    <row r="121" spans="1:10" ht="14.25" hidden="1" outlineLevel="1">
      <c r="A121" s="318">
        <v>2008</v>
      </c>
      <c r="B121" s="396" t="s">
        <v>431</v>
      </c>
      <c r="C121" s="179">
        <v>374</v>
      </c>
      <c r="D121" s="109">
        <v>107</v>
      </c>
      <c r="E121" s="109">
        <v>185</v>
      </c>
      <c r="F121" s="109">
        <v>83</v>
      </c>
      <c r="G121" s="109">
        <v>272</v>
      </c>
      <c r="H121" s="109">
        <v>51</v>
      </c>
      <c r="I121" s="109">
        <v>179</v>
      </c>
      <c r="J121" s="109">
        <v>42</v>
      </c>
    </row>
    <row r="122" spans="1:10" ht="14.25" hidden="1" outlineLevel="1">
      <c r="A122" s="318">
        <v>2008</v>
      </c>
      <c r="B122" s="396" t="s">
        <v>36</v>
      </c>
      <c r="C122" s="179">
        <v>160</v>
      </c>
      <c r="D122" s="109">
        <v>24</v>
      </c>
      <c r="E122" s="109">
        <v>99</v>
      </c>
      <c r="F122" s="109">
        <v>37</v>
      </c>
      <c r="G122" s="109">
        <v>217</v>
      </c>
      <c r="H122" s="109">
        <v>32</v>
      </c>
      <c r="I122" s="109">
        <v>151</v>
      </c>
      <c r="J122" s="109">
        <v>34</v>
      </c>
    </row>
    <row r="123" spans="1:10" ht="14.25" hidden="1" outlineLevel="1">
      <c r="A123" s="318">
        <v>2008</v>
      </c>
      <c r="B123" s="396" t="s">
        <v>37</v>
      </c>
      <c r="C123" s="179">
        <v>30</v>
      </c>
      <c r="D123" s="109">
        <v>-79</v>
      </c>
      <c r="E123" s="109">
        <v>52</v>
      </c>
      <c r="F123" s="109">
        <v>57</v>
      </c>
      <c r="G123" s="109">
        <v>224</v>
      </c>
      <c r="H123" s="109">
        <v>32</v>
      </c>
      <c r="I123" s="109">
        <v>152</v>
      </c>
      <c r="J123" s="109">
        <v>40</v>
      </c>
    </row>
    <row r="124" spans="1:10" ht="14.25" collapsed="1">
      <c r="A124" s="318">
        <v>2008</v>
      </c>
      <c r="B124" s="396" t="s">
        <v>38</v>
      </c>
      <c r="C124" s="179">
        <v>564</v>
      </c>
      <c r="D124" s="109">
        <v>52</v>
      </c>
      <c r="E124" s="109">
        <v>336</v>
      </c>
      <c r="F124" s="109">
        <v>177</v>
      </c>
      <c r="G124" s="109">
        <v>713</v>
      </c>
      <c r="H124" s="109">
        <v>115</v>
      </c>
      <c r="I124" s="109">
        <v>482</v>
      </c>
      <c r="J124" s="109">
        <v>116</v>
      </c>
    </row>
    <row r="125" spans="1:10" ht="14.25" hidden="1">
      <c r="A125" s="318">
        <v>2008</v>
      </c>
      <c r="B125" s="396" t="s">
        <v>432</v>
      </c>
      <c r="C125" s="179">
        <v>156</v>
      </c>
      <c r="D125" s="109">
        <v>-67</v>
      </c>
      <c r="E125" s="109">
        <v>49</v>
      </c>
      <c r="F125" s="109">
        <v>173</v>
      </c>
      <c r="G125" s="109">
        <v>247</v>
      </c>
      <c r="H125" s="109">
        <v>35</v>
      </c>
      <c r="I125" s="109">
        <v>170</v>
      </c>
      <c r="J125" s="109">
        <v>42</v>
      </c>
    </row>
    <row r="126" spans="1:10" ht="14.25" hidden="1">
      <c r="A126" s="318">
        <v>2008</v>
      </c>
      <c r="B126" s="396" t="s">
        <v>40</v>
      </c>
      <c r="C126" s="179">
        <v>138</v>
      </c>
      <c r="D126" s="109">
        <v>60</v>
      </c>
      <c r="E126" s="109">
        <v>55</v>
      </c>
      <c r="F126" s="109">
        <v>23</v>
      </c>
      <c r="G126" s="109">
        <v>167</v>
      </c>
      <c r="H126" s="109">
        <v>21</v>
      </c>
      <c r="I126" s="109">
        <v>111</v>
      </c>
      <c r="J126" s="109">
        <v>35</v>
      </c>
    </row>
    <row r="127" spans="1:10" ht="14.25" hidden="1" outlineLevel="1">
      <c r="A127" s="318">
        <v>2008</v>
      </c>
      <c r="B127" s="45" t="s">
        <v>41</v>
      </c>
      <c r="C127" s="179">
        <v>-252</v>
      </c>
      <c r="D127" s="109">
        <v>-323</v>
      </c>
      <c r="E127" s="109">
        <v>39</v>
      </c>
      <c r="F127" s="109">
        <v>33</v>
      </c>
      <c r="G127" s="109">
        <v>139</v>
      </c>
      <c r="H127" s="109">
        <v>7</v>
      </c>
      <c r="I127" s="109">
        <v>127</v>
      </c>
      <c r="J127" s="109">
        <v>5</v>
      </c>
    </row>
    <row r="128" spans="1:10" ht="14.25" collapsed="1">
      <c r="A128" s="319">
        <v>2008</v>
      </c>
      <c r="B128" s="397" t="s">
        <v>42</v>
      </c>
      <c r="C128" s="258">
        <v>45</v>
      </c>
      <c r="D128" s="178">
        <v>-325</v>
      </c>
      <c r="E128" s="178">
        <v>143</v>
      </c>
      <c r="F128" s="178">
        <v>227</v>
      </c>
      <c r="G128" s="178">
        <v>556</v>
      </c>
      <c r="H128" s="178">
        <v>63</v>
      </c>
      <c r="I128" s="178">
        <v>411</v>
      </c>
      <c r="J128" s="178">
        <v>82</v>
      </c>
    </row>
    <row r="129" spans="1:10" ht="14.25">
      <c r="A129" s="318">
        <v>2008</v>
      </c>
      <c r="B129" s="396"/>
      <c r="C129" s="179">
        <v>2080</v>
      </c>
      <c r="D129" s="109">
        <v>771</v>
      </c>
      <c r="E129" s="109">
        <v>1134</v>
      </c>
      <c r="F129" s="109">
        <v>1324</v>
      </c>
      <c r="G129" s="109">
        <v>2988</v>
      </c>
      <c r="H129" s="109">
        <v>906</v>
      </c>
      <c r="I129" s="109">
        <v>2230</v>
      </c>
      <c r="J129" s="109">
        <v>999</v>
      </c>
    </row>
    <row r="130" spans="1:11" ht="14.25" hidden="1" outlineLevel="1">
      <c r="A130" s="318">
        <v>2009</v>
      </c>
      <c r="B130" s="396" t="s">
        <v>27</v>
      </c>
      <c r="C130" s="437">
        <v>115</v>
      </c>
      <c r="D130" s="438">
        <v>-37</v>
      </c>
      <c r="E130" s="438">
        <v>66</v>
      </c>
      <c r="F130" s="438">
        <v>85</v>
      </c>
      <c r="G130" s="438">
        <v>-18</v>
      </c>
      <c r="H130" s="438">
        <v>-11</v>
      </c>
      <c r="I130" s="438">
        <v>-3</v>
      </c>
      <c r="J130" s="438">
        <v>-4</v>
      </c>
      <c r="K130" s="491"/>
    </row>
    <row r="131" spans="1:10" ht="14.25" hidden="1" outlineLevel="1">
      <c r="A131" s="318">
        <v>2009</v>
      </c>
      <c r="B131" s="396" t="s">
        <v>28</v>
      </c>
      <c r="C131" s="179">
        <v>91</v>
      </c>
      <c r="D131" s="109">
        <v>114</v>
      </c>
      <c r="E131" s="109">
        <v>34</v>
      </c>
      <c r="F131" s="109">
        <v>-57</v>
      </c>
      <c r="G131" s="109">
        <v>128</v>
      </c>
      <c r="H131" s="109">
        <v>15</v>
      </c>
      <c r="I131" s="109">
        <v>98</v>
      </c>
      <c r="J131" s="109">
        <v>15</v>
      </c>
    </row>
    <row r="132" spans="1:10" ht="14.25" hidden="1" outlineLevel="1">
      <c r="A132" s="318">
        <v>2009</v>
      </c>
      <c r="B132" s="396" t="s">
        <v>29</v>
      </c>
      <c r="C132" s="179">
        <v>-44</v>
      </c>
      <c r="D132" s="109">
        <v>-82</v>
      </c>
      <c r="E132" s="109">
        <v>28</v>
      </c>
      <c r="F132" s="109">
        <v>11</v>
      </c>
      <c r="G132" s="109">
        <v>160</v>
      </c>
      <c r="H132" s="109">
        <v>30</v>
      </c>
      <c r="I132" s="109">
        <v>79</v>
      </c>
      <c r="J132" s="109">
        <v>51</v>
      </c>
    </row>
    <row r="133" spans="1:10" ht="14.25" collapsed="1">
      <c r="A133" s="318">
        <v>2009</v>
      </c>
      <c r="B133" s="396" t="s">
        <v>30</v>
      </c>
      <c r="C133" s="179">
        <v>162</v>
      </c>
      <c r="D133" s="109">
        <v>-5</v>
      </c>
      <c r="E133" s="109">
        <v>128</v>
      </c>
      <c r="F133" s="109">
        <v>39</v>
      </c>
      <c r="G133" s="109">
        <v>270</v>
      </c>
      <c r="H133" s="109">
        <v>34</v>
      </c>
      <c r="I133" s="109">
        <v>174</v>
      </c>
      <c r="J133" s="109">
        <v>62</v>
      </c>
    </row>
    <row r="134" spans="1:10" ht="14.25">
      <c r="A134" s="318">
        <v>2009</v>
      </c>
      <c r="B134" s="396" t="s">
        <v>31</v>
      </c>
      <c r="C134" s="179">
        <v>-95</v>
      </c>
      <c r="D134" s="109">
        <v>-170</v>
      </c>
      <c r="E134" s="109">
        <v>54</v>
      </c>
      <c r="F134" s="109">
        <v>21</v>
      </c>
      <c r="G134" s="109">
        <v>118</v>
      </c>
      <c r="H134" s="109">
        <v>39</v>
      </c>
      <c r="I134" s="109">
        <v>77</v>
      </c>
      <c r="J134" s="109">
        <v>2</v>
      </c>
    </row>
    <row r="135" spans="1:10" ht="14.25">
      <c r="A135" s="318">
        <v>2009</v>
      </c>
      <c r="B135" s="396" t="s">
        <v>429</v>
      </c>
      <c r="C135" s="179">
        <v>-110</v>
      </c>
      <c r="D135" s="109">
        <v>-179</v>
      </c>
      <c r="E135" s="109">
        <v>91</v>
      </c>
      <c r="F135" s="109">
        <v>-22</v>
      </c>
      <c r="G135" s="109">
        <v>138</v>
      </c>
      <c r="H135" s="109">
        <v>26</v>
      </c>
      <c r="I135" s="109">
        <v>86</v>
      </c>
      <c r="J135" s="109">
        <v>26</v>
      </c>
    </row>
    <row r="136" spans="1:10" ht="14.25">
      <c r="A136" s="318">
        <v>2009</v>
      </c>
      <c r="B136" s="396" t="s">
        <v>479</v>
      </c>
      <c r="C136" s="179">
        <v>-108</v>
      </c>
      <c r="D136" s="109">
        <v>-109</v>
      </c>
      <c r="E136" s="109">
        <v>67</v>
      </c>
      <c r="F136" s="109">
        <v>-66</v>
      </c>
      <c r="G136" s="109">
        <v>165</v>
      </c>
      <c r="H136" s="109">
        <v>33</v>
      </c>
      <c r="I136" s="109">
        <v>113</v>
      </c>
      <c r="J136" s="109">
        <v>20</v>
      </c>
    </row>
    <row r="137" spans="1:10" ht="14.25">
      <c r="A137" s="318">
        <v>2009</v>
      </c>
      <c r="B137" s="396" t="s">
        <v>34</v>
      </c>
      <c r="C137" s="179">
        <v>-313</v>
      </c>
      <c r="D137" s="109">
        <v>-458</v>
      </c>
      <c r="E137" s="109">
        <v>212</v>
      </c>
      <c r="F137" s="109">
        <v>-67</v>
      </c>
      <c r="G137" s="109">
        <v>421</v>
      </c>
      <c r="H137" s="109">
        <v>98</v>
      </c>
      <c r="I137" s="109">
        <v>276</v>
      </c>
      <c r="J137" s="109">
        <v>48</v>
      </c>
    </row>
    <row r="138" spans="1:10" ht="14.25">
      <c r="A138" s="318">
        <v>2009</v>
      </c>
      <c r="B138" s="396" t="s">
        <v>431</v>
      </c>
      <c r="C138" s="179">
        <v>-70</v>
      </c>
      <c r="D138" s="109">
        <v>-134</v>
      </c>
      <c r="E138" s="109">
        <v>46</v>
      </c>
      <c r="F138" s="109">
        <v>18</v>
      </c>
      <c r="G138" s="109">
        <v>145</v>
      </c>
      <c r="H138" s="109">
        <v>26</v>
      </c>
      <c r="I138" s="109">
        <v>101</v>
      </c>
      <c r="J138" s="109">
        <v>18</v>
      </c>
    </row>
    <row r="139" spans="1:10" ht="14.25">
      <c r="A139" s="318">
        <v>2009</v>
      </c>
      <c r="B139" s="396" t="s">
        <v>36</v>
      </c>
      <c r="C139" s="179">
        <v>140</v>
      </c>
      <c r="D139" s="109">
        <v>-3</v>
      </c>
      <c r="E139" s="109">
        <v>121</v>
      </c>
      <c r="F139" s="109">
        <v>22</v>
      </c>
      <c r="G139" s="109">
        <v>119</v>
      </c>
      <c r="H139" s="109">
        <v>17</v>
      </c>
      <c r="I139" s="109">
        <v>86</v>
      </c>
      <c r="J139" s="109">
        <v>16</v>
      </c>
    </row>
    <row r="140" spans="1:10" ht="14.25">
      <c r="A140" s="318">
        <v>2009</v>
      </c>
      <c r="B140" s="396" t="s">
        <v>37</v>
      </c>
      <c r="C140" s="179">
        <v>-32</v>
      </c>
      <c r="D140" s="109">
        <v>-60</v>
      </c>
      <c r="E140" s="109">
        <v>43</v>
      </c>
      <c r="F140" s="109">
        <v>-15</v>
      </c>
      <c r="G140" s="109">
        <v>120</v>
      </c>
      <c r="H140" s="109">
        <v>22</v>
      </c>
      <c r="I140" s="109">
        <v>54</v>
      </c>
      <c r="J140" s="109">
        <v>44</v>
      </c>
    </row>
    <row r="141" spans="1:10" ht="14.25">
      <c r="A141" s="318">
        <v>2009</v>
      </c>
      <c r="B141" s="396" t="s">
        <v>38</v>
      </c>
      <c r="C141" s="179">
        <v>38</v>
      </c>
      <c r="D141" s="109">
        <v>-197</v>
      </c>
      <c r="E141" s="109">
        <v>210</v>
      </c>
      <c r="F141" s="109">
        <v>25</v>
      </c>
      <c r="G141" s="109">
        <v>384</v>
      </c>
      <c r="H141" s="109">
        <v>65</v>
      </c>
      <c r="I141" s="109">
        <v>241</v>
      </c>
      <c r="J141" s="109">
        <v>78</v>
      </c>
    </row>
    <row r="142" spans="1:10" ht="14.25">
      <c r="A142" s="318">
        <v>2009</v>
      </c>
      <c r="B142" s="396" t="s">
        <v>432</v>
      </c>
      <c r="C142" s="179">
        <v>-7</v>
      </c>
      <c r="D142" s="109">
        <v>8</v>
      </c>
      <c r="E142" s="109">
        <v>-21</v>
      </c>
      <c r="F142" s="109">
        <v>6</v>
      </c>
      <c r="G142" s="109">
        <v>106</v>
      </c>
      <c r="H142" s="109">
        <v>22</v>
      </c>
      <c r="I142" s="109">
        <v>74</v>
      </c>
      <c r="J142" s="109">
        <v>11</v>
      </c>
    </row>
    <row r="143" spans="1:10" ht="14.25">
      <c r="A143" s="318">
        <v>2009</v>
      </c>
      <c r="B143" s="396" t="s">
        <v>40</v>
      </c>
      <c r="C143" s="179">
        <v>57</v>
      </c>
      <c r="D143" s="109">
        <v>-91</v>
      </c>
      <c r="E143" s="109">
        <v>162</v>
      </c>
      <c r="F143" s="109">
        <v>-15</v>
      </c>
      <c r="G143" s="109">
        <v>103</v>
      </c>
      <c r="H143" s="109">
        <v>28</v>
      </c>
      <c r="I143" s="109">
        <v>66</v>
      </c>
      <c r="J143" s="109">
        <v>9</v>
      </c>
    </row>
    <row r="144" spans="1:10" ht="14.25">
      <c r="A144" s="318">
        <v>2009</v>
      </c>
      <c r="B144" s="396" t="s">
        <v>41</v>
      </c>
      <c r="C144" s="179">
        <v>-448</v>
      </c>
      <c r="D144" s="109">
        <v>-381</v>
      </c>
      <c r="E144" s="109">
        <v>-14</v>
      </c>
      <c r="F144" s="109">
        <v>-54</v>
      </c>
      <c r="G144" s="109">
        <v>103</v>
      </c>
      <c r="H144" s="109">
        <v>7</v>
      </c>
      <c r="I144" s="109">
        <v>105</v>
      </c>
      <c r="J144" s="109">
        <v>-9</v>
      </c>
    </row>
    <row r="145" spans="1:10" ht="14.25">
      <c r="A145" s="318">
        <v>2009</v>
      </c>
      <c r="B145" s="396" t="s">
        <v>42</v>
      </c>
      <c r="C145" s="179">
        <v>-398</v>
      </c>
      <c r="D145" s="109">
        <v>-464</v>
      </c>
      <c r="E145" s="109">
        <v>127</v>
      </c>
      <c r="F145" s="109">
        <v>-63</v>
      </c>
      <c r="G145" s="109">
        <v>312</v>
      </c>
      <c r="H145" s="109">
        <v>57</v>
      </c>
      <c r="I145" s="109">
        <v>245</v>
      </c>
      <c r="J145" s="109">
        <v>11</v>
      </c>
    </row>
    <row r="146" spans="1:10" ht="14.25">
      <c r="A146" s="318">
        <v>2009</v>
      </c>
      <c r="B146" s="396"/>
      <c r="C146" s="179">
        <v>-511</v>
      </c>
      <c r="D146" s="109">
        <v>-1124</v>
      </c>
      <c r="E146" s="109">
        <v>677</v>
      </c>
      <c r="F146" s="109">
        <v>-66</v>
      </c>
      <c r="G146" s="109">
        <v>1387</v>
      </c>
      <c r="H146" s="109">
        <v>254</v>
      </c>
      <c r="I146" s="109">
        <v>936</v>
      </c>
      <c r="J146" s="109">
        <v>199</v>
      </c>
    </row>
    <row r="147" spans="1:10" ht="14.25">
      <c r="A147" s="318">
        <v>2010</v>
      </c>
      <c r="B147" s="396" t="s">
        <v>27</v>
      </c>
      <c r="C147" s="258">
        <v>162</v>
      </c>
      <c r="D147" s="178">
        <v>176</v>
      </c>
      <c r="E147" s="178">
        <v>-25</v>
      </c>
      <c r="F147" s="178">
        <v>11</v>
      </c>
      <c r="G147" s="178">
        <v>39</v>
      </c>
      <c r="H147" s="178">
        <v>11</v>
      </c>
      <c r="I147" s="178">
        <v>38</v>
      </c>
      <c r="J147" s="178">
        <v>-10</v>
      </c>
    </row>
    <row r="148" spans="1:10" ht="14.25" customHeight="1">
      <c r="A148" s="175"/>
      <c r="B148" s="112"/>
      <c r="C148" s="603" t="s">
        <v>478</v>
      </c>
      <c r="D148" s="603"/>
      <c r="E148" s="603"/>
      <c r="F148" s="603"/>
      <c r="G148" s="603"/>
      <c r="H148" s="603"/>
      <c r="I148" s="603"/>
      <c r="J148" s="603"/>
    </row>
    <row r="149" spans="1:10" ht="14.25" hidden="1" outlineLevel="1">
      <c r="A149" s="318">
        <v>2007</v>
      </c>
      <c r="B149" s="45" t="s">
        <v>27</v>
      </c>
      <c r="C149" s="41">
        <v>21.6</v>
      </c>
      <c r="D149" s="37">
        <v>15.527869898065418</v>
      </c>
      <c r="E149" s="37">
        <v>25.55486153968471</v>
      </c>
      <c r="F149" s="37">
        <v>26.60948047332876</v>
      </c>
      <c r="G149" s="37">
        <v>32.2</v>
      </c>
      <c r="H149" s="37">
        <v>26.4</v>
      </c>
      <c r="I149" s="37">
        <v>33.2</v>
      </c>
      <c r="J149" s="37">
        <v>33.8</v>
      </c>
    </row>
    <row r="150" spans="1:10" ht="14.25" hidden="1" outlineLevel="1">
      <c r="A150" s="318">
        <v>2007</v>
      </c>
      <c r="B150" s="45" t="s">
        <v>28</v>
      </c>
      <c r="C150" s="41">
        <v>21.2</v>
      </c>
      <c r="D150" s="37">
        <v>19.497567321375428</v>
      </c>
      <c r="E150" s="37">
        <v>27.89076501052083</v>
      </c>
      <c r="F150" s="37">
        <v>19.87823349486887</v>
      </c>
      <c r="G150" s="37">
        <v>32.1</v>
      </c>
      <c r="H150" s="37">
        <v>26.9</v>
      </c>
      <c r="I150" s="37">
        <v>32.5</v>
      </c>
      <c r="J150" s="37">
        <v>35.5</v>
      </c>
    </row>
    <row r="151" spans="1:10" ht="14.25" hidden="1" outlineLevel="1">
      <c r="A151" s="318">
        <v>2007</v>
      </c>
      <c r="B151" s="45" t="s">
        <v>29</v>
      </c>
      <c r="C151" s="41">
        <v>20.1</v>
      </c>
      <c r="D151" s="37">
        <v>23.871163310882945</v>
      </c>
      <c r="E151" s="37">
        <v>18.710577639926306</v>
      </c>
      <c r="F151" s="37">
        <v>16.677768344316124</v>
      </c>
      <c r="G151" s="37">
        <v>31.2</v>
      </c>
      <c r="H151" s="37">
        <v>24.8</v>
      </c>
      <c r="I151" s="37">
        <v>31.5</v>
      </c>
      <c r="J151" s="37">
        <v>35.8</v>
      </c>
    </row>
    <row r="152" spans="1:10" ht="14.25" hidden="1" outlineLevel="1">
      <c r="A152" s="318">
        <v>2007</v>
      </c>
      <c r="B152" s="45" t="s">
        <v>30</v>
      </c>
      <c r="C152" s="41">
        <v>20.1</v>
      </c>
      <c r="D152" s="37">
        <v>23.9</v>
      </c>
      <c r="E152" s="37">
        <v>18.7</v>
      </c>
      <c r="F152" s="37">
        <v>16.7</v>
      </c>
      <c r="G152" s="37">
        <v>31.2</v>
      </c>
      <c r="H152" s="37">
        <v>24.8</v>
      </c>
      <c r="I152" s="37">
        <v>31.5</v>
      </c>
      <c r="J152" s="37">
        <v>35.8</v>
      </c>
    </row>
    <row r="153" spans="1:10" ht="14.25" hidden="1" outlineLevel="1">
      <c r="A153" s="318">
        <v>2007</v>
      </c>
      <c r="B153" s="45" t="s">
        <v>31</v>
      </c>
      <c r="C153" s="41">
        <v>21.1</v>
      </c>
      <c r="D153" s="37">
        <v>23.089679020643246</v>
      </c>
      <c r="E153" s="37">
        <v>26.417713181690566</v>
      </c>
      <c r="F153" s="37">
        <v>16.394619677946448</v>
      </c>
      <c r="G153" s="37">
        <v>29.9</v>
      </c>
      <c r="H153" s="37">
        <v>20.2</v>
      </c>
      <c r="I153" s="37">
        <v>31.4</v>
      </c>
      <c r="J153" s="37">
        <v>32.5</v>
      </c>
    </row>
    <row r="154" spans="1:10" ht="14.25" hidden="1" outlineLevel="1">
      <c r="A154" s="318">
        <v>2007</v>
      </c>
      <c r="B154" s="45" t="s">
        <v>429</v>
      </c>
      <c r="C154" s="41">
        <v>20.9</v>
      </c>
      <c r="D154" s="37">
        <v>17.836211489471097</v>
      </c>
      <c r="E154" s="37">
        <v>19.791976349906438</v>
      </c>
      <c r="F154" s="37">
        <v>25.08859929062333</v>
      </c>
      <c r="G154" s="37">
        <v>29.4</v>
      </c>
      <c r="H154" s="37">
        <v>20</v>
      </c>
      <c r="I154" s="37">
        <v>31.7</v>
      </c>
      <c r="J154" s="37">
        <v>29.4</v>
      </c>
    </row>
    <row r="155" spans="1:10" ht="14.25" hidden="1" outlineLevel="1">
      <c r="A155" s="318">
        <v>2007</v>
      </c>
      <c r="B155" s="45" t="s">
        <v>479</v>
      </c>
      <c r="C155" s="41">
        <v>22</v>
      </c>
      <c r="D155" s="37">
        <v>22.23783017502586</v>
      </c>
      <c r="E155" s="37">
        <v>21.025839070931</v>
      </c>
      <c r="F155" s="37">
        <v>22.22287435369615</v>
      </c>
      <c r="G155" s="37">
        <v>28.8</v>
      </c>
      <c r="H155" s="37">
        <v>19.9</v>
      </c>
      <c r="I155" s="37">
        <v>31</v>
      </c>
      <c r="J155" s="37">
        <v>28.7</v>
      </c>
    </row>
    <row r="156" spans="1:10" ht="14.25" hidden="1" outlineLevel="1">
      <c r="A156" s="318">
        <v>2007</v>
      </c>
      <c r="B156" s="45" t="s">
        <v>34</v>
      </c>
      <c r="C156" s="41">
        <v>22</v>
      </c>
      <c r="D156" s="37">
        <v>22.2</v>
      </c>
      <c r="E156" s="37">
        <v>21</v>
      </c>
      <c r="F156" s="37">
        <v>22.2</v>
      </c>
      <c r="G156" s="37">
        <v>28.8</v>
      </c>
      <c r="H156" s="37">
        <v>19.9</v>
      </c>
      <c r="I156" s="37">
        <v>31</v>
      </c>
      <c r="J156" s="37">
        <v>28.7</v>
      </c>
    </row>
    <row r="157" spans="1:10" ht="14.25" hidden="1" outlineLevel="1">
      <c r="A157" s="318">
        <v>2007</v>
      </c>
      <c r="B157" s="45" t="s">
        <v>431</v>
      </c>
      <c r="C157" s="41">
        <v>29.4</v>
      </c>
      <c r="D157" s="37">
        <v>30.20317257472238</v>
      </c>
      <c r="E157" s="37">
        <v>34.834847906572406</v>
      </c>
      <c r="F157" s="37">
        <v>25.923619211257655</v>
      </c>
      <c r="G157" s="37">
        <v>28.6</v>
      </c>
      <c r="H157" s="37">
        <v>20.7</v>
      </c>
      <c r="I157" s="37">
        <v>30.7</v>
      </c>
      <c r="J157" s="37">
        <v>27.5</v>
      </c>
    </row>
    <row r="158" spans="1:10" ht="14.25" hidden="1" outlineLevel="1">
      <c r="A158" s="318">
        <v>2007</v>
      </c>
      <c r="B158" s="45" t="s">
        <v>36</v>
      </c>
      <c r="C158" s="41">
        <v>27.8</v>
      </c>
      <c r="D158" s="37">
        <v>27.812408232635974</v>
      </c>
      <c r="E158" s="37">
        <v>31.19762514777971</v>
      </c>
      <c r="F158" s="37">
        <v>26.050713435162812</v>
      </c>
      <c r="G158" s="37">
        <v>28.2</v>
      </c>
      <c r="H158" s="37">
        <v>19.9</v>
      </c>
      <c r="I158" s="37">
        <v>30.4</v>
      </c>
      <c r="J158" s="37">
        <v>27.4</v>
      </c>
    </row>
    <row r="159" spans="1:10" ht="14.25" hidden="1" outlineLevel="1">
      <c r="A159" s="318">
        <v>2007</v>
      </c>
      <c r="B159" s="45" t="s">
        <v>37</v>
      </c>
      <c r="C159" s="41">
        <v>29.1</v>
      </c>
      <c r="D159" s="37">
        <v>30.873617360025538</v>
      </c>
      <c r="E159" s="37">
        <v>30.97535160295743</v>
      </c>
      <c r="F159" s="37">
        <v>26.30138923692428</v>
      </c>
      <c r="G159" s="37">
        <v>27.9</v>
      </c>
      <c r="H159" s="37">
        <v>18.7</v>
      </c>
      <c r="I159" s="37">
        <v>30.3</v>
      </c>
      <c r="J159" s="37">
        <v>26.7</v>
      </c>
    </row>
    <row r="160" spans="1:10" ht="14.25" hidden="1" outlineLevel="1">
      <c r="A160" s="318">
        <v>2007</v>
      </c>
      <c r="B160" s="45" t="s">
        <v>38</v>
      </c>
      <c r="C160" s="41">
        <v>29.1</v>
      </c>
      <c r="D160" s="37">
        <v>30.9</v>
      </c>
      <c r="E160" s="37">
        <v>31</v>
      </c>
      <c r="F160" s="37">
        <v>26.3</v>
      </c>
      <c r="G160" s="37">
        <v>27.9</v>
      </c>
      <c r="H160" s="37">
        <v>18.7</v>
      </c>
      <c r="I160" s="37">
        <v>30.3</v>
      </c>
      <c r="J160" s="37">
        <v>26.7</v>
      </c>
    </row>
    <row r="161" spans="1:10" ht="14.25" hidden="1" outlineLevel="1">
      <c r="A161" s="318">
        <v>2007</v>
      </c>
      <c r="B161" s="45" t="s">
        <v>432</v>
      </c>
      <c r="C161" s="41">
        <v>23.1</v>
      </c>
      <c r="D161" s="37">
        <v>26.85500429661304</v>
      </c>
      <c r="E161" s="37">
        <v>18.5292021407666</v>
      </c>
      <c r="F161" s="37">
        <v>21.394024256783656</v>
      </c>
      <c r="G161" s="37">
        <v>28.2</v>
      </c>
      <c r="H161" s="37">
        <v>17.9</v>
      </c>
      <c r="I161" s="37">
        <v>30.7</v>
      </c>
      <c r="J161" s="37">
        <v>27.5</v>
      </c>
    </row>
    <row r="162" spans="1:10" ht="14.25" hidden="1" outlineLevel="1">
      <c r="A162" s="318">
        <v>2007</v>
      </c>
      <c r="B162" s="45" t="s">
        <v>40</v>
      </c>
      <c r="C162" s="41">
        <v>24.1</v>
      </c>
      <c r="D162" s="37">
        <v>30.880535724290937</v>
      </c>
      <c r="E162" s="37">
        <v>19.552170162919005</v>
      </c>
      <c r="F162" s="37">
        <v>19.107615644195008</v>
      </c>
      <c r="G162" s="37">
        <v>28.6</v>
      </c>
      <c r="H162" s="37">
        <v>17.1</v>
      </c>
      <c r="I162" s="37">
        <v>31.3</v>
      </c>
      <c r="J162" s="37">
        <v>28.3</v>
      </c>
    </row>
    <row r="163" spans="1:10" ht="14.25" hidden="1" outlineLevel="1">
      <c r="A163" s="318">
        <v>2007</v>
      </c>
      <c r="B163" s="45" t="s">
        <v>41</v>
      </c>
      <c r="C163" s="41">
        <v>25.6</v>
      </c>
      <c r="D163" s="37">
        <v>32.9788987965017</v>
      </c>
      <c r="E163" s="37">
        <v>29.62774904585926</v>
      </c>
      <c r="F163" s="37">
        <v>15.714987451816597</v>
      </c>
      <c r="G163" s="37">
        <v>28.6</v>
      </c>
      <c r="H163" s="37">
        <v>17.8</v>
      </c>
      <c r="I163" s="37">
        <v>30.3</v>
      </c>
      <c r="J163" s="37">
        <v>31.1</v>
      </c>
    </row>
    <row r="164" spans="1:10" ht="14.25" hidden="1" outlineLevel="1">
      <c r="A164" s="318">
        <v>2007</v>
      </c>
      <c r="B164" s="45" t="s">
        <v>42</v>
      </c>
      <c r="C164" s="41">
        <v>25.6</v>
      </c>
      <c r="D164" s="37">
        <v>33</v>
      </c>
      <c r="E164" s="37">
        <v>29.6</v>
      </c>
      <c r="F164" s="37">
        <v>15.7</v>
      </c>
      <c r="G164" s="37">
        <v>28.6</v>
      </c>
      <c r="H164" s="37">
        <v>17.8</v>
      </c>
      <c r="I164" s="37">
        <v>30.3</v>
      </c>
      <c r="J164" s="37">
        <v>31.1</v>
      </c>
    </row>
    <row r="165" spans="1:10" ht="14.25" collapsed="1">
      <c r="A165" s="319">
        <v>2007</v>
      </c>
      <c r="B165" s="100"/>
      <c r="C165" s="42">
        <v>25.6</v>
      </c>
      <c r="D165" s="38">
        <v>33</v>
      </c>
      <c r="E165" s="38">
        <v>29.6</v>
      </c>
      <c r="F165" s="38">
        <v>15.7</v>
      </c>
      <c r="G165" s="38">
        <v>28.6</v>
      </c>
      <c r="H165" s="38">
        <v>17.8</v>
      </c>
      <c r="I165" s="38">
        <v>30.3</v>
      </c>
      <c r="J165" s="38">
        <v>31.1</v>
      </c>
    </row>
    <row r="166" spans="1:10" ht="14.25" hidden="1" outlineLevel="1">
      <c r="A166" s="318">
        <v>2008</v>
      </c>
      <c r="B166" s="45" t="s">
        <v>27</v>
      </c>
      <c r="C166" s="41">
        <v>29</v>
      </c>
      <c r="D166" s="37">
        <v>38.37610905802844</v>
      </c>
      <c r="E166" s="37">
        <v>36.33501308754828</v>
      </c>
      <c r="F166" s="37">
        <v>15.750942219708575</v>
      </c>
      <c r="G166" s="37">
        <v>28.7</v>
      </c>
      <c r="H166" s="37">
        <v>16.9</v>
      </c>
      <c r="I166" s="37">
        <v>30.1</v>
      </c>
      <c r="J166" s="37">
        <v>33.4</v>
      </c>
    </row>
    <row r="167" spans="1:10" ht="14.25" hidden="1" outlineLevel="1">
      <c r="A167" s="318">
        <v>2008</v>
      </c>
      <c r="B167" s="45" t="s">
        <v>28</v>
      </c>
      <c r="C167" s="41">
        <v>29.9</v>
      </c>
      <c r="D167" s="37">
        <v>36.05567103690764</v>
      </c>
      <c r="E167" s="37">
        <v>34.64224151029502</v>
      </c>
      <c r="F167" s="37">
        <v>20.58529040003899</v>
      </c>
      <c r="G167" s="37">
        <v>29</v>
      </c>
      <c r="H167" s="37">
        <v>17</v>
      </c>
      <c r="I167" s="37">
        <v>30.5</v>
      </c>
      <c r="J167" s="37">
        <v>33.3</v>
      </c>
    </row>
    <row r="168" spans="1:10" ht="14.25" hidden="1" outlineLevel="1">
      <c r="A168" s="318">
        <v>2008</v>
      </c>
      <c r="B168" s="45" t="s">
        <v>29</v>
      </c>
      <c r="C168" s="41">
        <v>30.4</v>
      </c>
      <c r="D168" s="37">
        <v>34.47091972114044</v>
      </c>
      <c r="E168" s="37">
        <v>36.80617522290672</v>
      </c>
      <c r="F168" s="37">
        <v>22.55701881314676</v>
      </c>
      <c r="G168" s="37">
        <v>28.6</v>
      </c>
      <c r="H168" s="37">
        <v>16.4</v>
      </c>
      <c r="I168" s="37">
        <v>30.3</v>
      </c>
      <c r="J168" s="37">
        <v>32.3</v>
      </c>
    </row>
    <row r="169" spans="1:10" ht="14.25" collapsed="1">
      <c r="A169" s="318">
        <v>2008</v>
      </c>
      <c r="B169" s="45" t="s">
        <v>30</v>
      </c>
      <c r="C169" s="41">
        <v>30.4</v>
      </c>
      <c r="D169" s="37">
        <v>34.5</v>
      </c>
      <c r="E169" s="37">
        <v>36.8</v>
      </c>
      <c r="F169" s="37">
        <v>22.6</v>
      </c>
      <c r="G169" s="37">
        <v>28.6</v>
      </c>
      <c r="H169" s="37">
        <v>16.4</v>
      </c>
      <c r="I169" s="37">
        <v>30.3</v>
      </c>
      <c r="J169" s="37">
        <v>32.3</v>
      </c>
    </row>
    <row r="170" spans="1:10" ht="14.25" hidden="1" outlineLevel="1">
      <c r="A170" s="318">
        <v>2008</v>
      </c>
      <c r="B170" s="45" t="s">
        <v>31</v>
      </c>
      <c r="C170" s="41">
        <v>30.2</v>
      </c>
      <c r="D170" s="37">
        <v>36.525144298972855</v>
      </c>
      <c r="E170" s="37">
        <v>29.66037012591968</v>
      </c>
      <c r="F170" s="37">
        <v>23.45084711175003</v>
      </c>
      <c r="G170" s="37">
        <v>29.7</v>
      </c>
      <c r="H170" s="37">
        <v>22.1</v>
      </c>
      <c r="I170" s="37">
        <v>30.6</v>
      </c>
      <c r="J170" s="37">
        <v>32.5</v>
      </c>
    </row>
    <row r="171" spans="1:10" ht="14.25" hidden="1" outlineLevel="1">
      <c r="A171" s="318">
        <v>2008</v>
      </c>
      <c r="B171" s="45" t="s">
        <v>429</v>
      </c>
      <c r="C171" s="41">
        <v>26.9</v>
      </c>
      <c r="D171" s="37">
        <v>33.08355117577201</v>
      </c>
      <c r="E171" s="37">
        <v>27.815586644692058</v>
      </c>
      <c r="F171" s="37">
        <v>19.548664423988978</v>
      </c>
      <c r="G171" s="37">
        <v>29.1</v>
      </c>
      <c r="H171" s="37">
        <v>22.8</v>
      </c>
      <c r="I171" s="37">
        <v>29.7</v>
      </c>
      <c r="J171" s="37">
        <v>31.6</v>
      </c>
    </row>
    <row r="172" spans="1:10" ht="14.25" hidden="1" outlineLevel="1">
      <c r="A172" s="318">
        <v>2008</v>
      </c>
      <c r="B172" s="45" t="s">
        <v>479</v>
      </c>
      <c r="C172" s="41">
        <v>25.9</v>
      </c>
      <c r="D172" s="37">
        <v>26.22071558519157</v>
      </c>
      <c r="E172" s="37">
        <v>33.90616718546378</v>
      </c>
      <c r="F172" s="37">
        <v>21.59339316021144</v>
      </c>
      <c r="G172" s="37">
        <v>28.8</v>
      </c>
      <c r="H172" s="37">
        <v>22.8</v>
      </c>
      <c r="I172" s="37">
        <v>29.5</v>
      </c>
      <c r="J172" s="37">
        <v>30.9</v>
      </c>
    </row>
    <row r="173" spans="1:10" ht="14.25" collapsed="1">
      <c r="A173" s="318">
        <v>2008</v>
      </c>
      <c r="B173" s="45" t="s">
        <v>34</v>
      </c>
      <c r="C173" s="41">
        <v>25.9</v>
      </c>
      <c r="D173" s="37">
        <v>26.2</v>
      </c>
      <c r="E173" s="37">
        <v>33.9</v>
      </c>
      <c r="F173" s="37">
        <v>21.6</v>
      </c>
      <c r="G173" s="37">
        <v>28.8</v>
      </c>
      <c r="H173" s="37">
        <v>22.8</v>
      </c>
      <c r="I173" s="37">
        <v>29.5</v>
      </c>
      <c r="J173" s="37">
        <v>30.9</v>
      </c>
    </row>
    <row r="174" spans="1:10" ht="14.25" hidden="1" outlineLevel="1">
      <c r="A174" s="318">
        <v>2008</v>
      </c>
      <c r="B174" s="45" t="s">
        <v>431</v>
      </c>
      <c r="C174" s="41">
        <v>24.9</v>
      </c>
      <c r="D174" s="37">
        <v>27.215129442458284</v>
      </c>
      <c r="E174" s="37">
        <v>32.51780622935945</v>
      </c>
      <c r="F174" s="37">
        <v>18.39203759226782</v>
      </c>
      <c r="G174" s="37">
        <v>29</v>
      </c>
      <c r="H174" s="37">
        <v>24.1</v>
      </c>
      <c r="I174" s="37">
        <v>29.7</v>
      </c>
      <c r="J174" s="37">
        <v>30.4</v>
      </c>
    </row>
    <row r="175" spans="1:10" ht="14.25" hidden="1" outlineLevel="1">
      <c r="A175" s="318">
        <v>2008</v>
      </c>
      <c r="B175" s="45" t="s">
        <v>36</v>
      </c>
      <c r="C175" s="41">
        <v>25.9</v>
      </c>
      <c r="D175" s="37">
        <v>29.571745900964498</v>
      </c>
      <c r="E175" s="37">
        <v>36.070268953584346</v>
      </c>
      <c r="F175" s="37">
        <v>16.518325850165294</v>
      </c>
      <c r="G175" s="37">
        <v>28.7</v>
      </c>
      <c r="H175" s="37">
        <v>25.4</v>
      </c>
      <c r="I175" s="37">
        <v>29.2</v>
      </c>
      <c r="J175" s="37">
        <v>29.1</v>
      </c>
    </row>
    <row r="176" spans="1:10" ht="14.25" hidden="1" outlineLevel="1">
      <c r="A176" s="318">
        <v>2008</v>
      </c>
      <c r="B176" s="45" t="s">
        <v>37</v>
      </c>
      <c r="C176" s="41">
        <v>22.6</v>
      </c>
      <c r="D176" s="37">
        <v>22.303726663404213</v>
      </c>
      <c r="E176" s="37">
        <v>38.67916484241111</v>
      </c>
      <c r="F176" s="37">
        <v>15.02487645352652</v>
      </c>
      <c r="G176" s="37">
        <v>28.5</v>
      </c>
      <c r="H176" s="37">
        <v>25.8</v>
      </c>
      <c r="I176" s="37">
        <v>29</v>
      </c>
      <c r="J176" s="37">
        <v>28.6</v>
      </c>
    </row>
    <row r="177" spans="1:10" ht="14.25" collapsed="1">
      <c r="A177" s="318">
        <v>2008</v>
      </c>
      <c r="B177" s="45" t="s">
        <v>38</v>
      </c>
      <c r="C177" s="41">
        <v>22.6</v>
      </c>
      <c r="D177" s="37">
        <v>22.3</v>
      </c>
      <c r="E177" s="37">
        <v>38.7</v>
      </c>
      <c r="F177" s="37">
        <v>15</v>
      </c>
      <c r="G177" s="37">
        <v>28.5</v>
      </c>
      <c r="H177" s="37">
        <v>25.8</v>
      </c>
      <c r="I177" s="37">
        <v>29</v>
      </c>
      <c r="J177" s="37">
        <v>28.6</v>
      </c>
    </row>
    <row r="178" spans="1:10" ht="14.25" hidden="1" outlineLevel="1">
      <c r="A178" s="318">
        <v>2008</v>
      </c>
      <c r="B178" s="45" t="s">
        <v>432</v>
      </c>
      <c r="C178" s="41">
        <v>20.2</v>
      </c>
      <c r="D178" s="37">
        <v>17.320075907476514</v>
      </c>
      <c r="E178" s="37">
        <v>35.98889075468636</v>
      </c>
      <c r="F178" s="37">
        <v>15.536986044181765</v>
      </c>
      <c r="G178" s="37">
        <v>27.8</v>
      </c>
      <c r="H178" s="37">
        <v>26.4</v>
      </c>
      <c r="I178" s="37">
        <v>28.3</v>
      </c>
      <c r="J178" s="37">
        <v>26.9</v>
      </c>
    </row>
    <row r="179" spans="1:10" ht="14.25" hidden="1" outlineLevel="1">
      <c r="A179" s="318">
        <v>2008</v>
      </c>
      <c r="B179" s="45" t="s">
        <v>40</v>
      </c>
      <c r="C179" s="41">
        <v>19.9</v>
      </c>
      <c r="D179" s="37">
        <v>15.181784341960544</v>
      </c>
      <c r="E179" s="37">
        <v>34.42859916816848</v>
      </c>
      <c r="F179" s="37">
        <v>17.74006282696999</v>
      </c>
      <c r="G179" s="37">
        <v>26.4</v>
      </c>
      <c r="H179" s="37">
        <v>25.8</v>
      </c>
      <c r="I179" s="37">
        <v>27</v>
      </c>
      <c r="J179" s="37">
        <v>24.9</v>
      </c>
    </row>
    <row r="180" spans="1:10" ht="14.25" hidden="1" outlineLevel="1">
      <c r="A180" s="318">
        <v>2008</v>
      </c>
      <c r="B180" s="45" t="s">
        <v>41</v>
      </c>
      <c r="C180" s="41">
        <v>15.5</v>
      </c>
      <c r="D180" s="37">
        <v>8.416379964932117</v>
      </c>
      <c r="E180" s="37">
        <v>27.13988319404415</v>
      </c>
      <c r="F180" s="37">
        <v>17.26226097515107</v>
      </c>
      <c r="G180" s="37">
        <v>25.3</v>
      </c>
      <c r="H180" s="37">
        <v>24.8</v>
      </c>
      <c r="I180" s="37">
        <v>26.1</v>
      </c>
      <c r="J180" s="37">
        <v>22.9</v>
      </c>
    </row>
    <row r="181" spans="1:10" ht="14.25" collapsed="1">
      <c r="A181" s="319">
        <v>2008</v>
      </c>
      <c r="B181" s="100" t="s">
        <v>42</v>
      </c>
      <c r="C181" s="42">
        <v>15.5</v>
      </c>
      <c r="D181" s="38">
        <v>8.416379964932117</v>
      </c>
      <c r="E181" s="38">
        <v>27.13988319404415</v>
      </c>
      <c r="F181" s="38">
        <v>17.26226097515107</v>
      </c>
      <c r="G181" s="38">
        <v>25.3</v>
      </c>
      <c r="H181" s="38">
        <v>24.8</v>
      </c>
      <c r="I181" s="38">
        <v>26.1</v>
      </c>
      <c r="J181" s="38">
        <v>22.9</v>
      </c>
    </row>
    <row r="182" spans="1:10" ht="14.25">
      <c r="A182" s="318">
        <v>2008</v>
      </c>
      <c r="B182" s="45"/>
      <c r="C182" s="41">
        <v>15.5</v>
      </c>
      <c r="D182" s="37">
        <v>8.416379964932117</v>
      </c>
      <c r="E182" s="37">
        <v>27.13988319404415</v>
      </c>
      <c r="F182" s="37">
        <v>17.26226097515107</v>
      </c>
      <c r="G182" s="37">
        <v>25.3</v>
      </c>
      <c r="H182" s="37">
        <v>24.8</v>
      </c>
      <c r="I182" s="37">
        <v>26.1</v>
      </c>
      <c r="J182" s="37">
        <v>22.9</v>
      </c>
    </row>
    <row r="183" spans="1:10" ht="14.25" hidden="1" outlineLevel="1">
      <c r="A183" s="318">
        <v>2009</v>
      </c>
      <c r="B183" s="45" t="s">
        <v>27</v>
      </c>
      <c r="C183" s="41">
        <v>11.6</v>
      </c>
      <c r="D183" s="37">
        <v>2.546379277154867</v>
      </c>
      <c r="E183" s="37">
        <v>21.413574585211034</v>
      </c>
      <c r="F183" s="37">
        <v>16.744951174586856</v>
      </c>
      <c r="G183" s="37">
        <v>23.4</v>
      </c>
      <c r="H183" s="37">
        <v>23.3</v>
      </c>
      <c r="I183" s="37">
        <v>24</v>
      </c>
      <c r="J183" s="37">
        <v>21.4</v>
      </c>
    </row>
    <row r="184" spans="1:10" ht="14.25" hidden="1" outlineLevel="1">
      <c r="A184" s="318">
        <v>2009</v>
      </c>
      <c r="B184" s="45" t="s">
        <v>28</v>
      </c>
      <c r="C184" s="43">
        <v>10.9</v>
      </c>
      <c r="D184" s="37">
        <v>2.5731521137839186</v>
      </c>
      <c r="E184" s="37">
        <v>22.20072077821035</v>
      </c>
      <c r="F184" s="37">
        <v>14.553188296259359</v>
      </c>
      <c r="G184" s="44">
        <v>22.7</v>
      </c>
      <c r="H184" s="44">
        <v>22.8</v>
      </c>
      <c r="I184" s="44">
        <v>23.4</v>
      </c>
      <c r="J184" s="44">
        <v>20.4</v>
      </c>
    </row>
    <row r="185" spans="1:10" ht="14.25" hidden="1" outlineLevel="1">
      <c r="A185" s="318">
        <v>2009</v>
      </c>
      <c r="B185" s="45" t="s">
        <v>29</v>
      </c>
      <c r="C185" s="43">
        <v>9.6</v>
      </c>
      <c r="D185" s="37">
        <v>-0.23196242804408174</v>
      </c>
      <c r="E185" s="37">
        <v>23.74494590952798</v>
      </c>
      <c r="F185" s="37">
        <v>13.491118735729415</v>
      </c>
      <c r="G185" s="44">
        <v>21.9</v>
      </c>
      <c r="H185" s="44">
        <v>22.7</v>
      </c>
      <c r="I185" s="44">
        <v>22.3</v>
      </c>
      <c r="J185" s="44">
        <v>20.1</v>
      </c>
    </row>
    <row r="186" spans="1:10" ht="14.25" collapsed="1">
      <c r="A186" s="318">
        <v>2009</v>
      </c>
      <c r="B186" s="45" t="s">
        <v>30</v>
      </c>
      <c r="C186" s="43">
        <v>9.6</v>
      </c>
      <c r="D186" s="44">
        <v>-0.2</v>
      </c>
      <c r="E186" s="44">
        <v>23.7</v>
      </c>
      <c r="F186" s="44">
        <v>13.5</v>
      </c>
      <c r="G186" s="44">
        <v>21.9</v>
      </c>
      <c r="H186" s="44">
        <v>22.7</v>
      </c>
      <c r="I186" s="44">
        <v>22.3</v>
      </c>
      <c r="J186" s="44">
        <v>20.1</v>
      </c>
    </row>
    <row r="187" spans="1:10" ht="14.25">
      <c r="A187" s="318">
        <v>2009</v>
      </c>
      <c r="B187" s="45" t="s">
        <v>31</v>
      </c>
      <c r="C187" s="41">
        <v>7.3</v>
      </c>
      <c r="D187" s="37">
        <v>-3.8452687862412303</v>
      </c>
      <c r="E187" s="37">
        <v>24.234412272794415</v>
      </c>
      <c r="F187" s="37">
        <v>11.13965483757816</v>
      </c>
      <c r="G187" s="44">
        <v>20.1</v>
      </c>
      <c r="H187" s="44">
        <v>21.9</v>
      </c>
      <c r="I187" s="44">
        <v>20.4</v>
      </c>
      <c r="J187" s="44">
        <v>17.8</v>
      </c>
    </row>
    <row r="188" spans="1:10" ht="14.25">
      <c r="A188" s="318">
        <v>2009</v>
      </c>
      <c r="B188" s="45" t="s">
        <v>429</v>
      </c>
      <c r="C188" s="43">
        <v>6.4</v>
      </c>
      <c r="D188" s="37">
        <v>-6.9221086600270585</v>
      </c>
      <c r="E188" s="37">
        <v>27.925574282582257</v>
      </c>
      <c r="F188" s="37">
        <v>10.464368255803153</v>
      </c>
      <c r="G188" s="44">
        <v>18.6</v>
      </c>
      <c r="H188" s="44">
        <v>20.8</v>
      </c>
      <c r="I188" s="44">
        <v>18.9</v>
      </c>
      <c r="J188" s="44">
        <v>16.2</v>
      </c>
    </row>
    <row r="189" spans="1:10" ht="14.25">
      <c r="A189" s="318">
        <v>2009</v>
      </c>
      <c r="B189" s="45" t="s">
        <v>479</v>
      </c>
      <c r="C189" s="43">
        <v>3.1</v>
      </c>
      <c r="D189" s="37">
        <v>-11.320992031794843</v>
      </c>
      <c r="E189" s="37">
        <v>27.262463782449025</v>
      </c>
      <c r="F189" s="37">
        <v>7.072441663797858</v>
      </c>
      <c r="G189" s="37">
        <v>17.2</v>
      </c>
      <c r="H189" s="44">
        <v>20.3</v>
      </c>
      <c r="I189" s="44">
        <v>17.5</v>
      </c>
      <c r="J189" s="37">
        <v>14</v>
      </c>
    </row>
    <row r="190" spans="1:10" ht="14.25">
      <c r="A190" s="318">
        <v>2009</v>
      </c>
      <c r="B190" s="45" t="s">
        <v>34</v>
      </c>
      <c r="C190" s="43">
        <v>3.1</v>
      </c>
      <c r="D190" s="37">
        <v>-11.320992031794843</v>
      </c>
      <c r="E190" s="37">
        <v>27.262463782449025</v>
      </c>
      <c r="F190" s="37">
        <v>7.072441663797858</v>
      </c>
      <c r="G190" s="37">
        <v>17.2</v>
      </c>
      <c r="H190" s="44">
        <v>20.3</v>
      </c>
      <c r="I190" s="44">
        <v>17.5</v>
      </c>
      <c r="J190" s="37">
        <v>14</v>
      </c>
    </row>
    <row r="191" spans="1:10" ht="14.25">
      <c r="A191" s="318">
        <v>2009</v>
      </c>
      <c r="B191" s="45" t="s">
        <v>431</v>
      </c>
      <c r="C191" s="43">
        <v>0.1</v>
      </c>
      <c r="D191" s="37">
        <v>-14.8</v>
      </c>
      <c r="E191" s="37">
        <v>21.3</v>
      </c>
      <c r="F191" s="37">
        <v>5.8</v>
      </c>
      <c r="G191" s="44">
        <v>15.7</v>
      </c>
      <c r="H191" s="44">
        <v>18.1</v>
      </c>
      <c r="I191" s="44">
        <v>16.1</v>
      </c>
      <c r="J191" s="44">
        <v>12.7</v>
      </c>
    </row>
    <row r="192" spans="1:10" ht="14.25">
      <c r="A192" s="318">
        <v>2009</v>
      </c>
      <c r="B192" s="45" t="s">
        <v>36</v>
      </c>
      <c r="C192" s="41">
        <v>-0.1</v>
      </c>
      <c r="D192" s="37">
        <v>-15.1</v>
      </c>
      <c r="E192" s="37">
        <v>21.4</v>
      </c>
      <c r="F192" s="37">
        <v>5.5</v>
      </c>
      <c r="G192" s="44">
        <v>14.6</v>
      </c>
      <c r="H192" s="44">
        <v>16.9</v>
      </c>
      <c r="I192" s="37">
        <v>15</v>
      </c>
      <c r="J192" s="44">
        <v>11.7</v>
      </c>
    </row>
    <row r="193" spans="1:10" ht="14.25">
      <c r="A193" s="318">
        <v>2009</v>
      </c>
      <c r="B193" s="45" t="s">
        <v>37</v>
      </c>
      <c r="C193" s="43">
        <v>-0.5</v>
      </c>
      <c r="D193" s="37">
        <v>-15</v>
      </c>
      <c r="E193" s="37">
        <v>20.8</v>
      </c>
      <c r="F193" s="37">
        <v>4.1</v>
      </c>
      <c r="G193" s="44">
        <v>13.5</v>
      </c>
      <c r="H193" s="44">
        <v>15.9</v>
      </c>
      <c r="I193" s="44">
        <v>13.5</v>
      </c>
      <c r="J193" s="44">
        <v>11.7</v>
      </c>
    </row>
    <row r="194" spans="1:10" ht="14.25">
      <c r="A194" s="318">
        <v>2009</v>
      </c>
      <c r="B194" s="45" t="s">
        <v>38</v>
      </c>
      <c r="C194" s="43">
        <v>-0.5</v>
      </c>
      <c r="D194" s="37">
        <v>-15</v>
      </c>
      <c r="E194" s="37">
        <v>20.8</v>
      </c>
      <c r="F194" s="37">
        <v>4.1</v>
      </c>
      <c r="G194" s="44">
        <v>13.5</v>
      </c>
      <c r="H194" s="44">
        <v>15.9</v>
      </c>
      <c r="I194" s="44">
        <v>13.5</v>
      </c>
      <c r="J194" s="44">
        <v>11.7</v>
      </c>
    </row>
    <row r="195" spans="1:10" ht="14.25">
      <c r="A195" s="318">
        <v>2009</v>
      </c>
      <c r="B195" s="45" t="s">
        <v>432</v>
      </c>
      <c r="C195" s="43">
        <v>-1.5</v>
      </c>
      <c r="D195" s="37">
        <v>-14.032215118271793</v>
      </c>
      <c r="E195" s="37">
        <v>18.414396334665778</v>
      </c>
      <c r="F195" s="37">
        <v>1.0516040372482403</v>
      </c>
      <c r="G195" s="44">
        <v>12.1</v>
      </c>
      <c r="H195" s="44">
        <v>14.8</v>
      </c>
      <c r="I195" s="44">
        <v>12.1</v>
      </c>
      <c r="J195" s="44">
        <v>10.2</v>
      </c>
    </row>
    <row r="196" spans="1:10" ht="14.25">
      <c r="A196" s="318">
        <v>2009</v>
      </c>
      <c r="B196" s="45" t="s">
        <v>40</v>
      </c>
      <c r="C196" s="41">
        <v>-2</v>
      </c>
      <c r="D196" s="37">
        <v>-16.19686906619855</v>
      </c>
      <c r="E196" s="37">
        <v>21.237145272334615</v>
      </c>
      <c r="F196" s="37">
        <v>0.3826137710154955</v>
      </c>
      <c r="G196" s="44">
        <v>11.4</v>
      </c>
      <c r="H196" s="44">
        <v>15.1</v>
      </c>
      <c r="I196" s="44">
        <v>11.4</v>
      </c>
      <c r="J196" s="44">
        <v>8.9</v>
      </c>
    </row>
    <row r="197" spans="1:10" ht="14.25">
      <c r="A197" s="318">
        <v>2009</v>
      </c>
      <c r="B197" s="45" t="s">
        <v>41</v>
      </c>
      <c r="C197" s="43">
        <v>-3.3</v>
      </c>
      <c r="D197" s="37">
        <v>-17.970287269107864</v>
      </c>
      <c r="E197" s="37">
        <v>19.47860531732644</v>
      </c>
      <c r="F197" s="37">
        <v>-1.1531374680935107</v>
      </c>
      <c r="G197" s="37">
        <v>11</v>
      </c>
      <c r="H197" s="44">
        <v>15</v>
      </c>
      <c r="I197" s="44">
        <v>10.9</v>
      </c>
      <c r="J197" s="44">
        <v>8.4</v>
      </c>
    </row>
    <row r="198" spans="1:10" ht="14.25">
      <c r="A198" s="318">
        <v>2009</v>
      </c>
      <c r="B198" s="45" t="s">
        <v>42</v>
      </c>
      <c r="C198" s="43">
        <v>-3.3</v>
      </c>
      <c r="D198" s="37">
        <v>-17.970287269107864</v>
      </c>
      <c r="E198" s="37">
        <v>19.47860531732644</v>
      </c>
      <c r="F198" s="37">
        <v>-1.1531374680935107</v>
      </c>
      <c r="G198" s="37">
        <v>11</v>
      </c>
      <c r="H198" s="44">
        <v>15</v>
      </c>
      <c r="I198" s="44">
        <v>10.9</v>
      </c>
      <c r="J198" s="44">
        <v>8.4</v>
      </c>
    </row>
    <row r="199" spans="1:10" ht="14.25">
      <c r="A199" s="318">
        <v>2009</v>
      </c>
      <c r="B199" s="45"/>
      <c r="C199" s="43">
        <v>-3.3</v>
      </c>
      <c r="D199" s="37">
        <v>-17.970287269107864</v>
      </c>
      <c r="E199" s="37">
        <v>19.47860531732644</v>
      </c>
      <c r="F199" s="37">
        <v>-1.1531374680935107</v>
      </c>
      <c r="G199" s="37">
        <v>11</v>
      </c>
      <c r="H199" s="44">
        <v>15</v>
      </c>
      <c r="I199" s="44">
        <v>10.9</v>
      </c>
      <c r="J199" s="44">
        <v>8.4</v>
      </c>
    </row>
    <row r="200" spans="1:10" ht="14.25">
      <c r="A200" s="318">
        <v>2010</v>
      </c>
      <c r="B200" s="45" t="s">
        <v>27</v>
      </c>
      <c r="C200" s="37">
        <v>-3</v>
      </c>
      <c r="D200" s="37">
        <v>-14.651313563476284</v>
      </c>
      <c r="E200" s="37">
        <v>16.55083171656685</v>
      </c>
      <c r="F200" s="37">
        <v>-2.406947322634462</v>
      </c>
      <c r="G200" s="37">
        <v>11.5</v>
      </c>
      <c r="H200" s="44">
        <v>16.5</v>
      </c>
      <c r="I200" s="44">
        <v>11.4</v>
      </c>
      <c r="J200" s="44">
        <v>8.1</v>
      </c>
    </row>
    <row r="202" ht="14.25">
      <c r="A202" s="1" t="s">
        <v>447</v>
      </c>
    </row>
    <row r="203" ht="14.25">
      <c r="A203" s="1" t="s">
        <v>480</v>
      </c>
    </row>
  </sheetData>
  <mergeCells count="6">
    <mergeCell ref="C148:J148"/>
    <mergeCell ref="A5:B8"/>
    <mergeCell ref="C8:J8"/>
    <mergeCell ref="C5:F5"/>
    <mergeCell ref="G5:J5"/>
    <mergeCell ref="C78:J78"/>
  </mergeCells>
  <printOptions/>
  <pageMargins left="0.44" right="0.36" top="0.48" bottom="0.53" header="0.5" footer="0.5"/>
  <pageSetup fitToHeight="1"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R221"/>
  <sheetViews>
    <sheetView workbookViewId="0" topLeftCell="A119">
      <selection activeCell="A119" sqref="A119"/>
    </sheetView>
  </sheetViews>
  <sheetFormatPr defaultColWidth="9.00390625" defaultRowHeight="14.25" outlineLevelRow="1"/>
  <cols>
    <col min="1" max="1" width="10.75390625" style="1" customWidth="1"/>
    <col min="2" max="2" width="12.50390625" style="1" customWidth="1"/>
    <col min="3" max="3" width="10.50390625" style="1" customWidth="1"/>
    <col min="4" max="4" width="13.875" style="1" customWidth="1"/>
    <col min="5" max="5" width="9.75390625" style="1" bestFit="1" customWidth="1"/>
    <col min="6" max="6" width="9.875" style="1" customWidth="1"/>
    <col min="7" max="8" width="9.75390625" style="1" bestFit="1" customWidth="1"/>
    <col min="9" max="9" width="10.75390625" style="1" customWidth="1"/>
    <col min="10" max="10" width="9.625" style="1" customWidth="1"/>
    <col min="11" max="12" width="9.25390625" style="1" bestFit="1" customWidth="1"/>
    <col min="13" max="13" width="13.375" style="1" customWidth="1"/>
    <col min="14" max="14" width="11.625" style="1" customWidth="1"/>
    <col min="15" max="16384" width="9.00390625" style="1" customWidth="1"/>
  </cols>
  <sheetData>
    <row r="1" ht="15">
      <c r="A1" s="74" t="s">
        <v>390</v>
      </c>
    </row>
    <row r="2" ht="15.75">
      <c r="A2" s="75" t="s">
        <v>248</v>
      </c>
    </row>
    <row r="3" ht="12.75">
      <c r="A3" s="1" t="s">
        <v>231</v>
      </c>
    </row>
    <row r="5" spans="1:14" ht="14.25" customHeight="1">
      <c r="A5" s="604"/>
      <c r="B5" s="606" t="s">
        <v>249</v>
      </c>
      <c r="C5" s="658"/>
      <c r="D5" s="658"/>
      <c r="E5" s="658"/>
      <c r="F5" s="659"/>
      <c r="G5" s="606" t="s">
        <v>250</v>
      </c>
      <c r="H5" s="658"/>
      <c r="I5" s="658"/>
      <c r="J5" s="658"/>
      <c r="K5" s="658"/>
      <c r="L5" s="659"/>
      <c r="M5" s="606" t="s">
        <v>251</v>
      </c>
      <c r="N5" s="607"/>
    </row>
    <row r="6" spans="1:14" s="2" customFormat="1" ht="12.75" customHeight="1">
      <c r="A6" s="604"/>
      <c r="B6" s="610" t="s">
        <v>0</v>
      </c>
      <c r="C6" s="662" t="s">
        <v>252</v>
      </c>
      <c r="D6" s="362"/>
      <c r="E6" s="610" t="s">
        <v>253</v>
      </c>
      <c r="F6" s="610" t="s">
        <v>254</v>
      </c>
      <c r="G6" s="610" t="s">
        <v>255</v>
      </c>
      <c r="H6" s="660" t="s">
        <v>256</v>
      </c>
      <c r="I6" s="610" t="s">
        <v>257</v>
      </c>
      <c r="J6" s="610" t="s">
        <v>258</v>
      </c>
      <c r="K6" s="610" t="s">
        <v>259</v>
      </c>
      <c r="L6" s="610" t="s">
        <v>254</v>
      </c>
      <c r="M6" s="608"/>
      <c r="N6" s="609"/>
    </row>
    <row r="7" spans="1:14" s="2" customFormat="1" ht="51">
      <c r="A7" s="605"/>
      <c r="B7" s="611"/>
      <c r="C7" s="611"/>
      <c r="D7" s="124" t="s">
        <v>260</v>
      </c>
      <c r="E7" s="611"/>
      <c r="F7" s="611"/>
      <c r="G7" s="611"/>
      <c r="H7" s="661"/>
      <c r="I7" s="611"/>
      <c r="J7" s="611"/>
      <c r="K7" s="611"/>
      <c r="L7" s="611"/>
      <c r="M7" s="363" t="s">
        <v>261</v>
      </c>
      <c r="N7" s="56" t="s">
        <v>262</v>
      </c>
    </row>
    <row r="8" spans="1:14" s="2" customFormat="1" ht="12.75" customHeight="1" hidden="1" outlineLevel="1">
      <c r="A8" s="55">
        <v>2005</v>
      </c>
      <c r="B8" s="57">
        <v>100</v>
      </c>
      <c r="C8" s="15">
        <f>+E8+F8</f>
        <v>100</v>
      </c>
      <c r="D8" s="15">
        <f>+B8-K8-I8</f>
        <v>74.666</v>
      </c>
      <c r="E8" s="58">
        <f>+H8+I8+J8+K8</f>
        <v>66.844</v>
      </c>
      <c r="F8" s="58">
        <f>+L8</f>
        <v>33.156</v>
      </c>
      <c r="G8" s="59">
        <f>SUM(H8:L8)</f>
        <v>100</v>
      </c>
      <c r="H8" s="60">
        <v>17.503999999999998</v>
      </c>
      <c r="I8" s="60">
        <v>7.804</v>
      </c>
      <c r="J8" s="60">
        <v>24.006</v>
      </c>
      <c r="K8" s="60">
        <v>17.53</v>
      </c>
      <c r="L8" s="60">
        <v>33.156</v>
      </c>
      <c r="M8" s="56"/>
      <c r="N8" s="56"/>
    </row>
    <row r="9" spans="1:14" s="2" customFormat="1" ht="12.75" customHeight="1" hidden="1" outlineLevel="1">
      <c r="A9" s="55">
        <v>2006</v>
      </c>
      <c r="B9" s="57">
        <v>100</v>
      </c>
      <c r="C9" s="15">
        <f>+E9+F9</f>
        <v>100</v>
      </c>
      <c r="D9" s="15">
        <f>+B9-K9-I9</f>
        <v>73.303</v>
      </c>
      <c r="E9" s="58">
        <f>+H9+I9+J9+K9</f>
        <v>66.069</v>
      </c>
      <c r="F9" s="58">
        <f>+L9</f>
        <v>33.931</v>
      </c>
      <c r="G9" s="59">
        <f>SUM(H9:L9)</f>
        <v>100</v>
      </c>
      <c r="H9" s="60">
        <v>15.095</v>
      </c>
      <c r="I9" s="60">
        <v>7.679</v>
      </c>
      <c r="J9" s="60">
        <v>24.277</v>
      </c>
      <c r="K9" s="60">
        <v>19.018</v>
      </c>
      <c r="L9" s="60">
        <v>33.931</v>
      </c>
      <c r="M9" s="56"/>
      <c r="N9" s="56"/>
    </row>
    <row r="10" spans="1:14" s="2" customFormat="1" ht="12.75" customHeight="1" hidden="1" outlineLevel="1">
      <c r="A10" s="55">
        <v>2007</v>
      </c>
      <c r="B10" s="57">
        <v>100</v>
      </c>
      <c r="C10" s="15">
        <f>+E10+F10</f>
        <v>100</v>
      </c>
      <c r="D10" s="15">
        <f>+B10-K10-I10</f>
        <v>74.18599999999999</v>
      </c>
      <c r="E10" s="58">
        <f>+H10+I10+J10+K10</f>
        <v>65.941</v>
      </c>
      <c r="F10" s="58">
        <f>+L10</f>
        <v>34.059</v>
      </c>
      <c r="G10" s="59">
        <f>SUM(H10:L10)</f>
        <v>100</v>
      </c>
      <c r="H10" s="60">
        <v>14.971</v>
      </c>
      <c r="I10" s="60">
        <v>7.426</v>
      </c>
      <c r="J10" s="60">
        <v>25.156</v>
      </c>
      <c r="K10" s="60">
        <v>18.387999999999998</v>
      </c>
      <c r="L10" s="60">
        <v>34.059</v>
      </c>
      <c r="M10" s="56"/>
      <c r="N10" s="56"/>
    </row>
    <row r="11" spans="1:14" ht="12.75" customHeight="1" hidden="1" outlineLevel="1">
      <c r="A11" s="55">
        <v>2008</v>
      </c>
      <c r="B11" s="117">
        <v>100</v>
      </c>
      <c r="C11" s="61">
        <f>+E11+F11</f>
        <v>100</v>
      </c>
      <c r="D11" s="61">
        <f>+B11-K11-I11</f>
        <v>75.642</v>
      </c>
      <c r="E11" s="58">
        <f>+H11+I11+J11+K11</f>
        <v>66.668</v>
      </c>
      <c r="F11" s="58">
        <f>+L11</f>
        <v>33.332</v>
      </c>
      <c r="G11" s="118">
        <f>SUM(H11:L11)</f>
        <v>100</v>
      </c>
      <c r="H11" s="61">
        <v>15.894</v>
      </c>
      <c r="I11" s="61">
        <v>7.462000000000001</v>
      </c>
      <c r="J11" s="61">
        <v>26.416000000000004</v>
      </c>
      <c r="K11" s="61">
        <v>16.896</v>
      </c>
      <c r="L11" s="61">
        <v>33.332</v>
      </c>
      <c r="M11" s="117">
        <v>76.1</v>
      </c>
      <c r="N11" s="119">
        <v>23.9</v>
      </c>
    </row>
    <row r="12" spans="1:14" ht="14.25" collapsed="1">
      <c r="A12" s="8" t="s">
        <v>263</v>
      </c>
      <c r="B12" s="117">
        <v>100</v>
      </c>
      <c r="C12" s="61">
        <f>+E12+F12</f>
        <v>100</v>
      </c>
      <c r="D12" s="61">
        <v>76.3</v>
      </c>
      <c r="E12" s="60">
        <v>67.7</v>
      </c>
      <c r="F12" s="60">
        <v>32.3</v>
      </c>
      <c r="G12" s="118">
        <v>100</v>
      </c>
      <c r="H12" s="61">
        <v>16.2</v>
      </c>
      <c r="I12" s="61">
        <v>7.5</v>
      </c>
      <c r="J12" s="61">
        <v>27.7</v>
      </c>
      <c r="K12" s="61">
        <v>16.3</v>
      </c>
      <c r="L12" s="61">
        <v>32.3</v>
      </c>
      <c r="M12" s="117">
        <v>76.1</v>
      </c>
      <c r="N12" s="119">
        <v>23.9</v>
      </c>
    </row>
    <row r="13" spans="1:14" ht="12.75">
      <c r="A13" s="8"/>
      <c r="B13" s="9">
        <v>1</v>
      </c>
      <c r="C13" s="10">
        <v>2</v>
      </c>
      <c r="D13" s="10">
        <v>3</v>
      </c>
      <c r="E13" s="10">
        <v>4</v>
      </c>
      <c r="F13" s="9">
        <v>5</v>
      </c>
      <c r="G13" s="11">
        <v>6</v>
      </c>
      <c r="H13" s="10">
        <v>7</v>
      </c>
      <c r="I13" s="10">
        <v>8</v>
      </c>
      <c r="J13" s="10">
        <v>9</v>
      </c>
      <c r="K13" s="10">
        <v>10</v>
      </c>
      <c r="L13" s="10">
        <v>11</v>
      </c>
      <c r="M13" s="9">
        <v>12</v>
      </c>
      <c r="N13" s="12">
        <v>13</v>
      </c>
    </row>
    <row r="14" spans="1:14" ht="12.75" hidden="1" outlineLevel="1">
      <c r="A14" s="4">
        <v>1996</v>
      </c>
      <c r="B14" s="29">
        <v>53.71</v>
      </c>
      <c r="C14" s="14">
        <v>5.79</v>
      </c>
      <c r="D14" s="14"/>
      <c r="E14" s="14"/>
      <c r="F14" s="14"/>
      <c r="G14" s="62" t="s">
        <v>43</v>
      </c>
      <c r="H14" s="62" t="s">
        <v>43</v>
      </c>
      <c r="I14" s="62" t="s">
        <v>43</v>
      </c>
      <c r="J14" s="62" t="s">
        <v>43</v>
      </c>
      <c r="K14" s="62" t="s">
        <v>43</v>
      </c>
      <c r="L14" s="63" t="s">
        <v>43</v>
      </c>
      <c r="M14" s="14"/>
      <c r="N14" s="14"/>
    </row>
    <row r="15" spans="1:14" ht="12.75" hidden="1" outlineLevel="1">
      <c r="A15" s="4">
        <v>1997</v>
      </c>
      <c r="B15" s="29">
        <v>56.93</v>
      </c>
      <c r="C15" s="14">
        <v>5.99</v>
      </c>
      <c r="D15" s="14">
        <v>6.26</v>
      </c>
      <c r="E15" s="14">
        <v>5.68</v>
      </c>
      <c r="F15" s="14">
        <v>7.22</v>
      </c>
      <c r="G15" s="62" t="s">
        <v>43</v>
      </c>
      <c r="H15" s="62" t="s">
        <v>43</v>
      </c>
      <c r="I15" s="62" t="s">
        <v>43</v>
      </c>
      <c r="J15" s="62" t="s">
        <v>43</v>
      </c>
      <c r="K15" s="62" t="s">
        <v>43</v>
      </c>
      <c r="L15" s="64" t="s">
        <v>43</v>
      </c>
      <c r="M15" s="14">
        <v>6.153997837141345</v>
      </c>
      <c r="N15" s="14">
        <v>4.9</v>
      </c>
    </row>
    <row r="16" spans="1:14" ht="12.75" hidden="1" outlineLevel="1">
      <c r="A16" s="4">
        <v>1998</v>
      </c>
      <c r="B16" s="29">
        <v>60.74</v>
      </c>
      <c r="C16" s="14">
        <v>6.69</v>
      </c>
      <c r="D16" s="14">
        <v>7.38</v>
      </c>
      <c r="E16" s="14">
        <v>6.1</v>
      </c>
      <c r="F16" s="14">
        <v>8.78</v>
      </c>
      <c r="G16" s="62" t="s">
        <v>43</v>
      </c>
      <c r="H16" s="62" t="s">
        <v>43</v>
      </c>
      <c r="I16" s="62" t="s">
        <v>43</v>
      </c>
      <c r="J16" s="62" t="s">
        <v>43</v>
      </c>
      <c r="K16" s="62" t="s">
        <v>43</v>
      </c>
      <c r="L16" s="64" t="s">
        <v>43</v>
      </c>
      <c r="M16" s="14">
        <v>6.875340945864732</v>
      </c>
      <c r="N16" s="14">
        <v>5.5</v>
      </c>
    </row>
    <row r="17" spans="1:14" ht="12.75" hidden="1" outlineLevel="1">
      <c r="A17" s="4">
        <v>1999</v>
      </c>
      <c r="B17" s="29">
        <v>67.09</v>
      </c>
      <c r="C17" s="14">
        <v>10.45</v>
      </c>
      <c r="D17" s="14">
        <v>7.93</v>
      </c>
      <c r="E17" s="14">
        <v>10.29</v>
      </c>
      <c r="F17" s="14">
        <v>10.98</v>
      </c>
      <c r="G17" s="62" t="s">
        <v>43</v>
      </c>
      <c r="H17" s="62" t="s">
        <v>43</v>
      </c>
      <c r="I17" s="62" t="s">
        <v>43</v>
      </c>
      <c r="J17" s="62" t="s">
        <v>43</v>
      </c>
      <c r="K17" s="62" t="s">
        <v>43</v>
      </c>
      <c r="L17" s="64" t="s">
        <v>43</v>
      </c>
      <c r="M17" s="14">
        <v>6.514190194021418</v>
      </c>
      <c r="N17" s="14">
        <v>36.2</v>
      </c>
    </row>
    <row r="18" spans="1:14" ht="12.75" hidden="1" outlineLevel="1">
      <c r="A18" s="4">
        <v>2000</v>
      </c>
      <c r="B18" s="29">
        <v>75.27</v>
      </c>
      <c r="C18" s="14">
        <v>12.2</v>
      </c>
      <c r="D18" s="14">
        <v>7.98</v>
      </c>
      <c r="E18" s="14">
        <v>11.88</v>
      </c>
      <c r="F18" s="14">
        <v>13.25</v>
      </c>
      <c r="G18" s="62" t="s">
        <v>43</v>
      </c>
      <c r="H18" s="62" t="s">
        <v>43</v>
      </c>
      <c r="I18" s="62" t="s">
        <v>43</v>
      </c>
      <c r="J18" s="62" t="s">
        <v>43</v>
      </c>
      <c r="K18" s="62" t="s">
        <v>43</v>
      </c>
      <c r="L18" s="64" t="s">
        <v>43</v>
      </c>
      <c r="M18" s="14">
        <v>6.983451424972444</v>
      </c>
      <c r="N18" s="14">
        <v>36.9</v>
      </c>
    </row>
    <row r="19" spans="1:14" ht="12.75" hidden="1" outlineLevel="1">
      <c r="A19" s="4">
        <v>2001</v>
      </c>
      <c r="B19" s="29">
        <v>80.66</v>
      </c>
      <c r="C19" s="14">
        <v>7.16</v>
      </c>
      <c r="D19" s="14">
        <v>6.02</v>
      </c>
      <c r="E19" s="14">
        <v>5.32</v>
      </c>
      <c r="F19" s="14">
        <v>12.51</v>
      </c>
      <c r="G19" s="62" t="s">
        <v>43</v>
      </c>
      <c r="H19" s="62" t="s">
        <v>43</v>
      </c>
      <c r="I19" s="62" t="s">
        <v>43</v>
      </c>
      <c r="J19" s="62" t="s">
        <v>43</v>
      </c>
      <c r="K19" s="62" t="s">
        <v>43</v>
      </c>
      <c r="L19" s="64" t="s">
        <v>43</v>
      </c>
      <c r="M19" s="14">
        <v>5.166901178997671</v>
      </c>
      <c r="N19" s="14">
        <v>16.8</v>
      </c>
    </row>
    <row r="20" spans="1:14" ht="12.75" hidden="1" outlineLevel="1">
      <c r="A20" s="4">
        <v>2002</v>
      </c>
      <c r="B20" s="29">
        <v>83.48</v>
      </c>
      <c r="C20" s="14">
        <v>3.5</v>
      </c>
      <c r="D20" s="14">
        <v>4.48</v>
      </c>
      <c r="E20" s="14">
        <v>2.32</v>
      </c>
      <c r="F20" s="14">
        <v>6.65</v>
      </c>
      <c r="G20" s="62" t="s">
        <v>43</v>
      </c>
      <c r="H20" s="62" t="s">
        <v>43</v>
      </c>
      <c r="I20" s="62" t="s">
        <v>43</v>
      </c>
      <c r="J20" s="62" t="s">
        <v>43</v>
      </c>
      <c r="K20" s="62" t="s">
        <v>43</v>
      </c>
      <c r="L20" s="64" t="s">
        <v>43</v>
      </c>
      <c r="M20" s="14">
        <v>3.359035445226627</v>
      </c>
      <c r="N20" s="14">
        <v>4.1</v>
      </c>
    </row>
    <row r="21" spans="1:14" ht="12.75" hidden="1" outlineLevel="1">
      <c r="A21" s="4">
        <v>2003</v>
      </c>
      <c r="B21" s="29">
        <v>90.52</v>
      </c>
      <c r="C21" s="14">
        <v>8.43</v>
      </c>
      <c r="D21" s="14">
        <v>7.42</v>
      </c>
      <c r="E21" s="14">
        <v>7.65</v>
      </c>
      <c r="F21" s="14">
        <v>10.45</v>
      </c>
      <c r="G21" s="62" t="s">
        <v>43</v>
      </c>
      <c r="H21" s="62" t="s">
        <v>43</v>
      </c>
      <c r="I21" s="62" t="s">
        <v>43</v>
      </c>
      <c r="J21" s="62" t="s">
        <v>43</v>
      </c>
      <c r="K21" s="62" t="s">
        <v>43</v>
      </c>
      <c r="L21" s="64" t="s">
        <v>43</v>
      </c>
      <c r="M21" s="14">
        <v>5.393763672092246</v>
      </c>
      <c r="N21" s="14">
        <v>21.3</v>
      </c>
    </row>
    <row r="22" spans="1:14" ht="12.75" hidden="1" outlineLevel="1">
      <c r="A22" s="4">
        <v>2004</v>
      </c>
      <c r="B22" s="29">
        <v>97.28</v>
      </c>
      <c r="C22" s="14">
        <v>7.47</v>
      </c>
      <c r="D22" s="14">
        <v>6.52</v>
      </c>
      <c r="E22" s="14">
        <v>6.43</v>
      </c>
      <c r="F22" s="14">
        <v>10</v>
      </c>
      <c r="G22" s="62" t="s">
        <v>43</v>
      </c>
      <c r="H22" s="62" t="s">
        <v>43</v>
      </c>
      <c r="I22" s="62" t="s">
        <v>43</v>
      </c>
      <c r="J22" s="62" t="s">
        <v>43</v>
      </c>
      <c r="K22" s="62" t="s">
        <v>43</v>
      </c>
      <c r="L22" s="64" t="s">
        <v>43</v>
      </c>
      <c r="M22" s="14">
        <v>5.261765784912773</v>
      </c>
      <c r="N22" s="14">
        <v>15.8</v>
      </c>
    </row>
    <row r="23" spans="1:14" ht="12.75" hidden="1" collapsed="1">
      <c r="A23" s="4">
        <v>2005</v>
      </c>
      <c r="B23" s="17">
        <v>100</v>
      </c>
      <c r="C23" s="14">
        <v>2.8</v>
      </c>
      <c r="D23" s="14">
        <v>1.67</v>
      </c>
      <c r="E23" s="14">
        <v>1.66</v>
      </c>
      <c r="F23" s="14">
        <v>5.34</v>
      </c>
      <c r="G23" s="62" t="s">
        <v>43</v>
      </c>
      <c r="H23" s="62" t="s">
        <v>43</v>
      </c>
      <c r="I23" s="62" t="s">
        <v>43</v>
      </c>
      <c r="J23" s="62" t="s">
        <v>43</v>
      </c>
      <c r="K23" s="62" t="s">
        <v>43</v>
      </c>
      <c r="L23" s="64" t="s">
        <v>43</v>
      </c>
      <c r="M23" s="19">
        <v>0.9075970613678325</v>
      </c>
      <c r="N23" s="19">
        <v>9.3</v>
      </c>
    </row>
    <row r="24" spans="1:14" ht="12.75">
      <c r="A24" s="4">
        <v>2006</v>
      </c>
      <c r="B24" s="17">
        <v>104.26</v>
      </c>
      <c r="C24" s="14">
        <v>4.26</v>
      </c>
      <c r="D24" s="14">
        <v>2.09</v>
      </c>
      <c r="E24" s="14">
        <v>4.63</v>
      </c>
      <c r="F24" s="14">
        <v>3.54</v>
      </c>
      <c r="G24" s="62" t="s">
        <v>43</v>
      </c>
      <c r="H24" s="62" t="s">
        <v>43</v>
      </c>
      <c r="I24" s="62" t="s">
        <v>43</v>
      </c>
      <c r="J24" s="62" t="s">
        <v>43</v>
      </c>
      <c r="K24" s="62" t="s">
        <v>43</v>
      </c>
      <c r="L24" s="64" t="s">
        <v>43</v>
      </c>
      <c r="M24" s="19">
        <v>1.5134075984367104</v>
      </c>
      <c r="N24" s="19">
        <v>12.6</v>
      </c>
    </row>
    <row r="25" spans="1:14" ht="12.75">
      <c r="A25" s="4">
        <v>2007</v>
      </c>
      <c r="B25" s="17">
        <v>106.23</v>
      </c>
      <c r="C25" s="14">
        <v>1.89</v>
      </c>
      <c r="D25" s="14">
        <v>1.92</v>
      </c>
      <c r="E25" s="14">
        <v>1.36</v>
      </c>
      <c r="F25" s="14">
        <v>2.91</v>
      </c>
      <c r="G25" s="62" t="s">
        <v>43</v>
      </c>
      <c r="H25" s="62" t="s">
        <v>43</v>
      </c>
      <c r="I25" s="62" t="s">
        <v>43</v>
      </c>
      <c r="J25" s="62" t="s">
        <v>43</v>
      </c>
      <c r="K25" s="62" t="s">
        <v>43</v>
      </c>
      <c r="L25" s="64" t="s">
        <v>43</v>
      </c>
      <c r="M25" s="19">
        <v>1.8529195469922046</v>
      </c>
      <c r="N25" s="19">
        <v>2</v>
      </c>
    </row>
    <row r="26" spans="1:14" ht="12.75">
      <c r="A26" s="4">
        <v>2008</v>
      </c>
      <c r="B26" s="17">
        <v>110.41</v>
      </c>
      <c r="C26" s="14">
        <v>3.93</v>
      </c>
      <c r="D26" s="14">
        <v>3.91</v>
      </c>
      <c r="E26" s="14">
        <v>3.51</v>
      </c>
      <c r="F26" s="14">
        <v>4.77</v>
      </c>
      <c r="G26" s="62" t="s">
        <v>43</v>
      </c>
      <c r="H26" s="62" t="s">
        <v>43</v>
      </c>
      <c r="I26" s="62" t="s">
        <v>43</v>
      </c>
      <c r="J26" s="62" t="s">
        <v>43</v>
      </c>
      <c r="K26" s="62" t="s">
        <v>43</v>
      </c>
      <c r="L26" s="64" t="s">
        <v>43</v>
      </c>
      <c r="M26" s="14">
        <v>3.4681026665440062</v>
      </c>
      <c r="N26" s="14">
        <v>5.4</v>
      </c>
    </row>
    <row r="27" spans="1:14" ht="12.75">
      <c r="A27" s="65">
        <v>2009</v>
      </c>
      <c r="B27" s="121">
        <v>111.44</v>
      </c>
      <c r="C27" s="25">
        <v>0.9</v>
      </c>
      <c r="D27" s="25">
        <v>1.6</v>
      </c>
      <c r="E27" s="25">
        <v>-0.8</v>
      </c>
      <c r="F27" s="25">
        <v>4.4</v>
      </c>
      <c r="G27" s="66" t="s">
        <v>43</v>
      </c>
      <c r="H27" s="66" t="s">
        <v>43</v>
      </c>
      <c r="I27" s="66" t="s">
        <v>43</v>
      </c>
      <c r="J27" s="66" t="s">
        <v>43</v>
      </c>
      <c r="K27" s="66" t="s">
        <v>43</v>
      </c>
      <c r="L27" s="67" t="s">
        <v>43</v>
      </c>
      <c r="M27" s="25">
        <v>-0.4</v>
      </c>
      <c r="N27" s="25">
        <v>5.1</v>
      </c>
    </row>
    <row r="28" spans="1:14" ht="12.75" hidden="1" outlineLevel="1">
      <c r="A28" s="4">
        <v>2009</v>
      </c>
      <c r="B28" s="17"/>
      <c r="C28" s="14"/>
      <c r="D28" s="14"/>
      <c r="E28" s="14"/>
      <c r="F28" s="14"/>
      <c r="G28" s="14"/>
      <c r="H28" s="14"/>
      <c r="I28" s="14"/>
      <c r="J28" s="14"/>
      <c r="K28" s="14"/>
      <c r="L28" s="16"/>
      <c r="M28" s="19"/>
      <c r="N28" s="19"/>
    </row>
    <row r="29" spans="1:14" ht="12.75" hidden="1" outlineLevel="1" collapsed="1">
      <c r="A29" s="4"/>
      <c r="B29" s="17"/>
      <c r="C29" s="14"/>
      <c r="D29" s="14"/>
      <c r="E29" s="14"/>
      <c r="F29" s="14"/>
      <c r="G29" s="14"/>
      <c r="H29" s="14"/>
      <c r="I29" s="14"/>
      <c r="J29" s="14"/>
      <c r="K29" s="14"/>
      <c r="L29" s="16"/>
      <c r="M29" s="19"/>
      <c r="N29" s="19"/>
    </row>
    <row r="30" spans="1:14" ht="12.75" hidden="1" outlineLevel="1">
      <c r="A30" s="4" t="s">
        <v>88</v>
      </c>
      <c r="B30" s="17">
        <v>99.27</v>
      </c>
      <c r="C30" s="14">
        <v>2.8</v>
      </c>
      <c r="D30" s="14">
        <v>2.6</v>
      </c>
      <c r="E30" s="14">
        <v>1.1</v>
      </c>
      <c r="F30" s="14">
        <v>6.7</v>
      </c>
      <c r="G30" s="14">
        <v>1.6</v>
      </c>
      <c r="H30" s="14">
        <v>-0.7</v>
      </c>
      <c r="I30" s="14">
        <v>3.6</v>
      </c>
      <c r="J30" s="14">
        <v>0.3</v>
      </c>
      <c r="K30" s="14">
        <v>3.5</v>
      </c>
      <c r="L30" s="16">
        <v>2.4</v>
      </c>
      <c r="M30" s="19">
        <v>1.3</v>
      </c>
      <c r="N30" s="19">
        <v>8</v>
      </c>
    </row>
    <row r="31" spans="1:14" ht="12.75" hidden="1" outlineLevel="1">
      <c r="A31" s="4" t="s">
        <v>89</v>
      </c>
      <c r="B31" s="17">
        <v>99.72</v>
      </c>
      <c r="C31" s="14">
        <v>2.6</v>
      </c>
      <c r="D31" s="14">
        <v>1.8</v>
      </c>
      <c r="E31" s="14">
        <v>1.2</v>
      </c>
      <c r="F31" s="14">
        <v>5.6</v>
      </c>
      <c r="G31" s="14">
        <v>0.5</v>
      </c>
      <c r="H31" s="14">
        <v>-0.9</v>
      </c>
      <c r="I31" s="14">
        <v>2.8</v>
      </c>
      <c r="J31" s="14">
        <v>-0.7</v>
      </c>
      <c r="K31" s="14">
        <v>1.8</v>
      </c>
      <c r="L31" s="16">
        <v>0.7</v>
      </c>
      <c r="M31" s="19">
        <v>0.9</v>
      </c>
      <c r="N31" s="19">
        <v>8.2</v>
      </c>
    </row>
    <row r="32" spans="1:14" ht="12.75" hidden="1" outlineLevel="1">
      <c r="A32" s="4" t="s">
        <v>90</v>
      </c>
      <c r="B32" s="17">
        <v>99.74</v>
      </c>
      <c r="C32" s="14">
        <v>2.2</v>
      </c>
      <c r="D32" s="14">
        <v>1.2</v>
      </c>
      <c r="E32" s="14">
        <v>1</v>
      </c>
      <c r="F32" s="14">
        <v>4.9</v>
      </c>
      <c r="G32" s="14">
        <v>0</v>
      </c>
      <c r="H32" s="14">
        <v>-0.5</v>
      </c>
      <c r="I32" s="14">
        <v>-2.6</v>
      </c>
      <c r="J32" s="14">
        <v>-0.5</v>
      </c>
      <c r="K32" s="14">
        <v>1.7</v>
      </c>
      <c r="L32" s="16">
        <v>0.4</v>
      </c>
      <c r="M32" s="19">
        <v>0.6</v>
      </c>
      <c r="N32" s="19">
        <v>7.8</v>
      </c>
    </row>
    <row r="33" spans="1:14" ht="12.75" hidden="1" outlineLevel="1">
      <c r="A33" s="4" t="s">
        <v>91</v>
      </c>
      <c r="B33" s="17">
        <v>101.26</v>
      </c>
      <c r="C33" s="14">
        <v>3.7</v>
      </c>
      <c r="D33" s="14">
        <v>1.2</v>
      </c>
      <c r="E33" s="14">
        <v>3.3</v>
      </c>
      <c r="F33" s="14">
        <v>4.3</v>
      </c>
      <c r="G33" s="14">
        <v>1.5</v>
      </c>
      <c r="H33" s="14">
        <v>0.3</v>
      </c>
      <c r="I33" s="14">
        <v>-1.9</v>
      </c>
      <c r="J33" s="14">
        <v>0.2</v>
      </c>
      <c r="K33" s="14">
        <v>7.2</v>
      </c>
      <c r="L33" s="16">
        <v>0.8</v>
      </c>
      <c r="M33" s="19">
        <v>0.9</v>
      </c>
      <c r="N33" s="19">
        <v>13</v>
      </c>
    </row>
    <row r="34" spans="1:14" ht="12.75" hidden="1" outlineLevel="1">
      <c r="A34" s="4" t="s">
        <v>92</v>
      </c>
      <c r="B34" s="17">
        <v>103.45</v>
      </c>
      <c r="C34" s="14">
        <v>4.2</v>
      </c>
      <c r="D34" s="14">
        <v>1.5</v>
      </c>
      <c r="E34" s="14">
        <v>4.5</v>
      </c>
      <c r="F34" s="14">
        <v>3.7</v>
      </c>
      <c r="G34" s="14">
        <v>2.2</v>
      </c>
      <c r="H34" s="14">
        <v>0.8</v>
      </c>
      <c r="I34" s="14">
        <v>4</v>
      </c>
      <c r="J34" s="14">
        <v>0.8</v>
      </c>
      <c r="K34" s="14">
        <v>4.9</v>
      </c>
      <c r="L34" s="16">
        <v>1.8</v>
      </c>
      <c r="M34" s="19">
        <v>1.3</v>
      </c>
      <c r="N34" s="19">
        <v>13.7</v>
      </c>
    </row>
    <row r="35" spans="1:14" ht="12.75" hidden="1" outlineLevel="1">
      <c r="A35" s="4" t="s">
        <v>93</v>
      </c>
      <c r="B35" s="17">
        <v>104.29</v>
      </c>
      <c r="C35" s="14">
        <v>4.6</v>
      </c>
      <c r="D35" s="14">
        <v>1.9</v>
      </c>
      <c r="E35" s="14">
        <v>5.1</v>
      </c>
      <c r="F35" s="14">
        <v>3.5</v>
      </c>
      <c r="G35" s="14">
        <v>0.8</v>
      </c>
      <c r="H35" s="14">
        <v>0</v>
      </c>
      <c r="I35" s="14">
        <v>5.4</v>
      </c>
      <c r="J35" s="14">
        <v>-0.1</v>
      </c>
      <c r="K35" s="14">
        <v>1.1</v>
      </c>
      <c r="L35" s="16">
        <v>0.5</v>
      </c>
      <c r="M35" s="19">
        <v>1.8</v>
      </c>
      <c r="N35" s="19">
        <v>13.6</v>
      </c>
    </row>
    <row r="36" spans="1:14" ht="12.75" hidden="1" outlineLevel="1">
      <c r="A36" s="4" t="s">
        <v>94</v>
      </c>
      <c r="B36" s="17">
        <v>104.54</v>
      </c>
      <c r="C36" s="14">
        <v>4.8</v>
      </c>
      <c r="D36" s="14">
        <v>2.6</v>
      </c>
      <c r="E36" s="14">
        <v>5.3</v>
      </c>
      <c r="F36" s="14">
        <v>3.9</v>
      </c>
      <c r="G36" s="14">
        <v>0.2</v>
      </c>
      <c r="H36" s="14">
        <v>0.7</v>
      </c>
      <c r="I36" s="14">
        <v>-3</v>
      </c>
      <c r="J36" s="14">
        <v>0.2</v>
      </c>
      <c r="K36" s="14">
        <v>0.3</v>
      </c>
      <c r="L36" s="16">
        <v>0.8</v>
      </c>
      <c r="M36" s="19">
        <v>2</v>
      </c>
      <c r="N36" s="19">
        <v>14</v>
      </c>
    </row>
    <row r="37" spans="1:14" ht="12.75" hidden="1" outlineLevel="1">
      <c r="A37" s="4" t="s">
        <v>95</v>
      </c>
      <c r="B37" s="17">
        <v>104.78</v>
      </c>
      <c r="C37" s="14">
        <v>3.5</v>
      </c>
      <c r="D37" s="14">
        <v>2.5</v>
      </c>
      <c r="E37" s="14">
        <v>3.7</v>
      </c>
      <c r="F37" s="14">
        <v>3.1</v>
      </c>
      <c r="G37" s="14">
        <v>0.2</v>
      </c>
      <c r="H37" s="14">
        <v>1.6</v>
      </c>
      <c r="I37" s="14">
        <v>-1.2</v>
      </c>
      <c r="J37" s="14">
        <v>0.1</v>
      </c>
      <c r="K37" s="14">
        <v>0.3</v>
      </c>
      <c r="L37" s="16">
        <v>0</v>
      </c>
      <c r="M37" s="19">
        <v>1.5</v>
      </c>
      <c r="N37" s="19">
        <v>9.4</v>
      </c>
    </row>
    <row r="38" spans="1:14" ht="12.75" hidden="1" outlineLevel="1">
      <c r="A38" s="4" t="s">
        <v>96</v>
      </c>
      <c r="B38" s="17">
        <v>105.62</v>
      </c>
      <c r="C38" s="14">
        <v>2.1</v>
      </c>
      <c r="D38" s="14">
        <v>1.9</v>
      </c>
      <c r="E38" s="14">
        <v>1.8</v>
      </c>
      <c r="F38" s="14">
        <v>2.7</v>
      </c>
      <c r="G38" s="14">
        <v>0.8</v>
      </c>
      <c r="H38" s="14">
        <v>1.3</v>
      </c>
      <c r="I38" s="14">
        <v>4.5</v>
      </c>
      <c r="J38" s="14">
        <v>-0.7</v>
      </c>
      <c r="K38" s="14">
        <v>-0.2</v>
      </c>
      <c r="L38" s="16">
        <v>1.4</v>
      </c>
      <c r="M38" s="19">
        <v>1.7</v>
      </c>
      <c r="N38" s="19">
        <v>3.1</v>
      </c>
    </row>
    <row r="39" spans="1:14" ht="12.75" hidden="1" outlineLevel="1">
      <c r="A39" s="4" t="s">
        <v>97</v>
      </c>
      <c r="B39" s="17">
        <v>106.03</v>
      </c>
      <c r="C39" s="14">
        <v>1.7</v>
      </c>
      <c r="D39" s="14">
        <v>1.7</v>
      </c>
      <c r="E39" s="14">
        <v>1.2</v>
      </c>
      <c r="F39" s="14">
        <v>2.6</v>
      </c>
      <c r="G39" s="14">
        <v>0.4</v>
      </c>
      <c r="H39" s="14">
        <v>0.7</v>
      </c>
      <c r="I39" s="14">
        <v>2.1</v>
      </c>
      <c r="J39" s="14">
        <v>-0.6</v>
      </c>
      <c r="K39" s="14">
        <v>0.8</v>
      </c>
      <c r="L39" s="16">
        <v>0.4</v>
      </c>
      <c r="M39" s="19">
        <v>1.4</v>
      </c>
      <c r="N39" s="19">
        <v>2.4</v>
      </c>
    </row>
    <row r="40" spans="1:14" ht="12.75" hidden="1" outlineLevel="1">
      <c r="A40" s="4" t="s">
        <v>98</v>
      </c>
      <c r="B40" s="17">
        <v>106</v>
      </c>
      <c r="C40" s="14">
        <v>1.4</v>
      </c>
      <c r="D40" s="14">
        <v>1.6</v>
      </c>
      <c r="E40" s="14">
        <v>0.7</v>
      </c>
      <c r="F40" s="14">
        <v>2.7</v>
      </c>
      <c r="G40" s="14">
        <v>0</v>
      </c>
      <c r="H40" s="14">
        <v>0.5</v>
      </c>
      <c r="I40" s="14">
        <v>-4.8</v>
      </c>
      <c r="J40" s="14">
        <v>-0.4</v>
      </c>
      <c r="K40" s="14">
        <v>0.3</v>
      </c>
      <c r="L40" s="16">
        <v>0.9</v>
      </c>
      <c r="M40" s="19">
        <v>1.2</v>
      </c>
      <c r="N40" s="19">
        <v>1.9</v>
      </c>
    </row>
    <row r="41" spans="1:14" ht="12.75" hidden="1" outlineLevel="1" collapsed="1">
      <c r="A41" s="4" t="s">
        <v>14</v>
      </c>
      <c r="B41" s="17">
        <v>107.29</v>
      </c>
      <c r="C41" s="14">
        <v>2.4</v>
      </c>
      <c r="D41" s="14">
        <v>2.5</v>
      </c>
      <c r="E41" s="14">
        <v>1.8</v>
      </c>
      <c r="F41" s="14">
        <v>3.6</v>
      </c>
      <c r="G41" s="14">
        <v>1.2</v>
      </c>
      <c r="H41" s="14">
        <v>3.9</v>
      </c>
      <c r="I41" s="14">
        <v>2</v>
      </c>
      <c r="J41" s="14">
        <v>0.4</v>
      </c>
      <c r="K41" s="14">
        <v>0.5</v>
      </c>
      <c r="L41" s="16">
        <v>0.9</v>
      </c>
      <c r="M41" s="19">
        <v>2.9</v>
      </c>
      <c r="N41" s="19">
        <v>0.9</v>
      </c>
    </row>
    <row r="42" spans="1:14" ht="12.75" hidden="1" outlineLevel="1" collapsed="1">
      <c r="A42" s="4" t="s">
        <v>15</v>
      </c>
      <c r="B42" s="17">
        <v>109.2</v>
      </c>
      <c r="C42" s="14">
        <v>3.4</v>
      </c>
      <c r="D42" s="14">
        <v>3.5</v>
      </c>
      <c r="E42" s="14">
        <v>3.1</v>
      </c>
      <c r="F42" s="14">
        <v>4</v>
      </c>
      <c r="G42" s="14">
        <v>1.8</v>
      </c>
      <c r="H42" s="14">
        <v>3.2</v>
      </c>
      <c r="I42" s="14">
        <v>2.9</v>
      </c>
      <c r="J42" s="14">
        <v>0.4</v>
      </c>
      <c r="K42" s="14">
        <v>2.1</v>
      </c>
      <c r="L42" s="16">
        <v>1.8</v>
      </c>
      <c r="M42" s="19">
        <v>3.4</v>
      </c>
      <c r="N42" s="19">
        <v>3.5</v>
      </c>
    </row>
    <row r="43" spans="1:14" ht="12.75" collapsed="1">
      <c r="A43" s="4" t="s">
        <v>16</v>
      </c>
      <c r="B43" s="17">
        <v>110.26</v>
      </c>
      <c r="C43" s="14">
        <v>4</v>
      </c>
      <c r="D43" s="14">
        <v>4</v>
      </c>
      <c r="E43" s="14">
        <v>3.8</v>
      </c>
      <c r="F43" s="14">
        <v>4.4</v>
      </c>
      <c r="G43" s="14">
        <v>1</v>
      </c>
      <c r="H43" s="14">
        <v>1.1</v>
      </c>
      <c r="I43" s="14">
        <v>4.2</v>
      </c>
      <c r="J43" s="14">
        <v>0</v>
      </c>
      <c r="K43" s="14">
        <v>1.1</v>
      </c>
      <c r="L43" s="16">
        <v>0.8</v>
      </c>
      <c r="M43" s="19">
        <v>3.8</v>
      </c>
      <c r="N43" s="19">
        <v>4.6</v>
      </c>
    </row>
    <row r="44" spans="1:14" ht="12.75">
      <c r="A44" s="4" t="s">
        <v>17</v>
      </c>
      <c r="B44" s="17">
        <v>110.74</v>
      </c>
      <c r="C44" s="14">
        <v>4.5</v>
      </c>
      <c r="D44" s="14">
        <v>4.2</v>
      </c>
      <c r="E44" s="14">
        <v>4.2</v>
      </c>
      <c r="F44" s="14">
        <v>5</v>
      </c>
      <c r="G44" s="14">
        <v>0.4</v>
      </c>
      <c r="H44" s="14">
        <v>0.1</v>
      </c>
      <c r="I44" s="14">
        <v>-3.4</v>
      </c>
      <c r="J44" s="14">
        <v>0</v>
      </c>
      <c r="K44" s="14">
        <v>1.3</v>
      </c>
      <c r="L44" s="16">
        <v>1.4</v>
      </c>
      <c r="M44" s="19">
        <v>4.2</v>
      </c>
      <c r="N44" s="19">
        <v>5.4</v>
      </c>
    </row>
    <row r="45" spans="1:14" ht="12.75">
      <c r="A45" s="4" t="s">
        <v>18</v>
      </c>
      <c r="B45" s="17">
        <v>111.45</v>
      </c>
      <c r="C45" s="14">
        <v>3.9</v>
      </c>
      <c r="D45" s="14">
        <v>3.9</v>
      </c>
      <c r="E45" s="14">
        <v>3</v>
      </c>
      <c r="F45" s="14">
        <v>5.7</v>
      </c>
      <c r="G45" s="14">
        <v>0.6</v>
      </c>
      <c r="H45" s="14">
        <v>1.7</v>
      </c>
      <c r="I45" s="14">
        <v>-3.1</v>
      </c>
      <c r="J45" s="14">
        <v>0</v>
      </c>
      <c r="K45" s="14">
        <v>0.5</v>
      </c>
      <c r="L45" s="16">
        <v>1.6</v>
      </c>
      <c r="M45" s="14">
        <v>2.6</v>
      </c>
      <c r="N45" s="14">
        <v>7.9</v>
      </c>
    </row>
    <row r="46" spans="1:14" ht="12.75">
      <c r="A46" s="4" t="s">
        <v>19</v>
      </c>
      <c r="B46" s="17">
        <v>111.71</v>
      </c>
      <c r="C46" s="14">
        <v>2.3</v>
      </c>
      <c r="D46" s="14">
        <v>2.9</v>
      </c>
      <c r="E46" s="14">
        <v>0.8</v>
      </c>
      <c r="F46" s="14">
        <v>5.5</v>
      </c>
      <c r="G46" s="14">
        <v>0.2</v>
      </c>
      <c r="H46" s="14">
        <v>0.7</v>
      </c>
      <c r="I46" s="14">
        <v>1.3</v>
      </c>
      <c r="J46" s="14">
        <v>-0.5</v>
      </c>
      <c r="K46" s="14">
        <v>-2</v>
      </c>
      <c r="L46" s="16">
        <v>1.5</v>
      </c>
      <c r="M46" s="14">
        <v>1</v>
      </c>
      <c r="N46" s="14">
        <v>6.4</v>
      </c>
    </row>
    <row r="47" spans="1:14" ht="12.75">
      <c r="A47" s="4" t="s">
        <v>20</v>
      </c>
      <c r="B47" s="17">
        <v>111.43</v>
      </c>
      <c r="C47" s="14">
        <v>1.1</v>
      </c>
      <c r="D47" s="14">
        <v>1.8</v>
      </c>
      <c r="E47" s="14">
        <v>-0.9</v>
      </c>
      <c r="F47" s="14">
        <v>5</v>
      </c>
      <c r="G47" s="14">
        <v>-0.3</v>
      </c>
      <c r="H47" s="14">
        <v>-2.1</v>
      </c>
      <c r="I47" s="14">
        <v>0.3</v>
      </c>
      <c r="J47" s="14">
        <v>-0.7</v>
      </c>
      <c r="K47" s="14">
        <v>0.6</v>
      </c>
      <c r="L47" s="16">
        <v>0.4</v>
      </c>
      <c r="M47" s="14">
        <v>-0.4</v>
      </c>
      <c r="N47" s="14">
        <v>5.8</v>
      </c>
    </row>
    <row r="48" spans="1:14" ht="12.75">
      <c r="A48" s="4" t="s">
        <v>21</v>
      </c>
      <c r="B48" s="17">
        <v>111.16</v>
      </c>
      <c r="C48" s="6">
        <v>0.4</v>
      </c>
      <c r="D48" s="6">
        <v>1.2</v>
      </c>
      <c r="E48" s="14">
        <v>-1</v>
      </c>
      <c r="F48" s="6">
        <v>4.2</v>
      </c>
      <c r="G48" s="14">
        <v>-0.2</v>
      </c>
      <c r="H48" s="6">
        <v>-0.6</v>
      </c>
      <c r="I48" s="14">
        <v>-5</v>
      </c>
      <c r="J48" s="6">
        <v>-0.5</v>
      </c>
      <c r="K48" s="6">
        <v>0.9</v>
      </c>
      <c r="L48" s="7">
        <v>0.7</v>
      </c>
      <c r="M48" s="6">
        <v>-1.2</v>
      </c>
      <c r="N48" s="6">
        <v>5.4</v>
      </c>
    </row>
    <row r="49" spans="1:14" ht="12.75">
      <c r="A49" s="65" t="s">
        <v>22</v>
      </c>
      <c r="B49" s="121">
        <v>111.43</v>
      </c>
      <c r="C49" s="25">
        <v>0</v>
      </c>
      <c r="D49" s="28">
        <v>0.6</v>
      </c>
      <c r="E49" s="25">
        <v>-1.5</v>
      </c>
      <c r="F49" s="28">
        <v>3.1</v>
      </c>
      <c r="G49" s="25">
        <v>0.2</v>
      </c>
      <c r="H49" s="28">
        <v>1.5</v>
      </c>
      <c r="I49" s="25">
        <v>-2.1</v>
      </c>
      <c r="J49" s="28">
        <v>-0.1</v>
      </c>
      <c r="K49" s="28">
        <v>0.3</v>
      </c>
      <c r="L49" s="22">
        <v>0.4</v>
      </c>
      <c r="M49" s="25">
        <v>-1</v>
      </c>
      <c r="N49" s="28">
        <v>2.9</v>
      </c>
    </row>
    <row r="50" spans="1:12" ht="12.75" hidden="1" outlineLevel="1">
      <c r="A50" s="4" t="s">
        <v>21</v>
      </c>
      <c r="B50" s="17"/>
      <c r="C50" s="6"/>
      <c r="D50" s="6"/>
      <c r="E50" s="6"/>
      <c r="F50" s="6"/>
      <c r="G50" s="14"/>
      <c r="H50" s="6"/>
      <c r="I50" s="6"/>
      <c r="J50" s="6"/>
      <c r="K50" s="6"/>
      <c r="L50" s="7"/>
    </row>
    <row r="51" spans="1:12" ht="12.75" hidden="1" outlineLevel="1">
      <c r="A51" s="4" t="s">
        <v>22</v>
      </c>
      <c r="B51" s="17"/>
      <c r="C51" s="6"/>
      <c r="D51" s="6"/>
      <c r="E51" s="6"/>
      <c r="F51" s="6"/>
      <c r="G51" s="14"/>
      <c r="H51" s="6"/>
      <c r="I51" s="6"/>
      <c r="J51" s="6"/>
      <c r="K51" s="6"/>
      <c r="L51" s="7"/>
    </row>
    <row r="52" spans="1:12" ht="12.75" hidden="1" outlineLevel="1">
      <c r="A52" s="4" t="s">
        <v>23</v>
      </c>
      <c r="B52" s="17"/>
      <c r="C52" s="6"/>
      <c r="D52" s="6"/>
      <c r="E52" s="6"/>
      <c r="F52" s="6"/>
      <c r="G52" s="14"/>
      <c r="H52" s="6"/>
      <c r="I52" s="6"/>
      <c r="J52" s="6"/>
      <c r="K52" s="6"/>
      <c r="L52" s="7"/>
    </row>
    <row r="53" spans="1:12" ht="12.75" hidden="1" outlineLevel="1">
      <c r="A53" s="4" t="s">
        <v>24</v>
      </c>
      <c r="B53" s="17"/>
      <c r="C53" s="6"/>
      <c r="D53" s="6"/>
      <c r="E53" s="6"/>
      <c r="F53" s="6"/>
      <c r="G53" s="14"/>
      <c r="H53" s="6"/>
      <c r="I53" s="6"/>
      <c r="J53" s="6"/>
      <c r="K53" s="6"/>
      <c r="L53" s="7"/>
    </row>
    <row r="54" spans="1:12" ht="12.75" hidden="1" outlineLevel="1">
      <c r="A54" s="4" t="s">
        <v>25</v>
      </c>
      <c r="B54" s="17"/>
      <c r="C54" s="6"/>
      <c r="D54" s="6"/>
      <c r="E54" s="6"/>
      <c r="F54" s="6"/>
      <c r="G54" s="14"/>
      <c r="H54" s="6"/>
      <c r="I54" s="6"/>
      <c r="J54" s="6"/>
      <c r="K54" s="6"/>
      <c r="L54" s="7"/>
    </row>
    <row r="55" spans="1:12" ht="12.75" hidden="1" outlineLevel="1">
      <c r="A55" s="4" t="s">
        <v>26</v>
      </c>
      <c r="B55" s="17"/>
      <c r="C55" s="6"/>
      <c r="D55" s="6"/>
      <c r="E55" s="6"/>
      <c r="F55" s="6"/>
      <c r="G55" s="14"/>
      <c r="H55" s="6"/>
      <c r="I55" s="6"/>
      <c r="J55" s="6"/>
      <c r="K55" s="6"/>
      <c r="L55" s="7"/>
    </row>
    <row r="56" spans="1:12" ht="12.75" hidden="1" outlineLevel="1" collapsed="1">
      <c r="A56" s="4"/>
      <c r="B56" s="17"/>
      <c r="C56" s="6"/>
      <c r="D56" s="6"/>
      <c r="E56" s="6"/>
      <c r="F56" s="6"/>
      <c r="G56" s="14"/>
      <c r="H56" s="6"/>
      <c r="I56" s="6"/>
      <c r="J56" s="6"/>
      <c r="K56" s="6"/>
      <c r="L56" s="7"/>
    </row>
    <row r="57" spans="1:14" ht="12.75" hidden="1" outlineLevel="1">
      <c r="A57" s="4" t="s">
        <v>210</v>
      </c>
      <c r="B57" s="17">
        <v>99.2</v>
      </c>
      <c r="C57" s="14">
        <v>3.2</v>
      </c>
      <c r="D57" s="14">
        <v>3.3</v>
      </c>
      <c r="E57" s="14">
        <v>1.3</v>
      </c>
      <c r="F57" s="14">
        <v>7.9</v>
      </c>
      <c r="G57" s="14">
        <v>1.7</v>
      </c>
      <c r="H57" s="14">
        <v>0.2</v>
      </c>
      <c r="I57" s="14">
        <v>3.4</v>
      </c>
      <c r="J57" s="14">
        <v>0.6</v>
      </c>
      <c r="K57" s="14">
        <v>3.7</v>
      </c>
      <c r="L57" s="16">
        <v>1.8</v>
      </c>
      <c r="M57" s="19">
        <v>1.3616502387968694</v>
      </c>
      <c r="N57" s="19">
        <v>9.26195542613955</v>
      </c>
    </row>
    <row r="58" spans="1:14" ht="12.75" hidden="1" outlineLevel="1">
      <c r="A58" s="4" t="s">
        <v>211</v>
      </c>
      <c r="B58" s="17">
        <v>99.31</v>
      </c>
      <c r="C58" s="14">
        <v>2.7</v>
      </c>
      <c r="D58" s="14">
        <v>2.4</v>
      </c>
      <c r="E58" s="14">
        <v>1.2</v>
      </c>
      <c r="F58" s="14">
        <v>6.2</v>
      </c>
      <c r="G58" s="14">
        <v>0.1</v>
      </c>
      <c r="H58" s="14">
        <v>-0.7</v>
      </c>
      <c r="I58" s="14">
        <v>0.4</v>
      </c>
      <c r="J58" s="14">
        <v>-0.1</v>
      </c>
      <c r="K58" s="14">
        <v>0.7</v>
      </c>
      <c r="L58" s="16">
        <v>0.3</v>
      </c>
      <c r="M58" s="19">
        <v>1.0227848101265806</v>
      </c>
      <c r="N58" s="19">
        <v>7.985460953849525</v>
      </c>
    </row>
    <row r="59" spans="1:14" ht="12.75" hidden="1" outlineLevel="1">
      <c r="A59" s="4" t="s">
        <v>212</v>
      </c>
      <c r="B59" s="17">
        <v>99.31</v>
      </c>
      <c r="C59" s="14">
        <v>2.4</v>
      </c>
      <c r="D59" s="14">
        <v>2</v>
      </c>
      <c r="E59" s="14">
        <v>0.8</v>
      </c>
      <c r="F59" s="14">
        <v>6</v>
      </c>
      <c r="G59" s="14">
        <v>0</v>
      </c>
      <c r="H59" s="14">
        <v>-0.6</v>
      </c>
      <c r="I59" s="14">
        <v>0.3</v>
      </c>
      <c r="J59" s="14">
        <v>-0.5</v>
      </c>
      <c r="K59" s="14">
        <v>0.2</v>
      </c>
      <c r="L59" s="16">
        <v>0.3</v>
      </c>
      <c r="M59" s="19">
        <v>0.6465299525204529</v>
      </c>
      <c r="N59" s="19">
        <v>8.048378229796583</v>
      </c>
    </row>
    <row r="60" spans="1:14" ht="12.75" hidden="1" outlineLevel="1">
      <c r="A60" s="4" t="s">
        <v>213</v>
      </c>
      <c r="B60" s="17">
        <v>99.53</v>
      </c>
      <c r="C60" s="14">
        <v>2.7</v>
      </c>
      <c r="D60" s="14">
        <v>2</v>
      </c>
      <c r="E60" s="14">
        <v>1.2</v>
      </c>
      <c r="F60" s="14">
        <v>5.8</v>
      </c>
      <c r="G60" s="14">
        <v>0.2</v>
      </c>
      <c r="H60" s="14">
        <v>-0.1</v>
      </c>
      <c r="I60" s="14">
        <v>0</v>
      </c>
      <c r="J60" s="14">
        <v>-0.1</v>
      </c>
      <c r="K60" s="14">
        <v>1.2</v>
      </c>
      <c r="L60" s="16">
        <v>0.2</v>
      </c>
      <c r="M60" s="19">
        <v>0.9198423127463826</v>
      </c>
      <c r="N60" s="19">
        <v>8.153187753758374</v>
      </c>
    </row>
    <row r="61" spans="1:14" ht="12.75" hidden="1" outlineLevel="1">
      <c r="A61" s="4" t="s">
        <v>266</v>
      </c>
      <c r="B61" s="17">
        <v>99.63</v>
      </c>
      <c r="C61" s="14">
        <v>2.4</v>
      </c>
      <c r="D61" s="14">
        <v>1.7</v>
      </c>
      <c r="E61" s="14">
        <v>1.1</v>
      </c>
      <c r="F61" s="14">
        <v>5.5</v>
      </c>
      <c r="G61" s="14">
        <v>0.1</v>
      </c>
      <c r="H61" s="14">
        <v>-0.2</v>
      </c>
      <c r="I61" s="14">
        <v>2.2</v>
      </c>
      <c r="J61" s="14">
        <v>-0.4</v>
      </c>
      <c r="K61" s="14">
        <v>0.1</v>
      </c>
      <c r="L61" s="16">
        <v>0.1</v>
      </c>
      <c r="M61" s="19">
        <v>0.6950040290088566</v>
      </c>
      <c r="N61" s="19">
        <v>7.945715223815242</v>
      </c>
    </row>
    <row r="62" spans="1:14" ht="12.75" hidden="1" outlineLevel="1">
      <c r="A62" s="4" t="s">
        <v>267</v>
      </c>
      <c r="B62" s="17">
        <v>100.01</v>
      </c>
      <c r="C62" s="14">
        <v>2.6</v>
      </c>
      <c r="D62" s="14">
        <v>1.7</v>
      </c>
      <c r="E62" s="14">
        <v>1.4</v>
      </c>
      <c r="F62" s="14">
        <v>5.4</v>
      </c>
      <c r="G62" s="14">
        <v>0.4</v>
      </c>
      <c r="H62" s="14">
        <v>-0.1</v>
      </c>
      <c r="I62" s="14">
        <v>3.1</v>
      </c>
      <c r="J62" s="14">
        <v>0</v>
      </c>
      <c r="K62" s="14">
        <v>0.4</v>
      </c>
      <c r="L62" s="16">
        <v>0.3</v>
      </c>
      <c r="M62" s="19">
        <v>0.9747764043814584</v>
      </c>
      <c r="N62" s="19">
        <v>7.884089666484414</v>
      </c>
    </row>
    <row r="63" spans="1:14" ht="12.75" hidden="1" outlineLevel="1">
      <c r="A63" s="4" t="s">
        <v>268</v>
      </c>
      <c r="B63" s="17">
        <v>99.69</v>
      </c>
      <c r="C63" s="14">
        <v>2.1</v>
      </c>
      <c r="D63" s="14">
        <v>1.2</v>
      </c>
      <c r="E63" s="14">
        <v>0.8</v>
      </c>
      <c r="F63" s="14">
        <v>5.1</v>
      </c>
      <c r="G63" s="14">
        <v>-0.3</v>
      </c>
      <c r="H63" s="14">
        <v>-0.4</v>
      </c>
      <c r="I63" s="14">
        <v>-2.7</v>
      </c>
      <c r="J63" s="14">
        <v>-0.4</v>
      </c>
      <c r="K63" s="14">
        <v>0.4</v>
      </c>
      <c r="L63" s="16">
        <v>0</v>
      </c>
      <c r="M63" s="19">
        <v>0.4417670682731085</v>
      </c>
      <c r="N63" s="19">
        <v>7.467885913346393</v>
      </c>
    </row>
    <row r="64" spans="1:14" ht="12.75" hidden="1" outlineLevel="1">
      <c r="A64" s="4" t="s">
        <v>214</v>
      </c>
      <c r="B64" s="17">
        <v>99.63</v>
      </c>
      <c r="C64" s="14">
        <v>2.1</v>
      </c>
      <c r="D64" s="14">
        <v>1.3</v>
      </c>
      <c r="E64" s="14">
        <v>0.8</v>
      </c>
      <c r="F64" s="14">
        <v>5.1</v>
      </c>
      <c r="G64" s="14">
        <v>-0.1</v>
      </c>
      <c r="H64" s="14">
        <v>0</v>
      </c>
      <c r="I64" s="14">
        <v>-3.3</v>
      </c>
      <c r="J64" s="14">
        <v>-0.1</v>
      </c>
      <c r="K64" s="14">
        <v>0.7</v>
      </c>
      <c r="L64" s="16">
        <v>0.2</v>
      </c>
      <c r="M64" s="19">
        <v>0.5131300935707941</v>
      </c>
      <c r="N64" s="19">
        <v>7.336159113139871</v>
      </c>
    </row>
    <row r="65" spans="1:14" ht="12.75" hidden="1" outlineLevel="1">
      <c r="A65" s="4" t="s">
        <v>215</v>
      </c>
      <c r="B65" s="17">
        <v>99.9</v>
      </c>
      <c r="C65" s="14">
        <v>2.3</v>
      </c>
      <c r="D65" s="14">
        <v>1</v>
      </c>
      <c r="E65" s="14">
        <v>1.3</v>
      </c>
      <c r="F65" s="14">
        <v>4.4</v>
      </c>
      <c r="G65" s="14">
        <v>0.3</v>
      </c>
      <c r="H65" s="14">
        <v>0</v>
      </c>
      <c r="I65" s="14">
        <v>-1.2</v>
      </c>
      <c r="J65" s="14">
        <v>-0.1</v>
      </c>
      <c r="K65" s="14">
        <v>1.7</v>
      </c>
      <c r="L65" s="16">
        <v>0.3</v>
      </c>
      <c r="M65" s="19">
        <v>0.6335478680611288</v>
      </c>
      <c r="N65" s="19">
        <v>7.530837481064694</v>
      </c>
    </row>
    <row r="66" spans="1:14" ht="12.75" hidden="1" outlineLevel="1">
      <c r="A66" s="4" t="s">
        <v>269</v>
      </c>
      <c r="B66" s="17">
        <v>101.24</v>
      </c>
      <c r="C66" s="14">
        <v>3.5</v>
      </c>
      <c r="D66" s="14">
        <v>1.1</v>
      </c>
      <c r="E66" s="14">
        <v>3</v>
      </c>
      <c r="F66" s="14">
        <v>4.5</v>
      </c>
      <c r="G66" s="14">
        <v>1.3</v>
      </c>
      <c r="H66" s="14">
        <v>0.4</v>
      </c>
      <c r="I66" s="14">
        <v>-0.9</v>
      </c>
      <c r="J66" s="14">
        <v>0.3</v>
      </c>
      <c r="K66" s="14">
        <v>6.1</v>
      </c>
      <c r="L66" s="16">
        <v>0.5</v>
      </c>
      <c r="M66" s="19">
        <v>0.733520900321551</v>
      </c>
      <c r="N66" s="19">
        <v>12.245557350565434</v>
      </c>
    </row>
    <row r="67" spans="1:14" ht="12.75" hidden="1" outlineLevel="1">
      <c r="A67" s="4" t="s">
        <v>216</v>
      </c>
      <c r="B67" s="17">
        <v>101.24</v>
      </c>
      <c r="C67" s="14">
        <v>3.6</v>
      </c>
      <c r="D67" s="14">
        <v>1.3</v>
      </c>
      <c r="E67" s="14">
        <v>3.3</v>
      </c>
      <c r="F67" s="14">
        <v>4.4</v>
      </c>
      <c r="G67" s="14">
        <v>0</v>
      </c>
      <c r="H67" s="14">
        <v>0</v>
      </c>
      <c r="I67" s="14">
        <v>0.9</v>
      </c>
      <c r="J67" s="14">
        <v>0.1</v>
      </c>
      <c r="K67" s="14">
        <v>-0.5</v>
      </c>
      <c r="L67" s="16">
        <v>0</v>
      </c>
      <c r="M67" s="19">
        <v>0.886292678013902</v>
      </c>
      <c r="N67" s="19">
        <v>12.384333978911116</v>
      </c>
    </row>
    <row r="68" spans="1:14" ht="12.75" hidden="1" outlineLevel="1">
      <c r="A68" s="4" t="s">
        <v>217</v>
      </c>
      <c r="B68" s="17">
        <v>101.3</v>
      </c>
      <c r="C68" s="14">
        <v>3.9</v>
      </c>
      <c r="D68" s="14">
        <v>1.2</v>
      </c>
      <c r="E68" s="14">
        <v>3.7</v>
      </c>
      <c r="F68" s="14">
        <v>4.1</v>
      </c>
      <c r="G68" s="14">
        <v>0.1</v>
      </c>
      <c r="H68" s="14">
        <v>-0.2</v>
      </c>
      <c r="I68" s="14">
        <v>0.8</v>
      </c>
      <c r="J68" s="14">
        <v>-0.1</v>
      </c>
      <c r="K68" s="14">
        <v>0</v>
      </c>
      <c r="L68" s="16">
        <v>0.1</v>
      </c>
      <c r="M68" s="19">
        <v>1.0494450050454276</v>
      </c>
      <c r="N68" s="19">
        <v>12.670754006668815</v>
      </c>
    </row>
    <row r="69" spans="1:14" ht="12.75" hidden="1" outlineLevel="1">
      <c r="A69" s="4" t="s">
        <v>218</v>
      </c>
      <c r="B69" s="17">
        <v>103.23</v>
      </c>
      <c r="C69" s="14">
        <v>4.1</v>
      </c>
      <c r="D69" s="14">
        <v>1.4</v>
      </c>
      <c r="E69" s="14">
        <v>4.2</v>
      </c>
      <c r="F69" s="14">
        <v>3.8</v>
      </c>
      <c r="G69" s="14">
        <v>1.9</v>
      </c>
      <c r="H69" s="14">
        <v>0.8</v>
      </c>
      <c r="I69" s="14">
        <v>1.9</v>
      </c>
      <c r="J69" s="14">
        <v>1.1</v>
      </c>
      <c r="K69" s="14">
        <v>4.5</v>
      </c>
      <c r="L69" s="16">
        <v>1.5</v>
      </c>
      <c r="M69" s="19">
        <v>1.0827067669172834</v>
      </c>
      <c r="N69" s="19">
        <v>13.089380893808936</v>
      </c>
    </row>
    <row r="70" spans="1:14" ht="12.75" hidden="1" outlineLevel="1">
      <c r="A70" s="4" t="s">
        <v>219</v>
      </c>
      <c r="B70" s="17">
        <v>103.56</v>
      </c>
      <c r="C70" s="14">
        <v>4.3</v>
      </c>
      <c r="D70" s="14">
        <v>1.5</v>
      </c>
      <c r="E70" s="14">
        <v>4.6</v>
      </c>
      <c r="F70" s="14">
        <v>3.7</v>
      </c>
      <c r="G70" s="14">
        <v>0.3</v>
      </c>
      <c r="H70" s="14">
        <v>0.2</v>
      </c>
      <c r="I70" s="14">
        <v>1.2</v>
      </c>
      <c r="J70" s="14">
        <v>-0.2</v>
      </c>
      <c r="K70" s="14">
        <v>0.9</v>
      </c>
      <c r="L70" s="16">
        <v>0.2</v>
      </c>
      <c r="M70" s="19">
        <v>1.323175621491572</v>
      </c>
      <c r="N70" s="19">
        <v>13.117095063239503</v>
      </c>
    </row>
    <row r="71" spans="1:14" ht="12.75" hidden="1" outlineLevel="1">
      <c r="A71" s="4" t="s">
        <v>220</v>
      </c>
      <c r="B71" s="17">
        <v>103.57</v>
      </c>
      <c r="C71" s="14">
        <v>4.3</v>
      </c>
      <c r="D71" s="14">
        <v>1.6</v>
      </c>
      <c r="E71" s="14">
        <v>4.7</v>
      </c>
      <c r="F71" s="14">
        <v>3.5</v>
      </c>
      <c r="G71" s="14">
        <v>0</v>
      </c>
      <c r="H71" s="14">
        <v>0</v>
      </c>
      <c r="I71" s="14">
        <v>1</v>
      </c>
      <c r="J71" s="14">
        <v>-0.4</v>
      </c>
      <c r="K71" s="14">
        <v>-0.1</v>
      </c>
      <c r="L71" s="16">
        <v>0.2</v>
      </c>
      <c r="M71" s="19">
        <v>1.4453477868111975</v>
      </c>
      <c r="N71" s="19">
        <v>12.923577897628988</v>
      </c>
    </row>
    <row r="72" spans="1:14" ht="12.75" hidden="1" outlineLevel="1">
      <c r="A72" s="4" t="s">
        <v>270</v>
      </c>
      <c r="B72" s="17">
        <v>103.9</v>
      </c>
      <c r="C72" s="14">
        <v>4.4</v>
      </c>
      <c r="D72" s="14">
        <v>1.7</v>
      </c>
      <c r="E72" s="14">
        <v>4.9</v>
      </c>
      <c r="F72" s="14">
        <v>3.5</v>
      </c>
      <c r="G72" s="14">
        <v>0.3</v>
      </c>
      <c r="H72" s="14">
        <v>-0.1</v>
      </c>
      <c r="I72" s="14">
        <v>1.4</v>
      </c>
      <c r="J72" s="14">
        <v>0.4</v>
      </c>
      <c r="K72" s="14">
        <v>0.4</v>
      </c>
      <c r="L72" s="16">
        <v>0.2</v>
      </c>
      <c r="M72" s="19">
        <v>1.5625</v>
      </c>
      <c r="N72" s="19">
        <v>12.895698051948031</v>
      </c>
    </row>
    <row r="73" spans="1:14" ht="12.75" hidden="1" outlineLevel="1">
      <c r="A73" s="4" t="s">
        <v>271</v>
      </c>
      <c r="B73" s="17">
        <v>104.41</v>
      </c>
      <c r="C73" s="14">
        <v>4.8</v>
      </c>
      <c r="D73" s="14">
        <v>1.9</v>
      </c>
      <c r="E73" s="14">
        <v>5.4</v>
      </c>
      <c r="F73" s="14">
        <v>3.5</v>
      </c>
      <c r="G73" s="14">
        <v>0.5</v>
      </c>
      <c r="H73" s="14">
        <v>0.3</v>
      </c>
      <c r="I73" s="14">
        <v>3.7</v>
      </c>
      <c r="J73" s="14">
        <v>-0.1</v>
      </c>
      <c r="K73" s="14">
        <v>0.7</v>
      </c>
      <c r="L73" s="16">
        <v>0.2</v>
      </c>
      <c r="M73" s="19">
        <v>2.0806241872561912</v>
      </c>
      <c r="N73" s="19">
        <v>12.906823481699291</v>
      </c>
    </row>
    <row r="74" spans="1:14" ht="12.75" hidden="1" outlineLevel="1">
      <c r="A74" s="4" t="s">
        <v>272</v>
      </c>
      <c r="B74" s="17">
        <v>104.55</v>
      </c>
      <c r="C74" s="14">
        <v>4.5</v>
      </c>
      <c r="D74" s="14">
        <v>1.9</v>
      </c>
      <c r="E74" s="14">
        <v>5.1</v>
      </c>
      <c r="F74" s="14">
        <v>3.4</v>
      </c>
      <c r="G74" s="14">
        <v>0.1</v>
      </c>
      <c r="H74" s="14">
        <v>-0.1</v>
      </c>
      <c r="I74" s="14">
        <v>1.2</v>
      </c>
      <c r="J74" s="14">
        <v>0</v>
      </c>
      <c r="K74" s="14">
        <v>-0.1</v>
      </c>
      <c r="L74" s="16">
        <v>0.2</v>
      </c>
      <c r="M74" s="19">
        <v>1.751592356687894</v>
      </c>
      <c r="N74" s="19">
        <v>12.89276302452869</v>
      </c>
    </row>
    <row r="75" spans="1:14" ht="12.75" hidden="1" outlineLevel="1">
      <c r="A75" s="4" t="s">
        <v>273</v>
      </c>
      <c r="B75" s="17">
        <v>104.68</v>
      </c>
      <c r="C75" s="14">
        <v>5</v>
      </c>
      <c r="D75" s="14">
        <v>2.5</v>
      </c>
      <c r="E75" s="14">
        <v>5.4</v>
      </c>
      <c r="F75" s="14">
        <v>4.1</v>
      </c>
      <c r="G75" s="14">
        <v>0.1</v>
      </c>
      <c r="H75" s="14">
        <v>-0.1</v>
      </c>
      <c r="I75" s="14">
        <v>-2.5</v>
      </c>
      <c r="J75" s="14">
        <v>0.3</v>
      </c>
      <c r="K75" s="14">
        <v>0.4</v>
      </c>
      <c r="L75" s="16">
        <v>0.6</v>
      </c>
      <c r="M75" s="19">
        <v>2.1491403438624417</v>
      </c>
      <c r="N75" s="19">
        <v>13.47244732576985</v>
      </c>
    </row>
    <row r="76" spans="1:14" ht="12.75" hidden="1" outlineLevel="1">
      <c r="A76" s="4" t="s">
        <v>221</v>
      </c>
      <c r="B76" s="17">
        <v>104.57</v>
      </c>
      <c r="C76" s="14">
        <v>5</v>
      </c>
      <c r="D76" s="14">
        <v>2.6</v>
      </c>
      <c r="E76" s="14">
        <v>5.4</v>
      </c>
      <c r="F76" s="14">
        <v>4.1</v>
      </c>
      <c r="G76" s="14">
        <v>-0.1</v>
      </c>
      <c r="H76" s="14">
        <v>0.7</v>
      </c>
      <c r="I76" s="14">
        <v>-3.5</v>
      </c>
      <c r="J76" s="14">
        <v>0</v>
      </c>
      <c r="K76" s="14">
        <v>0.1</v>
      </c>
      <c r="L76" s="16">
        <v>0.2</v>
      </c>
      <c r="M76" s="19">
        <v>2.1121121121121007</v>
      </c>
      <c r="N76" s="19">
        <v>13.507492912110152</v>
      </c>
    </row>
    <row r="77" spans="1:14" ht="12.75" hidden="1" outlineLevel="1">
      <c r="A77" s="4" t="s">
        <v>222</v>
      </c>
      <c r="B77" s="17">
        <v>104.36</v>
      </c>
      <c r="C77" s="14">
        <v>4.5</v>
      </c>
      <c r="D77" s="14">
        <v>2.6</v>
      </c>
      <c r="E77" s="14">
        <v>4.9</v>
      </c>
      <c r="F77" s="14">
        <v>3.5</v>
      </c>
      <c r="G77" s="14">
        <v>-0.2</v>
      </c>
      <c r="H77" s="14">
        <v>0.9</v>
      </c>
      <c r="I77" s="14">
        <v>-0.4</v>
      </c>
      <c r="J77" s="14">
        <v>-0.2</v>
      </c>
      <c r="K77" s="14">
        <v>-0.9</v>
      </c>
      <c r="L77" s="16">
        <v>-0.3</v>
      </c>
      <c r="M77" s="19">
        <v>1.6188667932447487</v>
      </c>
      <c r="N77" s="19">
        <v>12.930167035620869</v>
      </c>
    </row>
    <row r="78" spans="1:14" ht="12.75" hidden="1" outlineLevel="1">
      <c r="A78" s="4" t="s">
        <v>274</v>
      </c>
      <c r="B78" s="17">
        <v>104.38</v>
      </c>
      <c r="C78" s="14">
        <v>3.1</v>
      </c>
      <c r="D78" s="14">
        <v>2.3</v>
      </c>
      <c r="E78" s="14">
        <v>3.1</v>
      </c>
      <c r="F78" s="14">
        <v>3.1</v>
      </c>
      <c r="G78" s="14">
        <v>0</v>
      </c>
      <c r="H78" s="14">
        <v>0.3</v>
      </c>
      <c r="I78" s="14">
        <v>-0.8</v>
      </c>
      <c r="J78" s="14">
        <v>0.2</v>
      </c>
      <c r="K78" s="14">
        <v>-0.2</v>
      </c>
      <c r="L78" s="16">
        <v>0.1</v>
      </c>
      <c r="M78" s="19">
        <v>1.276807980049881</v>
      </c>
      <c r="N78" s="19">
        <v>8.21339474189216</v>
      </c>
    </row>
    <row r="79" spans="1:14" ht="12.75" hidden="1" outlineLevel="1">
      <c r="A79" s="4" t="s">
        <v>223</v>
      </c>
      <c r="B79" s="17">
        <v>104.94</v>
      </c>
      <c r="C79" s="14">
        <v>3.7</v>
      </c>
      <c r="D79" s="14">
        <v>2.5</v>
      </c>
      <c r="E79" s="14">
        <v>3.9</v>
      </c>
      <c r="F79" s="14">
        <v>3.1</v>
      </c>
      <c r="G79" s="14">
        <v>0.5</v>
      </c>
      <c r="H79" s="14">
        <v>0.7</v>
      </c>
      <c r="I79" s="14">
        <v>1.2</v>
      </c>
      <c r="J79" s="14">
        <v>0</v>
      </c>
      <c r="K79" s="14">
        <v>1.7</v>
      </c>
      <c r="L79" s="16">
        <v>0</v>
      </c>
      <c r="M79" s="19">
        <v>1.577318558450628</v>
      </c>
      <c r="N79" s="19">
        <v>9.449497367161314</v>
      </c>
    </row>
    <row r="80" spans="1:14" ht="12.75" hidden="1" outlineLevel="1">
      <c r="A80" s="4" t="s">
        <v>224</v>
      </c>
      <c r="B80" s="17">
        <v>105.01</v>
      </c>
      <c r="C80" s="14">
        <v>3.7</v>
      </c>
      <c r="D80" s="14">
        <v>2.5</v>
      </c>
      <c r="E80" s="14">
        <v>4</v>
      </c>
      <c r="F80" s="14">
        <v>3.1</v>
      </c>
      <c r="G80" s="14">
        <v>0.1</v>
      </c>
      <c r="H80" s="14">
        <v>-0.1</v>
      </c>
      <c r="I80" s="14">
        <v>0.9</v>
      </c>
      <c r="J80" s="14">
        <v>0</v>
      </c>
      <c r="K80" s="14">
        <v>-0.1</v>
      </c>
      <c r="L80" s="16">
        <v>0.1</v>
      </c>
      <c r="M80" s="19">
        <v>1.6776512881965289</v>
      </c>
      <c r="N80" s="19">
        <v>9.212410501193318</v>
      </c>
    </row>
    <row r="81" spans="1:14" ht="12.75" hidden="1" outlineLevel="1">
      <c r="A81" s="4" t="s">
        <v>225</v>
      </c>
      <c r="B81" s="17">
        <v>105.53</v>
      </c>
      <c r="C81" s="14">
        <v>2.2</v>
      </c>
      <c r="D81" s="14">
        <v>1.8</v>
      </c>
      <c r="E81" s="14">
        <v>2</v>
      </c>
      <c r="F81" s="14">
        <v>2.7</v>
      </c>
      <c r="G81" s="14">
        <v>0.5</v>
      </c>
      <c r="H81" s="14">
        <v>0.9</v>
      </c>
      <c r="I81" s="14">
        <v>3.2</v>
      </c>
      <c r="J81" s="14">
        <v>-0.4</v>
      </c>
      <c r="K81" s="14">
        <v>-0.8</v>
      </c>
      <c r="L81" s="16">
        <v>1.1</v>
      </c>
      <c r="M81" s="19">
        <v>1.8248537141723773</v>
      </c>
      <c r="N81" s="19">
        <v>3.253874739418123</v>
      </c>
    </row>
    <row r="82" spans="1:14" ht="12.75" hidden="1" outlineLevel="1">
      <c r="A82" s="4" t="s">
        <v>226</v>
      </c>
      <c r="B82" s="17">
        <v>105.63</v>
      </c>
      <c r="C82" s="14">
        <v>2</v>
      </c>
      <c r="D82" s="14">
        <v>1.8</v>
      </c>
      <c r="E82" s="14">
        <v>1.6</v>
      </c>
      <c r="F82" s="14">
        <v>2.7</v>
      </c>
      <c r="G82" s="14">
        <v>0.1</v>
      </c>
      <c r="H82" s="14">
        <v>0.2</v>
      </c>
      <c r="I82" s="14">
        <v>0.7</v>
      </c>
      <c r="J82" s="14">
        <v>-0.2</v>
      </c>
      <c r="K82" s="14">
        <v>-0.1</v>
      </c>
      <c r="L82" s="16">
        <v>0.2</v>
      </c>
      <c r="M82" s="19">
        <v>1.632370399683424</v>
      </c>
      <c r="N82" s="19">
        <v>2.9215509467989165</v>
      </c>
    </row>
    <row r="83" spans="1:14" ht="12.75" hidden="1" outlineLevel="1">
      <c r="A83" s="4" t="s">
        <v>227</v>
      </c>
      <c r="B83" s="17">
        <v>105.7</v>
      </c>
      <c r="C83" s="14">
        <v>2.1</v>
      </c>
      <c r="D83" s="14">
        <v>1.9</v>
      </c>
      <c r="E83" s="14">
        <v>1.7</v>
      </c>
      <c r="F83" s="14">
        <v>2.8</v>
      </c>
      <c r="G83" s="14">
        <v>0.1</v>
      </c>
      <c r="H83" s="14">
        <v>0.2</v>
      </c>
      <c r="I83" s="14">
        <v>-0.5</v>
      </c>
      <c r="J83" s="14">
        <v>-0.4</v>
      </c>
      <c r="K83" s="14">
        <v>0.5</v>
      </c>
      <c r="L83" s="16">
        <v>0.2</v>
      </c>
      <c r="M83" s="19">
        <v>1.6820025724745307</v>
      </c>
      <c r="N83" s="19">
        <v>2.9737766964044425</v>
      </c>
    </row>
    <row r="84" spans="1:14" ht="12.75" hidden="1" outlineLevel="1">
      <c r="A84" s="4" t="s">
        <v>275</v>
      </c>
      <c r="B84" s="17">
        <v>105.99</v>
      </c>
      <c r="C84" s="14">
        <v>2</v>
      </c>
      <c r="D84" s="14">
        <v>1.8</v>
      </c>
      <c r="E84" s="14">
        <v>1.7</v>
      </c>
      <c r="F84" s="14">
        <v>2.6</v>
      </c>
      <c r="G84" s="14">
        <v>0.3</v>
      </c>
      <c r="H84" s="14">
        <v>0.1</v>
      </c>
      <c r="I84" s="14">
        <v>2.2</v>
      </c>
      <c r="J84" s="14">
        <v>0.1</v>
      </c>
      <c r="K84" s="14">
        <v>0.4</v>
      </c>
      <c r="L84" s="16">
        <v>0</v>
      </c>
      <c r="M84" s="19">
        <v>1.7159763313609346</v>
      </c>
      <c r="N84" s="19">
        <v>2.7320931068572065</v>
      </c>
    </row>
    <row r="85" spans="1:14" ht="12.75" hidden="1" outlineLevel="1">
      <c r="A85" s="4" t="s">
        <v>276</v>
      </c>
      <c r="B85" s="17">
        <v>106.01</v>
      </c>
      <c r="C85" s="14">
        <v>1.5</v>
      </c>
      <c r="D85" s="14">
        <v>1.7</v>
      </c>
      <c r="E85" s="14">
        <v>1</v>
      </c>
      <c r="F85" s="14">
        <v>2.5</v>
      </c>
      <c r="G85" s="14">
        <v>0</v>
      </c>
      <c r="H85" s="14">
        <v>0.5</v>
      </c>
      <c r="I85" s="14">
        <v>0.4</v>
      </c>
      <c r="J85" s="14">
        <v>-0.6</v>
      </c>
      <c r="K85" s="14">
        <v>0.2</v>
      </c>
      <c r="L85" s="16">
        <v>0.1</v>
      </c>
      <c r="M85" s="19">
        <v>1.2346888780009806</v>
      </c>
      <c r="N85" s="19">
        <v>2.2449712643678197</v>
      </c>
    </row>
    <row r="86" spans="1:14" ht="12.75" hidden="1" outlineLevel="1">
      <c r="A86" s="4" t="s">
        <v>277</v>
      </c>
      <c r="B86" s="17">
        <v>106.08</v>
      </c>
      <c r="C86" s="14">
        <v>1.5</v>
      </c>
      <c r="D86" s="14">
        <v>1.7</v>
      </c>
      <c r="E86" s="14">
        <v>0.9</v>
      </c>
      <c r="F86" s="14">
        <v>2.6</v>
      </c>
      <c r="G86" s="14">
        <v>0.1</v>
      </c>
      <c r="H86" s="14">
        <v>0</v>
      </c>
      <c r="I86" s="14">
        <v>-0.9</v>
      </c>
      <c r="J86" s="14">
        <v>0.1</v>
      </c>
      <c r="K86" s="14">
        <v>0.2</v>
      </c>
      <c r="L86" s="16">
        <v>0.2</v>
      </c>
      <c r="M86" s="19">
        <v>1.1150234741784004</v>
      </c>
      <c r="N86" s="19">
        <v>2.325372598312086</v>
      </c>
    </row>
    <row r="87" spans="1:14" ht="12.75" hidden="1" outlineLevel="1">
      <c r="A87" s="4" t="s">
        <v>278</v>
      </c>
      <c r="B87" s="17">
        <v>105.96</v>
      </c>
      <c r="C87" s="14">
        <v>1.2</v>
      </c>
      <c r="D87" s="14">
        <v>1.5</v>
      </c>
      <c r="E87" s="14">
        <v>0.6</v>
      </c>
      <c r="F87" s="14">
        <v>2.4</v>
      </c>
      <c r="G87" s="14">
        <v>-0.1</v>
      </c>
      <c r="H87" s="14">
        <v>0</v>
      </c>
      <c r="I87" s="14">
        <v>-2.9</v>
      </c>
      <c r="J87" s="14">
        <v>-0.2</v>
      </c>
      <c r="K87" s="14">
        <v>0.1</v>
      </c>
      <c r="L87" s="16">
        <v>0.4</v>
      </c>
      <c r="M87" s="19">
        <v>0.9687836383207866</v>
      </c>
      <c r="N87" s="19">
        <v>1.830030351722911</v>
      </c>
    </row>
    <row r="88" spans="1:14" ht="12.75" hidden="1" outlineLevel="1">
      <c r="A88" s="4" t="s">
        <v>228</v>
      </c>
      <c r="B88" s="17">
        <v>105.87</v>
      </c>
      <c r="C88" s="14">
        <v>1.2</v>
      </c>
      <c r="D88" s="14">
        <v>1.4</v>
      </c>
      <c r="E88" s="14">
        <v>0.6</v>
      </c>
      <c r="F88" s="14">
        <v>2.6</v>
      </c>
      <c r="G88" s="14">
        <v>-0.1</v>
      </c>
      <c r="H88" s="14">
        <v>0.2</v>
      </c>
      <c r="I88" s="14">
        <v>-2.5</v>
      </c>
      <c r="J88" s="14">
        <v>-0.1</v>
      </c>
      <c r="K88" s="14">
        <v>0</v>
      </c>
      <c r="L88" s="16">
        <v>0.3</v>
      </c>
      <c r="M88" s="19">
        <v>0.9214782864425075</v>
      </c>
      <c r="N88" s="19">
        <v>2.0695807314897507</v>
      </c>
    </row>
    <row r="89" spans="1:14" ht="12.75" hidden="1" outlineLevel="1">
      <c r="A89" s="4" t="s">
        <v>229</v>
      </c>
      <c r="B89" s="17">
        <v>106.17</v>
      </c>
      <c r="C89" s="14">
        <v>1.7</v>
      </c>
      <c r="D89" s="14">
        <v>1.8</v>
      </c>
      <c r="E89" s="14">
        <v>1</v>
      </c>
      <c r="F89" s="14">
        <v>3.2</v>
      </c>
      <c r="G89" s="14">
        <v>0.3</v>
      </c>
      <c r="H89" s="14">
        <v>0.7</v>
      </c>
      <c r="I89" s="14">
        <v>0.3</v>
      </c>
      <c r="J89" s="14">
        <v>0.1</v>
      </c>
      <c r="K89" s="14">
        <v>0.1</v>
      </c>
      <c r="L89" s="16">
        <v>0.3</v>
      </c>
      <c r="M89" s="19">
        <v>1.5537417641852613</v>
      </c>
      <c r="N89" s="19">
        <v>2.15628619798629</v>
      </c>
    </row>
    <row r="90" spans="1:14" ht="12.75" hidden="1" outlineLevel="1">
      <c r="A90" s="4" t="s">
        <v>279</v>
      </c>
      <c r="B90" s="17">
        <v>106.91</v>
      </c>
      <c r="C90" s="14">
        <v>2.4</v>
      </c>
      <c r="D90" s="14">
        <v>2.2</v>
      </c>
      <c r="E90" s="14">
        <v>1.9</v>
      </c>
      <c r="F90" s="14">
        <v>3.4</v>
      </c>
      <c r="G90" s="14">
        <v>0.7</v>
      </c>
      <c r="H90" s="14">
        <v>2</v>
      </c>
      <c r="I90" s="14">
        <v>2.7</v>
      </c>
      <c r="J90" s="14">
        <v>0.3</v>
      </c>
      <c r="K90" s="14">
        <v>0.2</v>
      </c>
      <c r="L90" s="16">
        <v>0.3</v>
      </c>
      <c r="M90" s="19">
        <v>2.5706687678518563</v>
      </c>
      <c r="N90" s="19">
        <v>1.9507004788083009</v>
      </c>
    </row>
    <row r="91" spans="1:14" ht="12.75" hidden="1" outlineLevel="1">
      <c r="A91" s="4" t="s">
        <v>185</v>
      </c>
      <c r="B91" s="17">
        <v>107.33</v>
      </c>
      <c r="C91" s="14">
        <v>2.3</v>
      </c>
      <c r="D91" s="14">
        <v>2.6</v>
      </c>
      <c r="E91" s="14">
        <v>1.6</v>
      </c>
      <c r="F91" s="14">
        <v>3.7</v>
      </c>
      <c r="G91" s="14">
        <v>0.4</v>
      </c>
      <c r="H91" s="14">
        <v>1.6</v>
      </c>
      <c r="I91" s="14">
        <v>-0.4</v>
      </c>
      <c r="J91" s="14">
        <v>0.1</v>
      </c>
      <c r="K91" s="14">
        <v>0.3</v>
      </c>
      <c r="L91" s="16">
        <v>0.3</v>
      </c>
      <c r="M91" s="19">
        <v>2.8796068796068823</v>
      </c>
      <c r="N91" s="19">
        <v>0.6560531840447794</v>
      </c>
    </row>
    <row r="92" spans="1:14" ht="12.75" hidden="1" outlineLevel="1">
      <c r="A92" s="4" t="s">
        <v>186</v>
      </c>
      <c r="B92" s="17">
        <v>107.63</v>
      </c>
      <c r="C92" s="14">
        <v>2.5</v>
      </c>
      <c r="D92" s="14">
        <v>2.8</v>
      </c>
      <c r="E92" s="14">
        <v>1.8</v>
      </c>
      <c r="F92" s="14">
        <v>3.8</v>
      </c>
      <c r="G92" s="14">
        <v>0.3</v>
      </c>
      <c r="H92" s="14">
        <v>0.7</v>
      </c>
      <c r="I92" s="14">
        <v>0.3</v>
      </c>
      <c r="J92" s="14">
        <v>0.1</v>
      </c>
      <c r="K92" s="14">
        <v>0.3</v>
      </c>
      <c r="L92" s="16">
        <v>0.1</v>
      </c>
      <c r="M92" s="19">
        <v>3.172264780986069</v>
      </c>
      <c r="N92" s="19">
        <v>0.6206293706293593</v>
      </c>
    </row>
    <row r="93" spans="1:14" ht="12.75" hidden="1" outlineLevel="1">
      <c r="A93" s="4" t="s">
        <v>187</v>
      </c>
      <c r="B93" s="17">
        <v>108.88</v>
      </c>
      <c r="C93" s="14">
        <v>3.2</v>
      </c>
      <c r="D93" s="14">
        <v>3.2</v>
      </c>
      <c r="E93" s="14">
        <v>2.9</v>
      </c>
      <c r="F93" s="14">
        <v>3.7</v>
      </c>
      <c r="G93" s="14">
        <v>1.2</v>
      </c>
      <c r="H93" s="14">
        <v>1.8</v>
      </c>
      <c r="I93" s="14">
        <v>2.3</v>
      </c>
      <c r="J93" s="14">
        <v>0.3</v>
      </c>
      <c r="K93" s="14">
        <v>1.6</v>
      </c>
      <c r="L93" s="16">
        <v>1.1</v>
      </c>
      <c r="M93" s="19">
        <v>3.165481640206494</v>
      </c>
      <c r="N93" s="19">
        <v>3.265449438202239</v>
      </c>
    </row>
    <row r="94" spans="1:14" ht="12.75" hidden="1" outlineLevel="1">
      <c r="A94" s="4" t="s">
        <v>188</v>
      </c>
      <c r="B94" s="17">
        <v>109.2</v>
      </c>
      <c r="C94" s="14">
        <v>3.4</v>
      </c>
      <c r="D94" s="14">
        <v>3.5</v>
      </c>
      <c r="E94" s="14">
        <v>3</v>
      </c>
      <c r="F94" s="14">
        <v>4</v>
      </c>
      <c r="G94" s="14">
        <v>0.3</v>
      </c>
      <c r="H94" s="14">
        <v>0.5</v>
      </c>
      <c r="I94" s="14">
        <v>0.6</v>
      </c>
      <c r="J94" s="14">
        <v>0</v>
      </c>
      <c r="K94" s="14">
        <v>0</v>
      </c>
      <c r="L94" s="16">
        <v>0.5</v>
      </c>
      <c r="M94" s="19">
        <v>3.377786430448751</v>
      </c>
      <c r="N94" s="19">
        <v>3.4606623444892364</v>
      </c>
    </row>
    <row r="95" spans="1:14" ht="12.75" hidden="1" outlineLevel="1">
      <c r="A95" s="4" t="s">
        <v>189</v>
      </c>
      <c r="B95" s="17">
        <v>109.53</v>
      </c>
      <c r="C95" s="14">
        <v>3.6</v>
      </c>
      <c r="D95" s="14">
        <v>3.7</v>
      </c>
      <c r="E95" s="14">
        <v>3.3</v>
      </c>
      <c r="F95" s="14">
        <v>4.2</v>
      </c>
      <c r="G95" s="14">
        <v>0.3</v>
      </c>
      <c r="H95" s="14">
        <v>0.2</v>
      </c>
      <c r="I95" s="14">
        <v>0.4</v>
      </c>
      <c r="J95" s="14">
        <v>0.1</v>
      </c>
      <c r="K95" s="14">
        <v>0.6</v>
      </c>
      <c r="L95" s="16">
        <v>0.4</v>
      </c>
      <c r="M95" s="19">
        <v>3.5710810547825247</v>
      </c>
      <c r="N95" s="19">
        <v>3.8767830576704227</v>
      </c>
    </row>
    <row r="96" spans="1:14" ht="12.75" hidden="1" outlineLevel="1">
      <c r="A96" s="4" t="s">
        <v>190</v>
      </c>
      <c r="B96" s="17">
        <v>109.86</v>
      </c>
      <c r="C96" s="14">
        <v>3.7</v>
      </c>
      <c r="D96" s="14">
        <v>3.9</v>
      </c>
      <c r="E96" s="14">
        <v>3.3</v>
      </c>
      <c r="F96" s="14">
        <v>4.3</v>
      </c>
      <c r="G96" s="14">
        <v>0.3</v>
      </c>
      <c r="H96" s="14">
        <v>0.7</v>
      </c>
      <c r="I96" s="14">
        <v>1.5</v>
      </c>
      <c r="J96" s="14">
        <v>0</v>
      </c>
      <c r="K96" s="14">
        <v>0.1</v>
      </c>
      <c r="L96" s="16">
        <v>0.2</v>
      </c>
      <c r="M96" s="19">
        <v>3.538879193329464</v>
      </c>
      <c r="N96" s="19">
        <v>4.067885574315454</v>
      </c>
    </row>
    <row r="97" spans="1:14" ht="12.75" hidden="1" outlineLevel="1">
      <c r="A97" s="4" t="s">
        <v>280</v>
      </c>
      <c r="B97" s="17">
        <v>110.27</v>
      </c>
      <c r="C97" s="14">
        <v>4</v>
      </c>
      <c r="D97" s="14">
        <v>4</v>
      </c>
      <c r="E97" s="14">
        <v>3.8</v>
      </c>
      <c r="F97" s="14">
        <v>4.4</v>
      </c>
      <c r="G97" s="14">
        <v>0.4</v>
      </c>
      <c r="H97" s="14">
        <v>0.2</v>
      </c>
      <c r="I97" s="14">
        <v>2.3</v>
      </c>
      <c r="J97" s="14">
        <v>0</v>
      </c>
      <c r="K97" s="14">
        <v>0.7</v>
      </c>
      <c r="L97" s="16">
        <v>0.2</v>
      </c>
      <c r="M97" s="19">
        <v>3.784725583196206</v>
      </c>
      <c r="N97" s="19">
        <v>4.777797294923573</v>
      </c>
    </row>
    <row r="98" spans="1:14" ht="12.75" hidden="1" outlineLevel="1">
      <c r="A98" s="4" t="s">
        <v>281</v>
      </c>
      <c r="B98" s="17">
        <v>110.66</v>
      </c>
      <c r="C98" s="14">
        <v>4.3</v>
      </c>
      <c r="D98" s="14">
        <v>4</v>
      </c>
      <c r="E98" s="14">
        <v>4.2</v>
      </c>
      <c r="F98" s="14">
        <v>4.6</v>
      </c>
      <c r="G98" s="14">
        <v>0.4</v>
      </c>
      <c r="H98" s="14">
        <v>-0.2</v>
      </c>
      <c r="I98" s="14">
        <v>2.1</v>
      </c>
      <c r="J98" s="14">
        <v>0.1</v>
      </c>
      <c r="K98" s="14">
        <v>0.5</v>
      </c>
      <c r="L98" s="16">
        <v>0.4</v>
      </c>
      <c r="M98" s="19">
        <v>4.1594118785065035</v>
      </c>
      <c r="N98" s="19">
        <v>4.817057120294805</v>
      </c>
    </row>
    <row r="99" spans="1:14" ht="12.75" hidden="1" outlineLevel="1">
      <c r="A99" s="4" t="s">
        <v>264</v>
      </c>
      <c r="B99" s="17">
        <v>110.65</v>
      </c>
      <c r="C99" s="14">
        <v>4.4</v>
      </c>
      <c r="D99" s="14">
        <v>4.2</v>
      </c>
      <c r="E99" s="14">
        <v>4.3</v>
      </c>
      <c r="F99" s="14">
        <v>4.6</v>
      </c>
      <c r="G99" s="14">
        <v>0</v>
      </c>
      <c r="H99" s="14">
        <v>0</v>
      </c>
      <c r="I99" s="14">
        <v>-2.9</v>
      </c>
      <c r="J99" s="14">
        <v>0</v>
      </c>
      <c r="K99" s="14">
        <v>0.3</v>
      </c>
      <c r="L99" s="16">
        <v>0.5</v>
      </c>
      <c r="M99" s="19">
        <v>4.341926729986412</v>
      </c>
      <c r="N99" s="19">
        <v>4.751468396598597</v>
      </c>
    </row>
    <row r="100" spans="1:14" ht="12.75" hidden="1" outlineLevel="1">
      <c r="A100" s="4" t="s">
        <v>177</v>
      </c>
      <c r="B100" s="17">
        <v>110.57</v>
      </c>
      <c r="C100" s="14">
        <v>4.4</v>
      </c>
      <c r="D100" s="14">
        <v>4.2</v>
      </c>
      <c r="E100" s="14">
        <v>4.3</v>
      </c>
      <c r="F100" s="14">
        <v>4.8</v>
      </c>
      <c r="G100" s="14">
        <v>-0.1</v>
      </c>
      <c r="H100" s="14">
        <v>0.1</v>
      </c>
      <c r="I100" s="14">
        <v>-2.8</v>
      </c>
      <c r="J100" s="14">
        <v>-0.1</v>
      </c>
      <c r="K100" s="14">
        <v>0</v>
      </c>
      <c r="L100" s="16">
        <v>0.4</v>
      </c>
      <c r="M100" s="19">
        <v>4.3419135502671224</v>
      </c>
      <c r="N100" s="19">
        <v>4.841810872225125</v>
      </c>
    </row>
    <row r="101" spans="1:14" ht="12.75" hidden="1" outlineLevel="1">
      <c r="A101" s="4" t="s">
        <v>178</v>
      </c>
      <c r="B101" s="17">
        <v>111</v>
      </c>
      <c r="C101" s="14">
        <v>4.5</v>
      </c>
      <c r="D101" s="14">
        <v>4.3</v>
      </c>
      <c r="E101" s="14">
        <v>4.1</v>
      </c>
      <c r="F101" s="14">
        <v>5.5</v>
      </c>
      <c r="G101" s="14">
        <v>0.4</v>
      </c>
      <c r="H101" s="14">
        <v>0.1</v>
      </c>
      <c r="I101" s="14">
        <v>-2.1</v>
      </c>
      <c r="J101" s="14">
        <v>-0.2</v>
      </c>
      <c r="K101" s="14">
        <v>1.4</v>
      </c>
      <c r="L101" s="16">
        <v>1</v>
      </c>
      <c r="M101" s="19">
        <v>3.999225331654884</v>
      </c>
      <c r="N101" s="19">
        <v>6.297426951591788</v>
      </c>
    </row>
    <row r="102" spans="1:14" ht="12.75" hidden="1" outlineLevel="1">
      <c r="A102" s="4" t="s">
        <v>265</v>
      </c>
      <c r="B102" s="17">
        <v>111.38</v>
      </c>
      <c r="C102" s="14">
        <v>4.2</v>
      </c>
      <c r="D102" s="14">
        <v>4.1</v>
      </c>
      <c r="E102" s="14">
        <v>3.4</v>
      </c>
      <c r="F102" s="14">
        <v>5.7</v>
      </c>
      <c r="G102" s="14">
        <v>0.3</v>
      </c>
      <c r="H102" s="14">
        <v>0.8</v>
      </c>
      <c r="I102" s="14">
        <v>-0.3</v>
      </c>
      <c r="J102" s="14">
        <v>0.1</v>
      </c>
      <c r="K102" s="14">
        <v>0.3</v>
      </c>
      <c r="L102" s="16">
        <v>0.4</v>
      </c>
      <c r="M102" s="19">
        <v>3.264835797964281</v>
      </c>
      <c r="N102" s="19">
        <v>6.983823273612799</v>
      </c>
    </row>
    <row r="103" spans="1:14" ht="12.75" hidden="1" outlineLevel="1">
      <c r="A103" s="4" t="s">
        <v>180</v>
      </c>
      <c r="B103" s="17">
        <v>111.52</v>
      </c>
      <c r="C103" s="14">
        <v>3.9</v>
      </c>
      <c r="D103" s="14">
        <v>3.9</v>
      </c>
      <c r="E103" s="14">
        <v>3</v>
      </c>
      <c r="F103" s="14">
        <v>5.7</v>
      </c>
      <c r="G103" s="14">
        <v>0.1</v>
      </c>
      <c r="H103" s="14">
        <v>1</v>
      </c>
      <c r="I103" s="14">
        <v>-0.6</v>
      </c>
      <c r="J103" s="14">
        <v>0</v>
      </c>
      <c r="K103" s="14">
        <v>-0.6</v>
      </c>
      <c r="L103" s="16">
        <v>0.4</v>
      </c>
      <c r="M103" s="19">
        <v>2.5506304929308214</v>
      </c>
      <c r="N103" s="19">
        <v>7.986443034674551</v>
      </c>
    </row>
    <row r="104" spans="1:14" ht="12.75" hidden="1" outlineLevel="1" collapsed="1">
      <c r="A104" s="4" t="s">
        <v>181</v>
      </c>
      <c r="B104" s="17">
        <v>111.44</v>
      </c>
      <c r="C104" s="14">
        <v>3.5</v>
      </c>
      <c r="D104" s="14">
        <v>3.8</v>
      </c>
      <c r="E104" s="14">
        <v>2.5</v>
      </c>
      <c r="F104" s="14">
        <v>5.7</v>
      </c>
      <c r="G104" s="14">
        <v>-0.1</v>
      </c>
      <c r="H104" s="14">
        <v>0.4</v>
      </c>
      <c r="I104" s="14">
        <v>0</v>
      </c>
      <c r="J104" s="14">
        <v>0</v>
      </c>
      <c r="K104" s="14">
        <v>-1</v>
      </c>
      <c r="L104" s="16">
        <v>0.2</v>
      </c>
      <c r="M104" s="19">
        <v>1.9990480723465254</v>
      </c>
      <c r="N104" s="19">
        <v>8.252975414820597</v>
      </c>
    </row>
    <row r="105" spans="1:14" ht="12.75" hidden="1" outlineLevel="1" collapsed="1">
      <c r="A105" s="4" t="s">
        <v>182</v>
      </c>
      <c r="B105" s="17">
        <v>111.83</v>
      </c>
      <c r="C105" s="14">
        <v>2.7</v>
      </c>
      <c r="D105" s="14">
        <v>3.4</v>
      </c>
      <c r="E105" s="14">
        <v>1.3</v>
      </c>
      <c r="F105" s="14">
        <v>5.7</v>
      </c>
      <c r="G105" s="14">
        <v>0.3</v>
      </c>
      <c r="H105" s="14">
        <v>0.7</v>
      </c>
      <c r="I105" s="14">
        <v>1.4</v>
      </c>
      <c r="J105" s="14">
        <v>-0.1</v>
      </c>
      <c r="K105" s="14">
        <v>-1.1</v>
      </c>
      <c r="L105" s="16">
        <v>1.1</v>
      </c>
      <c r="M105" s="19">
        <v>1.4067220543806656</v>
      </c>
      <c r="N105" s="19">
        <v>6.63039782386943</v>
      </c>
    </row>
    <row r="106" spans="1:14" ht="12.75" hidden="1" outlineLevel="1" collapsed="1">
      <c r="A106" s="4" t="s">
        <v>191</v>
      </c>
      <c r="B106" s="19">
        <v>111.81</v>
      </c>
      <c r="C106" s="1">
        <v>2.4</v>
      </c>
      <c r="D106" s="19">
        <v>3</v>
      </c>
      <c r="E106" s="1">
        <v>0.9</v>
      </c>
      <c r="F106" s="1">
        <v>5.5</v>
      </c>
      <c r="G106" s="19">
        <v>0</v>
      </c>
      <c r="H106" s="19">
        <v>-0.3</v>
      </c>
      <c r="I106" s="19">
        <v>0.3</v>
      </c>
      <c r="J106" s="19">
        <v>-0.4</v>
      </c>
      <c r="K106" s="19">
        <v>0</v>
      </c>
      <c r="L106" s="16">
        <v>0.3</v>
      </c>
      <c r="M106" s="19">
        <v>1.0640301318267404</v>
      </c>
      <c r="N106" s="19">
        <v>6.351088153103575</v>
      </c>
    </row>
    <row r="107" spans="1:14" ht="12.75" hidden="1" outlineLevel="1" collapsed="1">
      <c r="A107" s="4" t="s">
        <v>192</v>
      </c>
      <c r="B107" s="1">
        <v>111.5</v>
      </c>
      <c r="C107" s="1">
        <v>1.8</v>
      </c>
      <c r="D107" s="1">
        <v>2.4</v>
      </c>
      <c r="E107" s="1">
        <v>0.2</v>
      </c>
      <c r="F107" s="1">
        <v>5.2</v>
      </c>
      <c r="G107" s="1">
        <v>-0.3</v>
      </c>
      <c r="H107" s="19">
        <v>-1</v>
      </c>
      <c r="I107" s="1">
        <v>-0.2</v>
      </c>
      <c r="J107" s="1">
        <v>-0.5</v>
      </c>
      <c r="K107" s="19">
        <v>0</v>
      </c>
      <c r="L107" s="7">
        <v>0.1</v>
      </c>
      <c r="M107" s="423">
        <v>0.39458850056371375</v>
      </c>
      <c r="N107" s="19">
        <v>6.032013479359733</v>
      </c>
    </row>
    <row r="108" spans="1:14" ht="12.75" hidden="1" outlineLevel="1" collapsed="1">
      <c r="A108" s="4" t="s">
        <v>193</v>
      </c>
      <c r="B108" s="19">
        <v>111.38</v>
      </c>
      <c r="C108" s="19">
        <v>1.3835791006735718</v>
      </c>
      <c r="D108" s="19">
        <v>2.055049283987344</v>
      </c>
      <c r="E108" s="19">
        <v>-0.43807611572509586</v>
      </c>
      <c r="F108" s="19">
        <v>5.181159420289845</v>
      </c>
      <c r="G108" s="19">
        <v>-0.10762331838564876</v>
      </c>
      <c r="H108" s="19">
        <v>-0.9921315801785795</v>
      </c>
      <c r="I108" s="19">
        <v>-0.5073537538304578</v>
      </c>
      <c r="J108" s="19">
        <v>0.007307337321478258</v>
      </c>
      <c r="K108" s="19">
        <v>0.22413032483009943</v>
      </c>
      <c r="L108" s="16">
        <v>0.15872230735004678</v>
      </c>
      <c r="M108" s="423">
        <v>-0.14982676280551743</v>
      </c>
      <c r="N108" s="19">
        <v>6.01042367182248</v>
      </c>
    </row>
    <row r="109" spans="1:14" ht="12.75" hidden="1" outlineLevel="1" collapsed="1">
      <c r="A109" s="4" t="s">
        <v>305</v>
      </c>
      <c r="B109" s="19">
        <v>111.45</v>
      </c>
      <c r="C109" s="19">
        <v>1.1</v>
      </c>
      <c r="D109" s="19">
        <v>1.8</v>
      </c>
      <c r="E109" s="19">
        <v>-0.8</v>
      </c>
      <c r="F109" s="19">
        <v>5.1</v>
      </c>
      <c r="G109" s="19">
        <v>0.1</v>
      </c>
      <c r="H109" s="19">
        <v>-0.2</v>
      </c>
      <c r="I109" s="19">
        <v>1.5</v>
      </c>
      <c r="J109" s="19">
        <v>-0.3</v>
      </c>
      <c r="K109" s="19">
        <v>0.3</v>
      </c>
      <c r="L109" s="16">
        <v>0</v>
      </c>
      <c r="M109" s="423">
        <v>-0.4849841447491059</v>
      </c>
      <c r="N109" s="19">
        <v>5.76697401508801</v>
      </c>
    </row>
    <row r="110" spans="1:14" ht="12.75" hidden="1" outlineLevel="1" collapsed="1">
      <c r="A110" s="4" t="s">
        <v>306</v>
      </c>
      <c r="B110" s="19">
        <v>111.46</v>
      </c>
      <c r="C110" s="19">
        <v>0.7</v>
      </c>
      <c r="D110" s="19">
        <v>1.6</v>
      </c>
      <c r="E110" s="19">
        <v>-1.3</v>
      </c>
      <c r="F110" s="19">
        <v>4.9</v>
      </c>
      <c r="G110" s="19">
        <v>0</v>
      </c>
      <c r="H110" s="19">
        <v>-0.6</v>
      </c>
      <c r="I110" s="19">
        <v>-0.4</v>
      </c>
      <c r="J110" s="19">
        <v>-0.2</v>
      </c>
      <c r="K110" s="19">
        <v>0.7</v>
      </c>
      <c r="L110" s="16">
        <v>0.2</v>
      </c>
      <c r="M110" s="423">
        <v>-0.91939078751858</v>
      </c>
      <c r="N110" s="19">
        <v>5.700652938221992</v>
      </c>
    </row>
    <row r="111" spans="1:14" ht="12.75" hidden="1" outlineLevel="1" collapsed="1">
      <c r="A111" s="4" t="s">
        <v>307</v>
      </c>
      <c r="B111" s="19">
        <v>111.33</v>
      </c>
      <c r="C111" s="19">
        <v>0.6</v>
      </c>
      <c r="D111" s="19">
        <v>1.5</v>
      </c>
      <c r="E111" s="19">
        <v>-1.4</v>
      </c>
      <c r="F111" s="19">
        <v>4.7</v>
      </c>
      <c r="G111" s="19">
        <v>-0.1</v>
      </c>
      <c r="H111" s="19">
        <v>0</v>
      </c>
      <c r="I111" s="19">
        <v>-3.4</v>
      </c>
      <c r="J111" s="19">
        <v>-0.1</v>
      </c>
      <c r="K111" s="19">
        <v>0.3</v>
      </c>
      <c r="L111" s="16">
        <v>0.4</v>
      </c>
      <c r="M111" s="423">
        <v>-1.198216607839484</v>
      </c>
      <c r="N111" s="19">
        <v>6.117666750355681</v>
      </c>
    </row>
    <row r="112" spans="1:14" ht="12.75" hidden="1" outlineLevel="1" collapsed="1">
      <c r="A112" s="4" t="s">
        <v>194</v>
      </c>
      <c r="B112" s="19">
        <v>111.11</v>
      </c>
      <c r="C112" s="19">
        <v>0.5</v>
      </c>
      <c r="D112" s="19">
        <v>1.2</v>
      </c>
      <c r="E112" s="19">
        <v>-1.4</v>
      </c>
      <c r="F112" s="19">
        <v>4.4</v>
      </c>
      <c r="G112" s="19">
        <v>-0.2</v>
      </c>
      <c r="H112" s="19">
        <v>-0.2</v>
      </c>
      <c r="I112" s="19">
        <v>-2.5</v>
      </c>
      <c r="J112" s="19">
        <v>-0.2</v>
      </c>
      <c r="K112" s="19">
        <v>0.1</v>
      </c>
      <c r="L112" s="16">
        <v>0.2</v>
      </c>
      <c r="M112" s="423">
        <v>-1.2846769689070925</v>
      </c>
      <c r="N112" s="19">
        <v>5.8186062020673575</v>
      </c>
    </row>
    <row r="113" spans="1:14" ht="12.75" collapsed="1">
      <c r="A113" s="4" t="s">
        <v>195</v>
      </c>
      <c r="B113" s="19">
        <v>111.05</v>
      </c>
      <c r="C113" s="19">
        <v>0</v>
      </c>
      <c r="D113" s="19">
        <v>0.8</v>
      </c>
      <c r="E113" s="19">
        <v>-1.6</v>
      </c>
      <c r="F113" s="19">
        <v>3.6</v>
      </c>
      <c r="G113" s="19">
        <v>-0.1</v>
      </c>
      <c r="H113" s="19">
        <v>0</v>
      </c>
      <c r="I113" s="19">
        <v>-0.3</v>
      </c>
      <c r="J113" s="19">
        <v>-0.3</v>
      </c>
      <c r="K113" s="19">
        <v>0</v>
      </c>
      <c r="L113" s="16">
        <v>0</v>
      </c>
      <c r="M113" s="423">
        <v>-1.3594040968342682</v>
      </c>
      <c r="N113" s="19">
        <v>4.242225322064485</v>
      </c>
    </row>
    <row r="114" spans="1:14" ht="12.75">
      <c r="A114" s="4" t="s">
        <v>308</v>
      </c>
      <c r="B114" s="19">
        <v>111.24</v>
      </c>
      <c r="C114" s="19">
        <v>-0.1</v>
      </c>
      <c r="D114" s="19">
        <v>0.7</v>
      </c>
      <c r="E114" s="19">
        <v>-1.8</v>
      </c>
      <c r="F114" s="19">
        <v>3.4</v>
      </c>
      <c r="G114" s="19">
        <v>0.2</v>
      </c>
      <c r="H114" s="19">
        <v>0.7</v>
      </c>
      <c r="I114" s="19">
        <v>-1.3</v>
      </c>
      <c r="J114" s="19">
        <v>0.3</v>
      </c>
      <c r="K114" s="19">
        <v>0</v>
      </c>
      <c r="L114" s="16">
        <v>0.2</v>
      </c>
      <c r="M114" s="423">
        <v>-1.4134275618374659</v>
      </c>
      <c r="N114" s="19">
        <v>3.72327453052597</v>
      </c>
    </row>
    <row r="115" spans="1:14" ht="12.75">
      <c r="A115" s="4" t="s">
        <v>196</v>
      </c>
      <c r="B115" s="19">
        <v>111.56</v>
      </c>
      <c r="C115" s="19">
        <v>0</v>
      </c>
      <c r="D115" s="19">
        <v>0.6</v>
      </c>
      <c r="E115" s="19">
        <v>-1.4</v>
      </c>
      <c r="F115" s="19">
        <v>3</v>
      </c>
      <c r="G115" s="19">
        <v>0.3</v>
      </c>
      <c r="H115" s="19">
        <v>1.4</v>
      </c>
      <c r="I115" s="19">
        <v>0.5</v>
      </c>
      <c r="J115" s="19">
        <v>-0.1</v>
      </c>
      <c r="K115" s="19">
        <v>0.4</v>
      </c>
      <c r="L115" s="16">
        <v>0</v>
      </c>
      <c r="M115" s="423">
        <v>-0.9035863996273861</v>
      </c>
      <c r="N115" s="19">
        <v>2.8005794302269322</v>
      </c>
    </row>
    <row r="116" spans="1:14" ht="12.75">
      <c r="A116" s="4" t="s">
        <v>197</v>
      </c>
      <c r="B116" s="19">
        <v>111.49</v>
      </c>
      <c r="C116" s="19">
        <v>0</v>
      </c>
      <c r="D116" s="19">
        <v>0.4</v>
      </c>
      <c r="E116" s="19">
        <v>-1.3</v>
      </c>
      <c r="F116" s="19">
        <v>2.8</v>
      </c>
      <c r="G116" s="19">
        <v>-0.1</v>
      </c>
      <c r="H116" s="19">
        <v>-0.2</v>
      </c>
      <c r="I116" s="19">
        <v>-0.1</v>
      </c>
      <c r="J116" s="19">
        <v>-0.1</v>
      </c>
      <c r="K116" s="19">
        <v>0.1</v>
      </c>
      <c r="L116" s="16">
        <v>0</v>
      </c>
      <c r="M116" s="423">
        <v>-0.8119458702753235</v>
      </c>
      <c r="N116" s="19">
        <v>2.5680121980579287</v>
      </c>
    </row>
    <row r="117" spans="1:14" ht="12.75">
      <c r="A117" s="4" t="s">
        <v>198</v>
      </c>
      <c r="B117" s="19">
        <v>111.63</v>
      </c>
      <c r="C117" s="19">
        <v>-0.2</v>
      </c>
      <c r="D117" s="19">
        <v>0.2</v>
      </c>
      <c r="E117" s="19">
        <v>-1.2</v>
      </c>
      <c r="F117" s="19">
        <v>2</v>
      </c>
      <c r="G117" s="19">
        <v>0.1</v>
      </c>
      <c r="H117" s="19">
        <v>1.2</v>
      </c>
      <c r="I117" s="19">
        <v>3.9</v>
      </c>
      <c r="J117" s="19">
        <v>0</v>
      </c>
      <c r="K117" s="19">
        <v>-2.9</v>
      </c>
      <c r="L117" s="16">
        <v>0.3</v>
      </c>
      <c r="M117" s="423">
        <v>-0.36309468392143174</v>
      </c>
      <c r="N117" s="19">
        <v>0.15943877551021046</v>
      </c>
    </row>
    <row r="118" spans="1:14" ht="12.75">
      <c r="A118" s="422" t="s">
        <v>199</v>
      </c>
      <c r="B118" s="423">
        <v>111.64</v>
      </c>
      <c r="C118" s="423">
        <v>-0.2</v>
      </c>
      <c r="D118" s="423">
        <v>0.3</v>
      </c>
      <c r="E118" s="423">
        <v>-1.2</v>
      </c>
      <c r="F118" s="423">
        <v>2</v>
      </c>
      <c r="G118" s="423">
        <v>0</v>
      </c>
      <c r="H118" s="423">
        <v>0.3</v>
      </c>
      <c r="I118" s="423">
        <v>1.1</v>
      </c>
      <c r="J118" s="423">
        <v>-0.3</v>
      </c>
      <c r="K118" s="423">
        <v>-0.8</v>
      </c>
      <c r="L118" s="46">
        <v>0.3</v>
      </c>
      <c r="M118" s="423">
        <v>-0.3</v>
      </c>
      <c r="N118" s="423">
        <v>0.2</v>
      </c>
    </row>
    <row r="119" ht="12.75">
      <c r="C119" s="19"/>
    </row>
    <row r="120" spans="1:14" ht="12.75">
      <c r="A120" s="7"/>
      <c r="B120" s="609" t="s">
        <v>253</v>
      </c>
      <c r="C120" s="609"/>
      <c r="D120" s="609"/>
      <c r="E120" s="609"/>
      <c r="F120" s="609"/>
      <c r="G120" s="663"/>
      <c r="H120" s="609" t="s">
        <v>254</v>
      </c>
      <c r="I120" s="609"/>
      <c r="J120" s="609"/>
      <c r="K120" s="609"/>
      <c r="L120" s="609"/>
      <c r="M120" s="609"/>
      <c r="N120" s="6"/>
    </row>
    <row r="121" spans="1:14" ht="25.5" customHeight="1">
      <c r="A121" s="7"/>
      <c r="B121" s="664" t="s">
        <v>284</v>
      </c>
      <c r="C121" s="665"/>
      <c r="D121" s="666"/>
      <c r="E121" s="665" t="s">
        <v>285</v>
      </c>
      <c r="F121" s="665"/>
      <c r="G121" s="666"/>
      <c r="H121" s="654" t="s">
        <v>286</v>
      </c>
      <c r="I121" s="655"/>
      <c r="J121" s="610" t="s">
        <v>287</v>
      </c>
      <c r="K121" s="610" t="s">
        <v>288</v>
      </c>
      <c r="L121" s="610" t="s">
        <v>289</v>
      </c>
      <c r="M121" s="654" t="s">
        <v>290</v>
      </c>
      <c r="N121" s="6"/>
    </row>
    <row r="122" spans="1:13" s="2" customFormat="1" ht="38.25">
      <c r="A122" s="13"/>
      <c r="B122" s="364" t="s">
        <v>249</v>
      </c>
      <c r="C122" s="120" t="s">
        <v>256</v>
      </c>
      <c r="D122" s="120" t="s">
        <v>257</v>
      </c>
      <c r="E122" s="120" t="s">
        <v>249</v>
      </c>
      <c r="F122" s="120" t="s">
        <v>258</v>
      </c>
      <c r="G122" s="120" t="s">
        <v>259</v>
      </c>
      <c r="H122" s="364"/>
      <c r="I122" s="340" t="s">
        <v>291</v>
      </c>
      <c r="J122" s="656"/>
      <c r="K122" s="656"/>
      <c r="L122" s="656"/>
      <c r="M122" s="657"/>
    </row>
    <row r="123" spans="1:13" s="2" customFormat="1" ht="12.75" hidden="1" outlineLevel="1">
      <c r="A123" s="13">
        <v>2005</v>
      </c>
      <c r="B123" s="68">
        <v>25.308</v>
      </c>
      <c r="C123" s="69">
        <v>17.503999999999998</v>
      </c>
      <c r="D123" s="69">
        <v>7.804</v>
      </c>
      <c r="E123" s="68">
        <v>41.536</v>
      </c>
      <c r="F123" s="69">
        <v>24.006</v>
      </c>
      <c r="G123" s="69">
        <v>17.53</v>
      </c>
      <c r="H123" s="70">
        <v>5.119</v>
      </c>
      <c r="I123" s="71">
        <v>1.615</v>
      </c>
      <c r="J123" s="71">
        <v>4.509</v>
      </c>
      <c r="K123" s="71">
        <v>4.29</v>
      </c>
      <c r="L123" s="71">
        <v>15.521</v>
      </c>
      <c r="M123" s="72">
        <v>3.719</v>
      </c>
    </row>
    <row r="124" spans="1:13" s="2" customFormat="1" ht="12.75" hidden="1" outlineLevel="1">
      <c r="A124" s="13">
        <v>2006</v>
      </c>
      <c r="B124" s="68">
        <v>22.774</v>
      </c>
      <c r="C124" s="69">
        <v>15.095</v>
      </c>
      <c r="D124" s="69">
        <v>7.679</v>
      </c>
      <c r="E124" s="68">
        <v>43.295</v>
      </c>
      <c r="F124" s="69">
        <v>24.277</v>
      </c>
      <c r="G124" s="69">
        <v>19.018</v>
      </c>
      <c r="H124" s="70">
        <v>6.0329999999999995</v>
      </c>
      <c r="I124" s="71">
        <v>1.814</v>
      </c>
      <c r="J124" s="71">
        <v>4.577</v>
      </c>
      <c r="K124" s="71">
        <v>4.316</v>
      </c>
      <c r="L124" s="71">
        <v>14.456</v>
      </c>
      <c r="M124" s="72">
        <v>4.55</v>
      </c>
    </row>
    <row r="125" spans="1:13" s="2" customFormat="1" ht="12.75" hidden="1" outlineLevel="1">
      <c r="A125" s="13">
        <v>2007</v>
      </c>
      <c r="B125" s="68">
        <v>22.397</v>
      </c>
      <c r="C125" s="69">
        <v>14.971</v>
      </c>
      <c r="D125" s="69">
        <v>7.426</v>
      </c>
      <c r="E125" s="68">
        <v>43.544</v>
      </c>
      <c r="F125" s="69">
        <v>25.156</v>
      </c>
      <c r="G125" s="69">
        <v>18.387999999999998</v>
      </c>
      <c r="H125" s="70">
        <v>5.773</v>
      </c>
      <c r="I125" s="71">
        <v>1.6960000000000002</v>
      </c>
      <c r="J125" s="71">
        <v>4.745</v>
      </c>
      <c r="K125" s="71">
        <v>4.397</v>
      </c>
      <c r="L125" s="71">
        <v>14.102</v>
      </c>
      <c r="M125" s="72">
        <v>5.043</v>
      </c>
    </row>
    <row r="126" spans="1:13" ht="12.75" hidden="1" outlineLevel="1">
      <c r="A126" s="266">
        <v>2008</v>
      </c>
      <c r="B126" s="270">
        <v>23.356</v>
      </c>
      <c r="C126" s="53">
        <v>15.894</v>
      </c>
      <c r="D126" s="53">
        <v>7.462000000000001</v>
      </c>
      <c r="E126" s="270">
        <v>43.312000000000005</v>
      </c>
      <c r="F126" s="53">
        <v>26.416000000000004</v>
      </c>
      <c r="G126" s="53">
        <v>16.896</v>
      </c>
      <c r="H126" s="23">
        <v>5.858</v>
      </c>
      <c r="I126" s="53">
        <v>1.106</v>
      </c>
      <c r="J126" s="53">
        <v>4.409000000000001</v>
      </c>
      <c r="K126" s="53">
        <v>3.9</v>
      </c>
      <c r="L126" s="53">
        <v>14.190999999999999</v>
      </c>
      <c r="M126" s="25">
        <v>4.974</v>
      </c>
    </row>
    <row r="127" spans="1:13" ht="14.25" collapsed="1">
      <c r="A127" s="8" t="s">
        <v>263</v>
      </c>
      <c r="B127" s="73">
        <v>23.7</v>
      </c>
      <c r="C127" s="57">
        <v>16.2</v>
      </c>
      <c r="D127" s="57">
        <v>7.5</v>
      </c>
      <c r="E127" s="73">
        <v>44</v>
      </c>
      <c r="F127" s="57">
        <v>27.7</v>
      </c>
      <c r="G127" s="57">
        <v>16.3</v>
      </c>
      <c r="H127" s="15">
        <v>5.8</v>
      </c>
      <c r="I127" s="57">
        <v>0.9</v>
      </c>
      <c r="J127" s="57">
        <v>4.5</v>
      </c>
      <c r="K127" s="57">
        <v>3.8</v>
      </c>
      <c r="L127" s="57">
        <v>13.4</v>
      </c>
      <c r="M127" s="20">
        <v>4.8</v>
      </c>
    </row>
    <row r="128" spans="1:13" ht="12.75">
      <c r="A128" s="8"/>
      <c r="B128" s="10">
        <v>14</v>
      </c>
      <c r="C128" s="9">
        <v>15</v>
      </c>
      <c r="D128" s="9">
        <v>16</v>
      </c>
      <c r="E128" s="9">
        <v>17</v>
      </c>
      <c r="F128" s="9">
        <v>18</v>
      </c>
      <c r="G128" s="9">
        <v>19</v>
      </c>
      <c r="H128" s="9">
        <v>20</v>
      </c>
      <c r="I128" s="9">
        <v>21</v>
      </c>
      <c r="J128" s="9">
        <v>22</v>
      </c>
      <c r="K128" s="9">
        <v>23</v>
      </c>
      <c r="L128" s="9">
        <v>24</v>
      </c>
      <c r="M128" s="11">
        <v>25</v>
      </c>
    </row>
    <row r="129" spans="1:13" ht="12.75" hidden="1" outlineLevel="1">
      <c r="A129" s="4">
        <v>2005</v>
      </c>
      <c r="B129" s="19">
        <v>-0.72</v>
      </c>
      <c r="C129" s="19">
        <v>-1.7</v>
      </c>
      <c r="D129" s="19">
        <v>1.1</v>
      </c>
      <c r="E129" s="19">
        <v>3.14</v>
      </c>
      <c r="F129" s="19">
        <v>-0.53</v>
      </c>
      <c r="G129" s="19">
        <v>8.17</v>
      </c>
      <c r="H129" s="19">
        <v>7.63</v>
      </c>
      <c r="I129" s="19">
        <v>5.68</v>
      </c>
      <c r="J129" s="19">
        <v>3.37</v>
      </c>
      <c r="K129" s="19">
        <v>-1.1</v>
      </c>
      <c r="L129" s="19">
        <v>5.57</v>
      </c>
      <c r="M129" s="19">
        <v>11.95</v>
      </c>
    </row>
    <row r="130" spans="1:13" ht="12.75" collapsed="1">
      <c r="A130" s="4">
        <v>2006</v>
      </c>
      <c r="B130" s="19">
        <v>2.3</v>
      </c>
      <c r="C130" s="19">
        <v>1.38</v>
      </c>
      <c r="D130" s="19">
        <v>4.05</v>
      </c>
      <c r="E130" s="19">
        <v>6.01</v>
      </c>
      <c r="F130" s="19">
        <v>0.57</v>
      </c>
      <c r="G130" s="19">
        <v>13.09</v>
      </c>
      <c r="H130" s="19">
        <v>5.76</v>
      </c>
      <c r="I130" s="19">
        <v>2.4</v>
      </c>
      <c r="J130" s="19">
        <v>2.42</v>
      </c>
      <c r="K130" s="19">
        <v>-1.11</v>
      </c>
      <c r="L130" s="19">
        <v>3.54</v>
      </c>
      <c r="M130" s="19">
        <v>6.27</v>
      </c>
    </row>
    <row r="131" spans="1:13" ht="12.75">
      <c r="A131" s="4">
        <v>2007</v>
      </c>
      <c r="B131" s="19">
        <v>4.11</v>
      </c>
      <c r="C131" s="19">
        <v>4.7</v>
      </c>
      <c r="D131" s="19">
        <v>2.98</v>
      </c>
      <c r="E131" s="19">
        <v>-0.05</v>
      </c>
      <c r="F131" s="19">
        <v>-1.08</v>
      </c>
      <c r="G131" s="19">
        <v>1.31</v>
      </c>
      <c r="H131" s="19">
        <v>2.4</v>
      </c>
      <c r="I131" s="19">
        <v>3.97</v>
      </c>
      <c r="J131" s="19">
        <v>3.82</v>
      </c>
      <c r="K131" s="19">
        <v>-0.32</v>
      </c>
      <c r="L131" s="19">
        <v>3.31</v>
      </c>
      <c r="M131" s="19">
        <v>4.17</v>
      </c>
    </row>
    <row r="132" spans="1:13" ht="12.75">
      <c r="A132" s="4">
        <v>2008</v>
      </c>
      <c r="B132" s="14">
        <v>6.36</v>
      </c>
      <c r="C132" s="14">
        <v>8.03</v>
      </c>
      <c r="D132" s="14">
        <v>3</v>
      </c>
      <c r="E132" s="14">
        <v>2</v>
      </c>
      <c r="F132" s="14">
        <v>0.36</v>
      </c>
      <c r="G132" s="14">
        <v>4.49</v>
      </c>
      <c r="H132" s="14">
        <v>4.72</v>
      </c>
      <c r="I132" s="14">
        <v>2.64</v>
      </c>
      <c r="J132" s="14">
        <v>4.64</v>
      </c>
      <c r="K132" s="14">
        <v>-0.79</v>
      </c>
      <c r="L132" s="14">
        <v>5.59</v>
      </c>
      <c r="M132" s="14">
        <v>7.23</v>
      </c>
    </row>
    <row r="133" spans="1:13" ht="12.75">
      <c r="A133" s="65">
        <v>2009</v>
      </c>
      <c r="B133" s="25">
        <v>-0.9</v>
      </c>
      <c r="C133" s="25">
        <v>0.8</v>
      </c>
      <c r="D133" s="25">
        <v>-4.6</v>
      </c>
      <c r="E133" s="25">
        <v>-0.7</v>
      </c>
      <c r="F133" s="25">
        <v>-1.3</v>
      </c>
      <c r="G133" s="25">
        <v>0.3</v>
      </c>
      <c r="H133" s="25">
        <v>4.4</v>
      </c>
      <c r="I133" s="25">
        <v>5.3</v>
      </c>
      <c r="J133" s="25">
        <v>4.5</v>
      </c>
      <c r="K133" s="25">
        <v>0.2</v>
      </c>
      <c r="L133" s="25">
        <v>4.6</v>
      </c>
      <c r="M133" s="25">
        <v>7.2</v>
      </c>
    </row>
    <row r="134" ht="12.75" hidden="1" outlineLevel="1">
      <c r="A134" s="4"/>
    </row>
    <row r="135" spans="1:18" ht="12.75" hidden="1" outlineLevel="1">
      <c r="A135" s="4" t="s">
        <v>88</v>
      </c>
      <c r="B135" s="19">
        <v>-0.7</v>
      </c>
      <c r="C135" s="19">
        <v>-1</v>
      </c>
      <c r="D135" s="19">
        <v>-0.6</v>
      </c>
      <c r="E135" s="19">
        <v>2.3</v>
      </c>
      <c r="F135" s="19">
        <v>0.3</v>
      </c>
      <c r="G135" s="19">
        <v>5</v>
      </c>
      <c r="H135" s="19">
        <v>11.8</v>
      </c>
      <c r="I135" s="19">
        <v>12.9</v>
      </c>
      <c r="J135" s="19">
        <v>3.5</v>
      </c>
      <c r="K135" s="19">
        <v>-0.6</v>
      </c>
      <c r="L135" s="19">
        <v>7.4</v>
      </c>
      <c r="M135" s="19">
        <v>11.3</v>
      </c>
      <c r="N135" s="19"/>
      <c r="O135" s="19"/>
      <c r="P135" s="19"/>
      <c r="Q135" s="19"/>
      <c r="R135" s="19"/>
    </row>
    <row r="136" spans="1:18" ht="12.75" hidden="1" outlineLevel="1">
      <c r="A136" s="4" t="s">
        <v>89</v>
      </c>
      <c r="B136" s="19">
        <v>0</v>
      </c>
      <c r="C136" s="19">
        <v>-1.5</v>
      </c>
      <c r="D136" s="19">
        <v>2.8</v>
      </c>
      <c r="E136" s="19">
        <v>2</v>
      </c>
      <c r="F136" s="19">
        <v>-0.7</v>
      </c>
      <c r="G136" s="19">
        <v>5.7</v>
      </c>
      <c r="H136" s="19">
        <v>6.9</v>
      </c>
      <c r="I136" s="19">
        <v>4.2</v>
      </c>
      <c r="J136" s="19">
        <v>3.8</v>
      </c>
      <c r="K136" s="19">
        <v>-0.6</v>
      </c>
      <c r="L136" s="19">
        <v>6</v>
      </c>
      <c r="M136" s="19">
        <v>12.2</v>
      </c>
      <c r="N136" s="19"/>
      <c r="O136" s="19"/>
      <c r="P136" s="19"/>
      <c r="Q136" s="19"/>
      <c r="R136" s="19"/>
    </row>
    <row r="137" spans="1:18" ht="12.75" hidden="1" outlineLevel="1">
      <c r="A137" s="4" t="s">
        <v>90</v>
      </c>
      <c r="B137" s="19">
        <v>-1.4</v>
      </c>
      <c r="C137" s="19">
        <v>-2.5</v>
      </c>
      <c r="D137" s="19">
        <v>0.6</v>
      </c>
      <c r="E137" s="19">
        <v>2.5</v>
      </c>
      <c r="F137" s="19">
        <v>-0.9</v>
      </c>
      <c r="G137" s="19">
        <v>7</v>
      </c>
      <c r="H137" s="19">
        <v>5.9</v>
      </c>
      <c r="I137" s="19">
        <v>2.9</v>
      </c>
      <c r="J137" s="19">
        <v>3.2</v>
      </c>
      <c r="K137" s="19">
        <v>-2.7</v>
      </c>
      <c r="L137" s="19">
        <v>5.3</v>
      </c>
      <c r="M137" s="19">
        <v>12.6</v>
      </c>
      <c r="N137" s="19"/>
      <c r="O137" s="19"/>
      <c r="P137" s="19"/>
      <c r="Q137" s="19"/>
      <c r="R137" s="19"/>
    </row>
    <row r="138" spans="1:18" ht="12.75" hidden="1" outlineLevel="1">
      <c r="A138" s="4" t="s">
        <v>91</v>
      </c>
      <c r="B138" s="19">
        <v>-0.7</v>
      </c>
      <c r="C138" s="19">
        <v>-1.8</v>
      </c>
      <c r="D138" s="19">
        <v>1.7</v>
      </c>
      <c r="E138" s="19">
        <v>5.8</v>
      </c>
      <c r="F138" s="19">
        <v>-0.8</v>
      </c>
      <c r="G138" s="19">
        <v>14.9</v>
      </c>
      <c r="H138" s="19">
        <v>6.2</v>
      </c>
      <c r="I138" s="19">
        <v>3.4</v>
      </c>
      <c r="J138" s="19">
        <v>3</v>
      </c>
      <c r="K138" s="19">
        <v>-0.6</v>
      </c>
      <c r="L138" s="19">
        <v>3.7</v>
      </c>
      <c r="M138" s="19">
        <v>11.6</v>
      </c>
      <c r="N138" s="19"/>
      <c r="O138" s="19"/>
      <c r="P138" s="19"/>
      <c r="Q138" s="19"/>
      <c r="R138" s="19"/>
    </row>
    <row r="139" spans="1:18" ht="12.75" hidden="1" outlineLevel="1">
      <c r="A139" s="4" t="s">
        <v>92</v>
      </c>
      <c r="B139" s="19">
        <v>0.5</v>
      </c>
      <c r="C139" s="19">
        <v>-0.2</v>
      </c>
      <c r="D139" s="19">
        <v>2.1</v>
      </c>
      <c r="E139" s="19">
        <v>6.8</v>
      </c>
      <c r="F139" s="19">
        <v>-0.3</v>
      </c>
      <c r="G139" s="19">
        <v>16.5</v>
      </c>
      <c r="H139" s="19">
        <v>5.7</v>
      </c>
      <c r="I139" s="19">
        <v>2.9</v>
      </c>
      <c r="J139" s="19">
        <v>2</v>
      </c>
      <c r="K139" s="19">
        <v>-0.3</v>
      </c>
      <c r="L139" s="19">
        <v>3.4</v>
      </c>
      <c r="M139" s="19">
        <v>7.6</v>
      </c>
      <c r="N139" s="19"/>
      <c r="O139" s="19"/>
      <c r="P139" s="19"/>
      <c r="Q139" s="19"/>
      <c r="R139" s="19"/>
    </row>
    <row r="140" spans="1:18" ht="12.75" hidden="1" outlineLevel="1">
      <c r="A140" s="4" t="s">
        <v>93</v>
      </c>
      <c r="B140" s="19">
        <v>2.1</v>
      </c>
      <c r="C140" s="19">
        <v>0.7</v>
      </c>
      <c r="D140" s="19">
        <v>4.7</v>
      </c>
      <c r="E140" s="19">
        <v>7</v>
      </c>
      <c r="F140" s="19">
        <v>0.4</v>
      </c>
      <c r="G140" s="19">
        <v>15.7</v>
      </c>
      <c r="H140" s="19">
        <v>5.7</v>
      </c>
      <c r="I140" s="19">
        <v>2.4</v>
      </c>
      <c r="J140" s="19">
        <v>1.7</v>
      </c>
      <c r="K140" s="19">
        <v>0</v>
      </c>
      <c r="L140" s="19">
        <v>3.4</v>
      </c>
      <c r="M140" s="19">
        <v>6.2</v>
      </c>
      <c r="N140" s="19"/>
      <c r="O140" s="19"/>
      <c r="P140" s="19"/>
      <c r="Q140" s="19"/>
      <c r="R140" s="19"/>
    </row>
    <row r="141" spans="1:18" ht="12.75" hidden="1" outlineLevel="1">
      <c r="A141" s="4" t="s">
        <v>94</v>
      </c>
      <c r="B141" s="19">
        <v>2.7</v>
      </c>
      <c r="C141" s="19">
        <v>1.9</v>
      </c>
      <c r="D141" s="19">
        <v>4.3</v>
      </c>
      <c r="E141" s="19">
        <v>6.7</v>
      </c>
      <c r="F141" s="19">
        <v>1.1</v>
      </c>
      <c r="G141" s="19">
        <v>14.1</v>
      </c>
      <c r="H141" s="19">
        <v>5.9</v>
      </c>
      <c r="I141" s="19">
        <v>2.5</v>
      </c>
      <c r="J141" s="19">
        <v>3.1</v>
      </c>
      <c r="K141" s="19">
        <v>0.5</v>
      </c>
      <c r="L141" s="19">
        <v>3.8</v>
      </c>
      <c r="M141" s="19">
        <v>5.9</v>
      </c>
      <c r="N141" s="19"/>
      <c r="O141" s="19"/>
      <c r="P141" s="19"/>
      <c r="Q141" s="19"/>
      <c r="R141" s="19"/>
    </row>
    <row r="142" spans="1:18" ht="12.75" hidden="1" outlineLevel="1">
      <c r="A142" s="4" t="s">
        <v>95</v>
      </c>
      <c r="B142" s="19">
        <v>3.8</v>
      </c>
      <c r="C142" s="19">
        <v>3.2</v>
      </c>
      <c r="D142" s="19">
        <v>5.1</v>
      </c>
      <c r="E142" s="19">
        <v>3.6</v>
      </c>
      <c r="F142" s="19">
        <v>1.1</v>
      </c>
      <c r="G142" s="19">
        <v>6.8</v>
      </c>
      <c r="H142" s="19">
        <v>5.8</v>
      </c>
      <c r="I142" s="19">
        <v>1.8</v>
      </c>
      <c r="J142" s="19">
        <v>2.9</v>
      </c>
      <c r="K142" s="19">
        <v>-4.7</v>
      </c>
      <c r="L142" s="19">
        <v>3.6</v>
      </c>
      <c r="M142" s="19">
        <v>5.5</v>
      </c>
      <c r="N142" s="19"/>
      <c r="O142" s="19"/>
      <c r="P142" s="19"/>
      <c r="Q142" s="19"/>
      <c r="R142" s="19"/>
    </row>
    <row r="143" spans="1:18" ht="12.75" hidden="1" outlineLevel="1">
      <c r="A143" s="4" t="s">
        <v>96</v>
      </c>
      <c r="B143" s="19">
        <v>4.4</v>
      </c>
      <c r="C143" s="19">
        <v>3.7</v>
      </c>
      <c r="D143" s="19">
        <v>5.7</v>
      </c>
      <c r="E143" s="19">
        <v>0.4</v>
      </c>
      <c r="F143" s="19">
        <v>-0.4</v>
      </c>
      <c r="G143" s="19">
        <v>1.5</v>
      </c>
      <c r="H143" s="19">
        <v>2.4</v>
      </c>
      <c r="I143" s="19">
        <v>3.2</v>
      </c>
      <c r="J143" s="19">
        <v>4.1</v>
      </c>
      <c r="K143" s="19">
        <v>-1.8</v>
      </c>
      <c r="L143" s="19">
        <v>3.4</v>
      </c>
      <c r="M143" s="19">
        <v>3.6</v>
      </c>
      <c r="N143" s="19"/>
      <c r="O143" s="19"/>
      <c r="P143" s="19"/>
      <c r="Q143" s="19"/>
      <c r="R143" s="19"/>
    </row>
    <row r="144" spans="1:18" ht="12.75" hidden="1" outlineLevel="1">
      <c r="A144" s="4" t="s">
        <v>97</v>
      </c>
      <c r="B144" s="19">
        <v>3.6</v>
      </c>
      <c r="C144" s="19">
        <v>4.4</v>
      </c>
      <c r="D144" s="19">
        <v>2.3</v>
      </c>
      <c r="E144" s="19">
        <v>0</v>
      </c>
      <c r="F144" s="19">
        <v>-1</v>
      </c>
      <c r="G144" s="19">
        <v>1.2</v>
      </c>
      <c r="H144" s="19">
        <v>2.2</v>
      </c>
      <c r="I144" s="19">
        <v>3.5</v>
      </c>
      <c r="J144" s="19">
        <v>3.9</v>
      </c>
      <c r="K144" s="19">
        <v>-2</v>
      </c>
      <c r="L144" s="19">
        <v>3.2</v>
      </c>
      <c r="M144" s="19">
        <v>4</v>
      </c>
      <c r="N144" s="19"/>
      <c r="O144" s="19"/>
      <c r="P144" s="19"/>
      <c r="Q144" s="19"/>
      <c r="R144" s="19"/>
    </row>
    <row r="145" spans="1:18" ht="12.75" hidden="1" outlineLevel="1">
      <c r="A145" s="4" t="s">
        <v>98</v>
      </c>
      <c r="B145" s="19">
        <v>2.9</v>
      </c>
      <c r="C145" s="19">
        <v>4.2</v>
      </c>
      <c r="D145" s="19">
        <v>0.4</v>
      </c>
      <c r="E145" s="19">
        <v>-0.4</v>
      </c>
      <c r="F145" s="19">
        <v>-1.6</v>
      </c>
      <c r="G145" s="19">
        <v>1.1</v>
      </c>
      <c r="H145" s="19">
        <v>2.5</v>
      </c>
      <c r="I145" s="19">
        <v>4.5</v>
      </c>
      <c r="J145" s="19">
        <v>3.4</v>
      </c>
      <c r="K145" s="19">
        <v>-0.2</v>
      </c>
      <c r="L145" s="19">
        <v>3</v>
      </c>
      <c r="M145" s="19">
        <v>4</v>
      </c>
      <c r="N145" s="19"/>
      <c r="O145" s="19"/>
      <c r="P145" s="19"/>
      <c r="Q145" s="19"/>
      <c r="R145" s="19"/>
    </row>
    <row r="146" spans="1:18" ht="12.75" hidden="1" outlineLevel="1" collapsed="1">
      <c r="A146" s="4" t="s">
        <v>14</v>
      </c>
      <c r="B146" s="19">
        <v>5.5</v>
      </c>
      <c r="C146" s="19">
        <v>6.5</v>
      </c>
      <c r="D146" s="19">
        <v>3.6</v>
      </c>
      <c r="E146" s="19">
        <v>-0.2</v>
      </c>
      <c r="F146" s="19">
        <v>-1.3</v>
      </c>
      <c r="G146" s="19">
        <v>1.4</v>
      </c>
      <c r="H146" s="19">
        <v>2.5</v>
      </c>
      <c r="I146" s="19">
        <v>4.7</v>
      </c>
      <c r="J146" s="19">
        <v>3.9</v>
      </c>
      <c r="K146" s="19">
        <v>2.9</v>
      </c>
      <c r="L146" s="19">
        <v>3.6</v>
      </c>
      <c r="M146" s="19">
        <v>5.1</v>
      </c>
      <c r="N146" s="19"/>
      <c r="O146" s="19"/>
      <c r="P146" s="19"/>
      <c r="Q146" s="19"/>
      <c r="R146" s="19"/>
    </row>
    <row r="147" spans="1:18" ht="12.75" hidden="1" outlineLevel="1" collapsed="1">
      <c r="A147" s="4" t="s">
        <v>15</v>
      </c>
      <c r="B147" s="19">
        <v>6.3</v>
      </c>
      <c r="C147" s="19">
        <v>8.5</v>
      </c>
      <c r="D147" s="19">
        <v>1.9</v>
      </c>
      <c r="E147" s="19">
        <v>1.4</v>
      </c>
      <c r="F147" s="19">
        <v>-0.2</v>
      </c>
      <c r="G147" s="19">
        <v>3.7</v>
      </c>
      <c r="H147" s="19">
        <v>4.3</v>
      </c>
      <c r="I147" s="19">
        <v>2.8</v>
      </c>
      <c r="J147" s="19">
        <v>4</v>
      </c>
      <c r="K147" s="19">
        <v>-0.6</v>
      </c>
      <c r="L147" s="19">
        <v>4.5</v>
      </c>
      <c r="M147" s="19">
        <v>6.1</v>
      </c>
      <c r="N147" s="19"/>
      <c r="O147" s="19"/>
      <c r="P147" s="19"/>
      <c r="Q147" s="19"/>
      <c r="R147" s="19"/>
    </row>
    <row r="148" spans="1:18" ht="12.75" collapsed="1">
      <c r="A148" s="4" t="s">
        <v>16</v>
      </c>
      <c r="B148" s="19">
        <v>7.3</v>
      </c>
      <c r="C148" s="19">
        <v>9</v>
      </c>
      <c r="D148" s="19">
        <v>4.1</v>
      </c>
      <c r="E148" s="19">
        <v>1.9</v>
      </c>
      <c r="F148" s="19">
        <v>0.5</v>
      </c>
      <c r="G148" s="19">
        <v>4.1</v>
      </c>
      <c r="H148" s="19">
        <v>4.6</v>
      </c>
      <c r="I148" s="19">
        <v>2.3</v>
      </c>
      <c r="J148" s="19">
        <v>4.2</v>
      </c>
      <c r="K148" s="19">
        <v>-0.8</v>
      </c>
      <c r="L148" s="19">
        <v>5.1</v>
      </c>
      <c r="M148" s="19">
        <v>7.1</v>
      </c>
      <c r="N148" s="19"/>
      <c r="O148" s="19"/>
      <c r="P148" s="19"/>
      <c r="Q148" s="19"/>
      <c r="R148" s="19"/>
    </row>
    <row r="149" spans="1:18" ht="12.75">
      <c r="A149" s="4" t="s">
        <v>17</v>
      </c>
      <c r="B149" s="19">
        <v>7.6</v>
      </c>
      <c r="C149" s="19">
        <v>8.5</v>
      </c>
      <c r="D149" s="19">
        <v>5.6</v>
      </c>
      <c r="E149" s="19">
        <v>2.5</v>
      </c>
      <c r="F149" s="19">
        <v>0.8</v>
      </c>
      <c r="G149" s="19">
        <v>5.1</v>
      </c>
      <c r="H149" s="19">
        <v>4.9</v>
      </c>
      <c r="I149" s="19">
        <v>2.4</v>
      </c>
      <c r="J149" s="19">
        <v>4.1</v>
      </c>
      <c r="K149" s="19">
        <v>-0.9</v>
      </c>
      <c r="L149" s="19">
        <v>6</v>
      </c>
      <c r="M149" s="19">
        <v>7.7</v>
      </c>
      <c r="N149" s="19"/>
      <c r="O149" s="19"/>
      <c r="P149" s="19"/>
      <c r="Q149" s="19"/>
      <c r="R149" s="19"/>
    </row>
    <row r="150" spans="1:18" ht="12.75">
      <c r="A150" s="4" t="s">
        <v>18</v>
      </c>
      <c r="B150" s="14">
        <v>4.3</v>
      </c>
      <c r="C150" s="14">
        <v>6.2</v>
      </c>
      <c r="D150" s="14">
        <v>0.4</v>
      </c>
      <c r="E150" s="14">
        <v>2.2</v>
      </c>
      <c r="F150" s="14">
        <v>0.4</v>
      </c>
      <c r="G150" s="14">
        <v>5.1</v>
      </c>
      <c r="H150" s="14">
        <v>5.1</v>
      </c>
      <c r="I150" s="14">
        <v>3</v>
      </c>
      <c r="J150" s="14">
        <v>6.2</v>
      </c>
      <c r="K150" s="14">
        <v>-0.9</v>
      </c>
      <c r="L150" s="14">
        <v>6.8</v>
      </c>
      <c r="M150" s="14">
        <v>8</v>
      </c>
      <c r="N150" s="19"/>
      <c r="O150" s="19"/>
      <c r="P150" s="19"/>
      <c r="Q150" s="19"/>
      <c r="R150" s="19"/>
    </row>
    <row r="151" spans="1:18" ht="12.75">
      <c r="A151" s="4" t="s">
        <v>19</v>
      </c>
      <c r="B151" s="14">
        <v>2.1</v>
      </c>
      <c r="C151" s="14">
        <v>3.6</v>
      </c>
      <c r="D151" s="14">
        <v>-1.2</v>
      </c>
      <c r="E151" s="14">
        <v>0.1</v>
      </c>
      <c r="F151" s="14">
        <v>-0.5</v>
      </c>
      <c r="G151" s="14">
        <v>0.9</v>
      </c>
      <c r="H151" s="14">
        <v>4.8</v>
      </c>
      <c r="I151" s="14">
        <v>5.4</v>
      </c>
      <c r="J151" s="14">
        <v>6.3</v>
      </c>
      <c r="K151" s="14">
        <v>-0.8</v>
      </c>
      <c r="L151" s="14">
        <v>6.2</v>
      </c>
      <c r="M151" s="14">
        <v>8.3</v>
      </c>
      <c r="N151" s="19"/>
      <c r="O151" s="19"/>
      <c r="P151" s="19"/>
      <c r="Q151" s="19"/>
      <c r="R151" s="19"/>
    </row>
    <row r="152" spans="1:18" ht="12.75">
      <c r="A152" s="4" t="s">
        <v>20</v>
      </c>
      <c r="B152" s="14">
        <v>-1.3</v>
      </c>
      <c r="C152" s="14">
        <v>0.4</v>
      </c>
      <c r="D152" s="14">
        <v>-5</v>
      </c>
      <c r="E152" s="14">
        <v>-0.6</v>
      </c>
      <c r="F152" s="14">
        <v>-1.2</v>
      </c>
      <c r="G152" s="14">
        <v>0.4</v>
      </c>
      <c r="H152" s="14">
        <v>4.4</v>
      </c>
      <c r="I152" s="14">
        <v>5.7</v>
      </c>
      <c r="J152" s="14">
        <v>5.7</v>
      </c>
      <c r="K152" s="14">
        <v>-0.7</v>
      </c>
      <c r="L152" s="14">
        <v>5.8</v>
      </c>
      <c r="M152" s="14">
        <v>7.7</v>
      </c>
      <c r="N152" s="19"/>
      <c r="O152" s="19"/>
      <c r="P152" s="19"/>
      <c r="Q152" s="19"/>
      <c r="R152" s="19"/>
    </row>
    <row r="153" spans="1:18" ht="12.75">
      <c r="A153" s="4" t="s">
        <v>21</v>
      </c>
      <c r="B153" s="14">
        <v>-2.3</v>
      </c>
      <c r="C153" s="14">
        <v>-0.4</v>
      </c>
      <c r="D153" s="14">
        <v>-6.5</v>
      </c>
      <c r="E153" s="14">
        <v>-1</v>
      </c>
      <c r="F153" s="14">
        <v>-1.6</v>
      </c>
      <c r="G153" s="14">
        <v>0.1</v>
      </c>
      <c r="H153" s="14">
        <v>3.9</v>
      </c>
      <c r="I153" s="14">
        <v>5.1</v>
      </c>
      <c r="J153" s="14">
        <v>4.6</v>
      </c>
      <c r="K153" s="14">
        <v>1.1</v>
      </c>
      <c r="L153" s="14">
        <v>4.2</v>
      </c>
      <c r="M153" s="14">
        <v>7.1</v>
      </c>
      <c r="N153" s="19"/>
      <c r="O153" s="19"/>
      <c r="P153" s="19"/>
      <c r="Q153" s="19"/>
      <c r="R153" s="19"/>
    </row>
    <row r="154" spans="1:18" ht="12.75">
      <c r="A154" s="65" t="s">
        <v>22</v>
      </c>
      <c r="B154" s="25">
        <v>-2.1</v>
      </c>
      <c r="C154" s="25">
        <v>-0.5</v>
      </c>
      <c r="D154" s="25">
        <v>-5.5</v>
      </c>
      <c r="E154" s="25">
        <v>-1.2</v>
      </c>
      <c r="F154" s="25">
        <v>-1.7</v>
      </c>
      <c r="G154" s="25">
        <v>-0.2</v>
      </c>
      <c r="H154" s="25">
        <v>4.4</v>
      </c>
      <c r="I154" s="25">
        <v>2.1</v>
      </c>
      <c r="J154" s="25">
        <v>1.7</v>
      </c>
      <c r="K154" s="25">
        <v>1.2</v>
      </c>
      <c r="L154" s="25">
        <v>2.5</v>
      </c>
      <c r="M154" s="25">
        <v>5.7</v>
      </c>
      <c r="N154" s="19"/>
      <c r="O154" s="19"/>
      <c r="P154" s="19"/>
      <c r="Q154" s="19"/>
      <c r="R154" s="19"/>
    </row>
    <row r="155" ht="12.75" hidden="1" outlineLevel="1">
      <c r="A155" s="4"/>
    </row>
    <row r="156" spans="1:18" ht="12.75" hidden="1" outlineLevel="1">
      <c r="A156" s="4" t="s">
        <v>210</v>
      </c>
      <c r="B156" s="19">
        <v>-0.4</v>
      </c>
      <c r="C156" s="19">
        <v>-0.1</v>
      </c>
      <c r="D156" s="19">
        <v>-1.7</v>
      </c>
      <c r="E156" s="19">
        <v>2.4</v>
      </c>
      <c r="F156" s="19">
        <v>0.6</v>
      </c>
      <c r="G156" s="19">
        <v>4.9</v>
      </c>
      <c r="H156" s="19">
        <v>17.9</v>
      </c>
      <c r="I156" s="19">
        <v>23.9</v>
      </c>
      <c r="J156" s="19">
        <v>3.2</v>
      </c>
      <c r="K156" s="19">
        <v>-0.6</v>
      </c>
      <c r="L156" s="19">
        <v>8.6</v>
      </c>
      <c r="M156" s="19">
        <v>10.8</v>
      </c>
      <c r="N156" s="19"/>
      <c r="O156" s="19"/>
      <c r="P156" s="19"/>
      <c r="Q156" s="19"/>
      <c r="R156" s="19"/>
    </row>
    <row r="157" spans="1:18" ht="12.75" hidden="1" outlineLevel="1">
      <c r="A157" s="4" t="s">
        <v>211</v>
      </c>
      <c r="B157" s="19">
        <v>-0.9</v>
      </c>
      <c r="C157" s="19">
        <v>-1.3</v>
      </c>
      <c r="D157" s="19">
        <v>-0.5</v>
      </c>
      <c r="E157" s="19">
        <v>2.5</v>
      </c>
      <c r="F157" s="19">
        <v>0.5</v>
      </c>
      <c r="G157" s="19">
        <v>5.2</v>
      </c>
      <c r="H157" s="19">
        <v>9.2</v>
      </c>
      <c r="I157" s="19">
        <v>8.7</v>
      </c>
      <c r="J157" s="19">
        <v>3.5</v>
      </c>
      <c r="K157" s="19">
        <v>-0.7</v>
      </c>
      <c r="L157" s="19">
        <v>7.1</v>
      </c>
      <c r="M157" s="19">
        <v>11.1</v>
      </c>
      <c r="N157" s="19"/>
      <c r="O157" s="19"/>
      <c r="P157" s="19"/>
      <c r="Q157" s="19"/>
      <c r="R157" s="19"/>
    </row>
    <row r="158" spans="1:18" ht="12.75" hidden="1" outlineLevel="1">
      <c r="A158" s="4" t="s">
        <v>212</v>
      </c>
      <c r="B158" s="19">
        <v>-0.9</v>
      </c>
      <c r="C158" s="19">
        <v>-1.6</v>
      </c>
      <c r="D158" s="19">
        <v>0.4</v>
      </c>
      <c r="E158" s="19">
        <v>1.9</v>
      </c>
      <c r="F158" s="19">
        <v>-0.3</v>
      </c>
      <c r="G158" s="19">
        <v>5</v>
      </c>
      <c r="H158" s="19">
        <v>8.7</v>
      </c>
      <c r="I158" s="19">
        <v>7.5</v>
      </c>
      <c r="J158" s="19">
        <v>3.6</v>
      </c>
      <c r="K158" s="19">
        <v>-0.6</v>
      </c>
      <c r="L158" s="19">
        <v>6.5</v>
      </c>
      <c r="M158" s="19">
        <v>12.1</v>
      </c>
      <c r="N158" s="19"/>
      <c r="O158" s="19"/>
      <c r="P158" s="19"/>
      <c r="Q158" s="19"/>
      <c r="R158" s="19"/>
    </row>
    <row r="159" spans="1:18" ht="12.75" hidden="1" outlineLevel="1">
      <c r="A159" s="4" t="s">
        <v>213</v>
      </c>
      <c r="B159" s="19">
        <v>-0.3</v>
      </c>
      <c r="C159" s="19">
        <v>-1.1</v>
      </c>
      <c r="D159" s="19">
        <v>1.1</v>
      </c>
      <c r="E159" s="19">
        <v>2.2</v>
      </c>
      <c r="F159" s="19">
        <v>-0.6</v>
      </c>
      <c r="G159" s="19">
        <v>6</v>
      </c>
      <c r="H159" s="19">
        <v>7.5</v>
      </c>
      <c r="I159" s="19">
        <v>5.6</v>
      </c>
      <c r="J159" s="19">
        <v>4</v>
      </c>
      <c r="K159" s="19">
        <v>-0.6</v>
      </c>
      <c r="L159" s="19">
        <v>6.3</v>
      </c>
      <c r="M159" s="19">
        <v>12.2</v>
      </c>
      <c r="N159" s="19"/>
      <c r="O159" s="19"/>
      <c r="P159" s="19"/>
      <c r="Q159" s="19"/>
      <c r="R159" s="19"/>
    </row>
    <row r="160" spans="1:18" ht="12.75" hidden="1" outlineLevel="1">
      <c r="A160" s="4" t="s">
        <v>266</v>
      </c>
      <c r="B160" s="19">
        <v>-0.2</v>
      </c>
      <c r="C160" s="19">
        <v>-1.7</v>
      </c>
      <c r="D160" s="19">
        <v>2.6</v>
      </c>
      <c r="E160" s="19">
        <v>1.9</v>
      </c>
      <c r="F160" s="19">
        <v>-0.7</v>
      </c>
      <c r="G160" s="19">
        <v>5.4</v>
      </c>
      <c r="H160" s="19">
        <v>6.6</v>
      </c>
      <c r="I160" s="19">
        <v>3.7</v>
      </c>
      <c r="J160" s="19">
        <v>3.9</v>
      </c>
      <c r="K160" s="19">
        <v>-0.5</v>
      </c>
      <c r="L160" s="19">
        <v>6</v>
      </c>
      <c r="M160" s="19">
        <v>12.1</v>
      </c>
      <c r="N160" s="19"/>
      <c r="O160" s="19"/>
      <c r="P160" s="19"/>
      <c r="Q160" s="19"/>
      <c r="R160" s="19"/>
    </row>
    <row r="161" spans="1:18" ht="12.75" hidden="1" outlineLevel="1">
      <c r="A161" s="4" t="s">
        <v>267</v>
      </c>
      <c r="B161" s="19">
        <v>0.5</v>
      </c>
      <c r="C161" s="19">
        <v>-1.7</v>
      </c>
      <c r="D161" s="19">
        <v>4.6</v>
      </c>
      <c r="E161" s="19">
        <v>2</v>
      </c>
      <c r="F161" s="19">
        <v>-0.7</v>
      </c>
      <c r="G161" s="19">
        <v>5.6</v>
      </c>
      <c r="H161" s="19">
        <v>6.5</v>
      </c>
      <c r="I161" s="19">
        <v>3.6</v>
      </c>
      <c r="J161" s="19">
        <v>3.6</v>
      </c>
      <c r="K161" s="19">
        <v>-0.6</v>
      </c>
      <c r="L161" s="19">
        <v>5.7</v>
      </c>
      <c r="M161" s="19">
        <v>12.3</v>
      </c>
      <c r="N161" s="19"/>
      <c r="O161" s="19"/>
      <c r="P161" s="19"/>
      <c r="Q161" s="19"/>
      <c r="R161" s="19"/>
    </row>
    <row r="162" spans="1:18" ht="12.75" hidden="1" outlineLevel="1">
      <c r="A162" s="4" t="s">
        <v>268</v>
      </c>
      <c r="B162" s="19">
        <v>-1.1</v>
      </c>
      <c r="C162" s="19">
        <v>-2.4</v>
      </c>
      <c r="D162" s="19">
        <v>1.1</v>
      </c>
      <c r="E162" s="19">
        <v>2</v>
      </c>
      <c r="F162" s="19">
        <v>-1</v>
      </c>
      <c r="G162" s="19">
        <v>6.1</v>
      </c>
      <c r="H162" s="19">
        <v>5.9</v>
      </c>
      <c r="I162" s="19">
        <v>3</v>
      </c>
      <c r="J162" s="19">
        <v>3.5</v>
      </c>
      <c r="K162" s="19">
        <v>-2.7</v>
      </c>
      <c r="L162" s="19">
        <v>5.8</v>
      </c>
      <c r="M162" s="19">
        <v>12.5</v>
      </c>
      <c r="N162" s="19"/>
      <c r="O162" s="19"/>
      <c r="P162" s="19"/>
      <c r="Q162" s="19"/>
      <c r="R162" s="19"/>
    </row>
    <row r="163" spans="1:18" ht="12.75" hidden="1" outlineLevel="1">
      <c r="A163" s="4" t="s">
        <v>214</v>
      </c>
      <c r="B163" s="19">
        <v>-1.5</v>
      </c>
      <c r="C163" s="19">
        <v>-2.4</v>
      </c>
      <c r="D163" s="19">
        <v>0.1</v>
      </c>
      <c r="E163" s="19">
        <v>2.3</v>
      </c>
      <c r="F163" s="19">
        <v>-0.9</v>
      </c>
      <c r="G163" s="19">
        <v>6.6</v>
      </c>
      <c r="H163" s="19">
        <v>5.9</v>
      </c>
      <c r="I163" s="19">
        <v>2.9</v>
      </c>
      <c r="J163" s="19">
        <v>3.2</v>
      </c>
      <c r="K163" s="19">
        <v>-2.6</v>
      </c>
      <c r="L163" s="19">
        <v>5.9</v>
      </c>
      <c r="M163" s="19">
        <v>12.6</v>
      </c>
      <c r="N163" s="19"/>
      <c r="O163" s="19"/>
      <c r="P163" s="19"/>
      <c r="Q163" s="19"/>
      <c r="R163" s="19"/>
    </row>
    <row r="164" spans="1:18" ht="12.75" hidden="1" outlineLevel="1">
      <c r="A164" s="4" t="s">
        <v>215</v>
      </c>
      <c r="B164" s="19">
        <v>-1.6</v>
      </c>
      <c r="C164" s="19">
        <v>-2.5</v>
      </c>
      <c r="D164" s="19">
        <v>0.5</v>
      </c>
      <c r="E164" s="19">
        <v>3.1</v>
      </c>
      <c r="F164" s="19">
        <v>-0.8</v>
      </c>
      <c r="G164" s="19">
        <v>8.5</v>
      </c>
      <c r="H164" s="19">
        <v>6</v>
      </c>
      <c r="I164" s="19">
        <v>2.9</v>
      </c>
      <c r="J164" s="19">
        <v>3</v>
      </c>
      <c r="K164" s="19">
        <v>-2.7</v>
      </c>
      <c r="L164" s="19">
        <v>4.2</v>
      </c>
      <c r="M164" s="19">
        <v>12.8</v>
      </c>
      <c r="N164" s="19"/>
      <c r="O164" s="19"/>
      <c r="P164" s="19"/>
      <c r="Q164" s="19"/>
      <c r="R164" s="19"/>
    </row>
    <row r="165" spans="1:18" ht="12.75" hidden="1" outlineLevel="1">
      <c r="A165" s="4" t="s">
        <v>269</v>
      </c>
      <c r="B165" s="19">
        <v>-1.4</v>
      </c>
      <c r="C165" s="19">
        <v>-2.2</v>
      </c>
      <c r="D165" s="19">
        <v>0.3</v>
      </c>
      <c r="E165" s="19">
        <v>5.8</v>
      </c>
      <c r="F165" s="19">
        <v>-0.9</v>
      </c>
      <c r="G165" s="19">
        <v>14.8</v>
      </c>
      <c r="H165" s="19">
        <v>6.3</v>
      </c>
      <c r="I165" s="19">
        <v>3.7</v>
      </c>
      <c r="J165" s="19">
        <v>3.1</v>
      </c>
      <c r="K165" s="19">
        <v>-0.6</v>
      </c>
      <c r="L165" s="19">
        <v>3.8</v>
      </c>
      <c r="M165" s="19">
        <v>12.7</v>
      </c>
      <c r="N165" s="19"/>
      <c r="O165" s="19"/>
      <c r="P165" s="19"/>
      <c r="Q165" s="19"/>
      <c r="R165" s="19"/>
    </row>
    <row r="166" spans="1:18" ht="12.75" hidden="1" outlineLevel="1">
      <c r="A166" s="4" t="s">
        <v>216</v>
      </c>
      <c r="B166" s="19">
        <v>-0.5</v>
      </c>
      <c r="C166" s="19">
        <v>-1.6</v>
      </c>
      <c r="D166" s="19">
        <v>2</v>
      </c>
      <c r="E166" s="19">
        <v>5.6</v>
      </c>
      <c r="F166" s="19">
        <v>-0.8</v>
      </c>
      <c r="G166" s="19">
        <v>14.4</v>
      </c>
      <c r="H166" s="19">
        <v>6.1</v>
      </c>
      <c r="I166" s="19">
        <v>3.2</v>
      </c>
      <c r="J166" s="19">
        <v>3</v>
      </c>
      <c r="K166" s="19">
        <v>-0.6</v>
      </c>
      <c r="L166" s="19">
        <v>3.7</v>
      </c>
      <c r="M166" s="19">
        <v>12.5</v>
      </c>
      <c r="N166" s="19"/>
      <c r="O166" s="19"/>
      <c r="P166" s="19"/>
      <c r="Q166" s="19"/>
      <c r="R166" s="19"/>
    </row>
    <row r="167" spans="1:18" ht="12.75" hidden="1" outlineLevel="1">
      <c r="A167" s="4" t="s">
        <v>217</v>
      </c>
      <c r="B167" s="19">
        <v>-0.3</v>
      </c>
      <c r="C167" s="19">
        <v>-1.6</v>
      </c>
      <c r="D167" s="19">
        <v>2.8</v>
      </c>
      <c r="E167" s="19">
        <v>6.1</v>
      </c>
      <c r="F167" s="19">
        <v>-0.7</v>
      </c>
      <c r="G167" s="19">
        <v>15.5</v>
      </c>
      <c r="H167" s="19">
        <v>6.2</v>
      </c>
      <c r="I167" s="19">
        <v>3.2</v>
      </c>
      <c r="J167" s="19">
        <v>2.9</v>
      </c>
      <c r="K167" s="19">
        <v>-0.5</v>
      </c>
      <c r="L167" s="19">
        <v>3.6</v>
      </c>
      <c r="M167" s="19">
        <v>9.8</v>
      </c>
      <c r="N167" s="19"/>
      <c r="O167" s="19"/>
      <c r="P167" s="19"/>
      <c r="Q167" s="19"/>
      <c r="R167" s="19"/>
    </row>
    <row r="168" spans="1:18" ht="12.75" hidden="1" outlineLevel="1">
      <c r="A168" s="4" t="s">
        <v>218</v>
      </c>
      <c r="B168" s="19">
        <v>-0.3</v>
      </c>
      <c r="C168" s="19">
        <v>-1</v>
      </c>
      <c r="D168" s="19">
        <v>1.3</v>
      </c>
      <c r="E168" s="19">
        <v>6.9</v>
      </c>
      <c r="F168" s="19">
        <v>-0.2</v>
      </c>
      <c r="G168" s="19">
        <v>16.4</v>
      </c>
      <c r="H168" s="19">
        <v>5.7</v>
      </c>
      <c r="I168" s="19">
        <v>3.1</v>
      </c>
      <c r="J168" s="19">
        <v>2.1</v>
      </c>
      <c r="K168" s="19">
        <v>-0.3</v>
      </c>
      <c r="L168" s="19">
        <v>3.5</v>
      </c>
      <c r="M168" s="19">
        <v>8.5</v>
      </c>
      <c r="N168" s="19"/>
      <c r="O168" s="19"/>
      <c r="P168" s="19"/>
      <c r="Q168" s="19"/>
      <c r="R168" s="19"/>
    </row>
    <row r="169" spans="1:18" ht="12.75" hidden="1" outlineLevel="1">
      <c r="A169" s="4" t="s">
        <v>219</v>
      </c>
      <c r="B169" s="19">
        <v>0.6</v>
      </c>
      <c r="C169" s="19">
        <v>-0.1</v>
      </c>
      <c r="D169" s="19">
        <v>2.1</v>
      </c>
      <c r="E169" s="19">
        <v>6.9</v>
      </c>
      <c r="F169" s="19">
        <v>-0.3</v>
      </c>
      <c r="G169" s="19">
        <v>16.6</v>
      </c>
      <c r="H169" s="19">
        <v>5.7</v>
      </c>
      <c r="I169" s="19">
        <v>2.5</v>
      </c>
      <c r="J169" s="19">
        <v>2</v>
      </c>
      <c r="K169" s="19">
        <v>-0.3</v>
      </c>
      <c r="L169" s="19">
        <v>3.4</v>
      </c>
      <c r="M169" s="19">
        <v>7.7</v>
      </c>
      <c r="N169" s="19"/>
      <c r="O169" s="19"/>
      <c r="P169" s="19"/>
      <c r="Q169" s="19"/>
      <c r="R169" s="19"/>
    </row>
    <row r="170" spans="1:18" ht="12.75" hidden="1" outlineLevel="1">
      <c r="A170" s="4" t="s">
        <v>220</v>
      </c>
      <c r="B170" s="19">
        <v>1.3</v>
      </c>
      <c r="C170" s="19">
        <v>0.4</v>
      </c>
      <c r="D170" s="19">
        <v>2.9</v>
      </c>
      <c r="E170" s="19">
        <v>6.8</v>
      </c>
      <c r="F170" s="19">
        <v>-0.3</v>
      </c>
      <c r="G170" s="19">
        <v>16.3</v>
      </c>
      <c r="H170" s="19">
        <v>5.7</v>
      </c>
      <c r="I170" s="19">
        <v>2.9</v>
      </c>
      <c r="J170" s="19">
        <v>1.9</v>
      </c>
      <c r="K170" s="19">
        <v>-0.4</v>
      </c>
      <c r="L170" s="19">
        <v>3.3</v>
      </c>
      <c r="M170" s="19">
        <v>6.5</v>
      </c>
      <c r="N170" s="19"/>
      <c r="O170" s="19"/>
      <c r="P170" s="19"/>
      <c r="Q170" s="19"/>
      <c r="R170" s="19"/>
    </row>
    <row r="171" spans="1:18" ht="12.75" hidden="1" outlineLevel="1">
      <c r="A171" s="4" t="s">
        <v>270</v>
      </c>
      <c r="B171" s="19">
        <v>1.7</v>
      </c>
      <c r="C171" s="19">
        <v>0.3</v>
      </c>
      <c r="D171" s="19">
        <v>4.3</v>
      </c>
      <c r="E171" s="19">
        <v>6.8</v>
      </c>
      <c r="F171" s="19">
        <v>0.2</v>
      </c>
      <c r="G171" s="19">
        <v>15.4</v>
      </c>
      <c r="H171" s="19">
        <v>5.7</v>
      </c>
      <c r="I171" s="19">
        <v>2.6</v>
      </c>
      <c r="J171" s="19">
        <v>1.5</v>
      </c>
      <c r="K171" s="19">
        <v>0.1</v>
      </c>
      <c r="L171" s="19">
        <v>3.3</v>
      </c>
      <c r="M171" s="19">
        <v>6.4</v>
      </c>
      <c r="N171" s="19"/>
      <c r="O171" s="19"/>
      <c r="P171" s="19"/>
      <c r="Q171" s="19"/>
      <c r="R171" s="19"/>
    </row>
    <row r="172" spans="1:18" ht="12.75" hidden="1" outlineLevel="1">
      <c r="A172" s="4" t="s">
        <v>271</v>
      </c>
      <c r="B172" s="19">
        <v>2.6</v>
      </c>
      <c r="C172" s="19">
        <v>0.8</v>
      </c>
      <c r="D172" s="19">
        <v>5.8</v>
      </c>
      <c r="E172" s="19">
        <v>7.2</v>
      </c>
      <c r="F172" s="19">
        <v>0.5</v>
      </c>
      <c r="G172" s="19">
        <v>16.1</v>
      </c>
      <c r="H172" s="19">
        <v>5.6</v>
      </c>
      <c r="I172" s="19">
        <v>2.3</v>
      </c>
      <c r="J172" s="19">
        <v>1.7</v>
      </c>
      <c r="K172" s="19">
        <v>0</v>
      </c>
      <c r="L172" s="19">
        <v>3.5</v>
      </c>
      <c r="M172" s="19">
        <v>6.4</v>
      </c>
      <c r="N172" s="19"/>
      <c r="O172" s="19"/>
      <c r="P172" s="19"/>
      <c r="Q172" s="19"/>
      <c r="R172" s="19"/>
    </row>
    <row r="173" spans="1:18" ht="12.75" hidden="1" outlineLevel="1">
      <c r="A173" s="4" t="s">
        <v>272</v>
      </c>
      <c r="B173" s="19">
        <v>2.1</v>
      </c>
      <c r="C173" s="19">
        <v>0.9</v>
      </c>
      <c r="D173" s="19">
        <v>3.9</v>
      </c>
      <c r="E173" s="19">
        <v>7</v>
      </c>
      <c r="F173" s="19">
        <v>0.4</v>
      </c>
      <c r="G173" s="19">
        <v>15.6</v>
      </c>
      <c r="H173" s="19">
        <v>5.6</v>
      </c>
      <c r="I173" s="19">
        <v>2.3</v>
      </c>
      <c r="J173" s="19">
        <v>1.9</v>
      </c>
      <c r="K173" s="19">
        <v>0</v>
      </c>
      <c r="L173" s="19">
        <v>3.3</v>
      </c>
      <c r="M173" s="19">
        <v>5.9</v>
      </c>
      <c r="N173" s="19"/>
      <c r="O173" s="19"/>
      <c r="P173" s="19"/>
      <c r="Q173" s="19"/>
      <c r="R173" s="19"/>
    </row>
    <row r="174" spans="1:18" ht="12.75" hidden="1" outlineLevel="1">
      <c r="A174" s="4" t="s">
        <v>273</v>
      </c>
      <c r="B174" s="19">
        <v>2.3</v>
      </c>
      <c r="C174" s="19">
        <v>1.1</v>
      </c>
      <c r="D174" s="19">
        <v>4.2</v>
      </c>
      <c r="E174" s="19">
        <v>7.3</v>
      </c>
      <c r="F174" s="19">
        <v>1.1</v>
      </c>
      <c r="G174" s="19">
        <v>15.6</v>
      </c>
      <c r="H174" s="19">
        <v>5.8</v>
      </c>
      <c r="I174" s="19">
        <v>2.3</v>
      </c>
      <c r="J174" s="19">
        <v>3.1</v>
      </c>
      <c r="K174" s="19">
        <v>2.1</v>
      </c>
      <c r="L174" s="19">
        <v>3.8</v>
      </c>
      <c r="M174" s="19">
        <v>5.8</v>
      </c>
      <c r="N174" s="19"/>
      <c r="O174" s="19"/>
      <c r="P174" s="19"/>
      <c r="Q174" s="19"/>
      <c r="R174" s="19"/>
    </row>
    <row r="175" spans="1:18" ht="12.75" hidden="1" outlineLevel="1">
      <c r="A175" s="4" t="s">
        <v>221</v>
      </c>
      <c r="B175" s="19">
        <v>2.5</v>
      </c>
      <c r="C175" s="19">
        <v>1.8</v>
      </c>
      <c r="D175" s="19">
        <v>4</v>
      </c>
      <c r="E175" s="19">
        <v>7.1</v>
      </c>
      <c r="F175" s="19">
        <v>1.1</v>
      </c>
      <c r="G175" s="19">
        <v>14.8</v>
      </c>
      <c r="H175" s="19">
        <v>6</v>
      </c>
      <c r="I175" s="19">
        <v>2.5</v>
      </c>
      <c r="J175" s="19">
        <v>3.1</v>
      </c>
      <c r="K175" s="19">
        <v>2</v>
      </c>
      <c r="L175" s="19">
        <v>3.7</v>
      </c>
      <c r="M175" s="19">
        <v>6.2</v>
      </c>
      <c r="N175" s="19"/>
      <c r="O175" s="19"/>
      <c r="P175" s="19"/>
      <c r="Q175" s="19"/>
      <c r="R175" s="19"/>
    </row>
    <row r="176" spans="1:18" ht="12.75" hidden="1" outlineLevel="1">
      <c r="A176" s="4" t="s">
        <v>222</v>
      </c>
      <c r="B176" s="19">
        <v>3.4</v>
      </c>
      <c r="C176" s="19">
        <v>2.8</v>
      </c>
      <c r="D176" s="19">
        <v>4.7</v>
      </c>
      <c r="E176" s="19">
        <v>5.8</v>
      </c>
      <c r="F176" s="19">
        <v>1.1</v>
      </c>
      <c r="G176" s="19">
        <v>11.9</v>
      </c>
      <c r="H176" s="19">
        <v>6</v>
      </c>
      <c r="I176" s="19">
        <v>2.7</v>
      </c>
      <c r="J176" s="19">
        <v>3.1</v>
      </c>
      <c r="K176" s="19">
        <v>-2.5</v>
      </c>
      <c r="L176" s="19">
        <v>3.9</v>
      </c>
      <c r="M176" s="19">
        <v>5.6</v>
      </c>
      <c r="N176" s="19"/>
      <c r="O176" s="19"/>
      <c r="P176" s="19"/>
      <c r="Q176" s="19"/>
      <c r="R176" s="19"/>
    </row>
    <row r="177" spans="1:18" ht="12.75" hidden="1" outlineLevel="1">
      <c r="A177" s="4" t="s">
        <v>274</v>
      </c>
      <c r="B177" s="19">
        <v>3.4</v>
      </c>
      <c r="C177" s="19">
        <v>2.7</v>
      </c>
      <c r="D177" s="19">
        <v>4.9</v>
      </c>
      <c r="E177" s="19">
        <v>2.9</v>
      </c>
      <c r="F177" s="19">
        <v>1.1</v>
      </c>
      <c r="G177" s="19">
        <v>5.3</v>
      </c>
      <c r="H177" s="19">
        <v>5.8</v>
      </c>
      <c r="I177" s="19">
        <v>1.9</v>
      </c>
      <c r="J177" s="19">
        <v>2.9</v>
      </c>
      <c r="K177" s="19">
        <v>-4.7</v>
      </c>
      <c r="L177" s="19">
        <v>3.7</v>
      </c>
      <c r="M177" s="19">
        <v>5.5</v>
      </c>
      <c r="N177" s="19"/>
      <c r="O177" s="19"/>
      <c r="P177" s="19"/>
      <c r="Q177" s="19"/>
      <c r="R177" s="19"/>
    </row>
    <row r="178" spans="1:18" ht="12.75" hidden="1" outlineLevel="1">
      <c r="A178" s="4" t="s">
        <v>223</v>
      </c>
      <c r="B178" s="19">
        <v>4</v>
      </c>
      <c r="C178" s="19">
        <v>3.4</v>
      </c>
      <c r="D178" s="19">
        <v>5.2</v>
      </c>
      <c r="E178" s="19">
        <v>3.9</v>
      </c>
      <c r="F178" s="19">
        <v>1</v>
      </c>
      <c r="G178" s="19">
        <v>7.5</v>
      </c>
      <c r="H178" s="19">
        <v>5.9</v>
      </c>
      <c r="I178" s="19">
        <v>1.8</v>
      </c>
      <c r="J178" s="19">
        <v>2.9</v>
      </c>
      <c r="K178" s="19">
        <v>-4.7</v>
      </c>
      <c r="L178" s="19">
        <v>3.6</v>
      </c>
      <c r="M178" s="19">
        <v>5.5</v>
      </c>
      <c r="N178" s="19"/>
      <c r="O178" s="19"/>
      <c r="P178" s="19"/>
      <c r="Q178" s="19"/>
      <c r="R178" s="19"/>
    </row>
    <row r="179" spans="1:18" ht="12.75" hidden="1" outlineLevel="1">
      <c r="A179" s="4" t="s">
        <v>224</v>
      </c>
      <c r="B179" s="19">
        <v>4.1</v>
      </c>
      <c r="C179" s="19">
        <v>3.5</v>
      </c>
      <c r="D179" s="19">
        <v>5.3</v>
      </c>
      <c r="E179" s="19">
        <v>3.9</v>
      </c>
      <c r="F179" s="19">
        <v>1.1</v>
      </c>
      <c r="G179" s="19">
        <v>7.4</v>
      </c>
      <c r="H179" s="19">
        <v>5.7</v>
      </c>
      <c r="I179" s="19">
        <v>1.8</v>
      </c>
      <c r="J179" s="19">
        <v>2.9</v>
      </c>
      <c r="K179" s="19">
        <v>-4.7</v>
      </c>
      <c r="L179" s="19">
        <v>3.6</v>
      </c>
      <c r="M179" s="19">
        <v>5.5</v>
      </c>
      <c r="N179" s="19"/>
      <c r="O179" s="19"/>
      <c r="P179" s="19"/>
      <c r="Q179" s="19"/>
      <c r="R179" s="19"/>
    </row>
    <row r="180" spans="1:18" ht="12.75" hidden="1" outlineLevel="1">
      <c r="A180" s="4" t="s">
        <v>225</v>
      </c>
      <c r="B180" s="19">
        <v>4.6</v>
      </c>
      <c r="C180" s="19">
        <v>3.6</v>
      </c>
      <c r="D180" s="19">
        <v>6.6</v>
      </c>
      <c r="E180" s="19">
        <v>0.7</v>
      </c>
      <c r="F180" s="19">
        <v>-0.5</v>
      </c>
      <c r="G180" s="19">
        <v>2</v>
      </c>
      <c r="H180" s="19">
        <v>2.4</v>
      </c>
      <c r="I180" s="19">
        <v>2.7</v>
      </c>
      <c r="J180" s="19">
        <v>4</v>
      </c>
      <c r="K180" s="19">
        <v>-1.9</v>
      </c>
      <c r="L180" s="19">
        <v>3.4</v>
      </c>
      <c r="M180" s="19">
        <v>3.4</v>
      </c>
      <c r="N180" s="19"/>
      <c r="O180" s="19"/>
      <c r="P180" s="19"/>
      <c r="Q180" s="19"/>
      <c r="R180" s="19"/>
    </row>
    <row r="181" spans="1:18" ht="12.75" hidden="1" outlineLevel="1">
      <c r="A181" s="4" t="s">
        <v>226</v>
      </c>
      <c r="B181" s="19">
        <v>4.4</v>
      </c>
      <c r="C181" s="19">
        <v>3.6</v>
      </c>
      <c r="D181" s="19">
        <v>6</v>
      </c>
      <c r="E181" s="19">
        <v>0.2</v>
      </c>
      <c r="F181" s="19">
        <v>-0.5</v>
      </c>
      <c r="G181" s="19">
        <v>1</v>
      </c>
      <c r="H181" s="19">
        <v>2.5</v>
      </c>
      <c r="I181" s="19">
        <v>3.7</v>
      </c>
      <c r="J181" s="19">
        <v>3.9</v>
      </c>
      <c r="K181" s="19">
        <v>-1.8</v>
      </c>
      <c r="L181" s="19">
        <v>3.5</v>
      </c>
      <c r="M181" s="19">
        <v>3.6</v>
      </c>
      <c r="N181" s="19"/>
      <c r="O181" s="19"/>
      <c r="P181" s="19"/>
      <c r="Q181" s="19"/>
      <c r="R181" s="19"/>
    </row>
    <row r="182" spans="1:18" ht="12.75" hidden="1" outlineLevel="1">
      <c r="A182" s="4" t="s">
        <v>227</v>
      </c>
      <c r="B182" s="19">
        <v>4.1</v>
      </c>
      <c r="C182" s="19">
        <v>3.9</v>
      </c>
      <c r="D182" s="19">
        <v>4.4</v>
      </c>
      <c r="E182" s="19">
        <v>0.4</v>
      </c>
      <c r="F182" s="19">
        <v>-0.4</v>
      </c>
      <c r="G182" s="19">
        <v>1.5</v>
      </c>
      <c r="H182" s="19">
        <v>2.2</v>
      </c>
      <c r="I182" s="19">
        <v>3.1</v>
      </c>
      <c r="J182" s="19">
        <v>4.4</v>
      </c>
      <c r="K182" s="19">
        <v>-1.7</v>
      </c>
      <c r="L182" s="19">
        <v>3.5</v>
      </c>
      <c r="M182" s="19">
        <v>3.7</v>
      </c>
      <c r="N182" s="19"/>
      <c r="O182" s="19"/>
      <c r="P182" s="19"/>
      <c r="Q182" s="19"/>
      <c r="R182" s="19"/>
    </row>
    <row r="183" spans="1:18" ht="12.75" hidden="1" outlineLevel="1">
      <c r="A183" s="4" t="s">
        <v>275</v>
      </c>
      <c r="B183" s="19">
        <v>4.5</v>
      </c>
      <c r="C183" s="19">
        <v>4.1</v>
      </c>
      <c r="D183" s="19">
        <v>5.3</v>
      </c>
      <c r="E183" s="19">
        <v>0.2</v>
      </c>
      <c r="F183" s="19">
        <v>-0.7</v>
      </c>
      <c r="G183" s="19">
        <v>1.5</v>
      </c>
      <c r="H183" s="19">
        <v>2.1</v>
      </c>
      <c r="I183" s="19">
        <v>3.1</v>
      </c>
      <c r="J183" s="19">
        <v>4.2</v>
      </c>
      <c r="K183" s="19">
        <v>-2.2</v>
      </c>
      <c r="L183" s="19">
        <v>3.3</v>
      </c>
      <c r="M183" s="19">
        <v>4</v>
      </c>
      <c r="N183" s="19"/>
      <c r="O183" s="19"/>
      <c r="P183" s="19"/>
      <c r="Q183" s="19"/>
      <c r="R183" s="19"/>
    </row>
    <row r="184" spans="1:18" ht="12.75" hidden="1" outlineLevel="1">
      <c r="A184" s="4" t="s">
        <v>276</v>
      </c>
      <c r="B184" s="19">
        <v>3.5</v>
      </c>
      <c r="C184" s="19">
        <v>4.4</v>
      </c>
      <c r="D184" s="19">
        <v>2</v>
      </c>
      <c r="E184" s="19">
        <v>-0.3</v>
      </c>
      <c r="F184" s="19">
        <v>-1.2</v>
      </c>
      <c r="G184" s="19">
        <v>1</v>
      </c>
      <c r="H184" s="19">
        <v>2.2</v>
      </c>
      <c r="I184" s="19">
        <v>3.2</v>
      </c>
      <c r="J184" s="19">
        <v>3.8</v>
      </c>
      <c r="K184" s="19">
        <v>-2</v>
      </c>
      <c r="L184" s="19">
        <v>3.1</v>
      </c>
      <c r="M184" s="19">
        <v>4.1</v>
      </c>
      <c r="N184" s="19"/>
      <c r="O184" s="19"/>
      <c r="P184" s="19"/>
      <c r="Q184" s="19"/>
      <c r="R184" s="19"/>
    </row>
    <row r="185" spans="1:18" ht="12.75" hidden="1" outlineLevel="1">
      <c r="A185" s="4" t="s">
        <v>277</v>
      </c>
      <c r="B185" s="19">
        <v>2.8</v>
      </c>
      <c r="C185" s="19">
        <v>4.5</v>
      </c>
      <c r="D185" s="19">
        <v>-0.1</v>
      </c>
      <c r="E185" s="19">
        <v>-0.1</v>
      </c>
      <c r="F185" s="19">
        <v>-1.1</v>
      </c>
      <c r="G185" s="19">
        <v>1.2</v>
      </c>
      <c r="H185" s="19">
        <v>2.4</v>
      </c>
      <c r="I185" s="19">
        <v>4.1</v>
      </c>
      <c r="J185" s="19">
        <v>3.6</v>
      </c>
      <c r="K185" s="19">
        <v>-1.9</v>
      </c>
      <c r="L185" s="19">
        <v>3.2</v>
      </c>
      <c r="M185" s="19">
        <v>4.1</v>
      </c>
      <c r="N185" s="19"/>
      <c r="O185" s="19"/>
      <c r="P185" s="19"/>
      <c r="Q185" s="19"/>
      <c r="R185" s="19"/>
    </row>
    <row r="186" spans="1:18" ht="12.75" hidden="1" outlineLevel="1">
      <c r="A186" s="4" t="s">
        <v>278</v>
      </c>
      <c r="B186" s="19">
        <v>2.8</v>
      </c>
      <c r="C186" s="19">
        <v>4.6</v>
      </c>
      <c r="D186" s="19">
        <v>-0.5</v>
      </c>
      <c r="E186" s="19">
        <v>-0.5</v>
      </c>
      <c r="F186" s="19">
        <v>-1.6</v>
      </c>
      <c r="G186" s="19">
        <v>0.9</v>
      </c>
      <c r="H186" s="19">
        <v>2.5</v>
      </c>
      <c r="I186" s="19">
        <v>4.3</v>
      </c>
      <c r="J186" s="19">
        <v>2.5</v>
      </c>
      <c r="K186" s="19">
        <v>-1.8</v>
      </c>
      <c r="L186" s="19">
        <v>3</v>
      </c>
      <c r="M186" s="19">
        <v>4.1</v>
      </c>
      <c r="N186" s="19"/>
      <c r="O186" s="19"/>
      <c r="P186" s="19"/>
      <c r="Q186" s="19"/>
      <c r="R186" s="19"/>
    </row>
    <row r="187" spans="1:18" ht="12.75" hidden="1" outlineLevel="1">
      <c r="A187" s="4" t="s">
        <v>228</v>
      </c>
      <c r="B187" s="19">
        <v>2.9</v>
      </c>
      <c r="C187" s="19">
        <v>4.1</v>
      </c>
      <c r="D187" s="19">
        <v>0.5</v>
      </c>
      <c r="E187" s="19">
        <v>-0.7</v>
      </c>
      <c r="F187" s="19">
        <v>-1.7</v>
      </c>
      <c r="G187" s="19">
        <v>0.8</v>
      </c>
      <c r="H187" s="19">
        <v>2.5</v>
      </c>
      <c r="I187" s="19">
        <v>4.7</v>
      </c>
      <c r="J187" s="19">
        <v>3.9</v>
      </c>
      <c r="K187" s="19">
        <v>-1.7</v>
      </c>
      <c r="L187" s="19">
        <v>3</v>
      </c>
      <c r="M187" s="19">
        <v>3.8</v>
      </c>
      <c r="N187" s="19"/>
      <c r="O187" s="19"/>
      <c r="P187" s="19"/>
      <c r="Q187" s="19"/>
      <c r="R187" s="19"/>
    </row>
    <row r="188" spans="1:18" ht="12.75" hidden="1" outlineLevel="1">
      <c r="A188" s="4" t="s">
        <v>229</v>
      </c>
      <c r="B188" s="19">
        <v>3</v>
      </c>
      <c r="C188" s="19">
        <v>3.8</v>
      </c>
      <c r="D188" s="19">
        <v>1.3</v>
      </c>
      <c r="E188" s="19">
        <v>-0.1</v>
      </c>
      <c r="F188" s="19">
        <v>-1.4</v>
      </c>
      <c r="G188" s="19">
        <v>1.8</v>
      </c>
      <c r="H188" s="19">
        <v>2.6</v>
      </c>
      <c r="I188" s="19">
        <v>4.5</v>
      </c>
      <c r="J188" s="19">
        <v>3.9</v>
      </c>
      <c r="K188" s="19">
        <v>2.9</v>
      </c>
      <c r="L188" s="19">
        <v>3</v>
      </c>
      <c r="M188" s="19">
        <v>4</v>
      </c>
      <c r="N188" s="19"/>
      <c r="O188" s="19"/>
      <c r="P188" s="19"/>
      <c r="Q188" s="19"/>
      <c r="R188" s="19"/>
    </row>
    <row r="189" spans="1:18" ht="12.75" hidden="1" outlineLevel="1">
      <c r="A189" s="4" t="s">
        <v>279</v>
      </c>
      <c r="B189" s="19">
        <v>5.4</v>
      </c>
      <c r="C189" s="19">
        <v>5.6</v>
      </c>
      <c r="D189" s="19">
        <v>4.8</v>
      </c>
      <c r="E189" s="19">
        <v>0.2</v>
      </c>
      <c r="F189" s="19">
        <v>-1.4</v>
      </c>
      <c r="G189" s="19">
        <v>2.1</v>
      </c>
      <c r="H189" s="19">
        <v>2.5</v>
      </c>
      <c r="I189" s="19">
        <v>4.5</v>
      </c>
      <c r="J189" s="19">
        <v>3.7</v>
      </c>
      <c r="K189" s="19">
        <v>3</v>
      </c>
      <c r="L189" s="19">
        <v>3.4</v>
      </c>
      <c r="M189" s="19">
        <v>4.4</v>
      </c>
      <c r="N189" s="19"/>
      <c r="O189" s="19"/>
      <c r="P189" s="19"/>
      <c r="Q189" s="19"/>
      <c r="R189" s="19"/>
    </row>
    <row r="190" spans="1:18" ht="12.75" hidden="1" outlineLevel="1">
      <c r="A190" s="4" t="s">
        <v>185</v>
      </c>
      <c r="B190" s="19">
        <v>5.5</v>
      </c>
      <c r="C190" s="19">
        <v>6.5</v>
      </c>
      <c r="D190" s="19">
        <v>3.3</v>
      </c>
      <c r="E190" s="19">
        <v>-0.4</v>
      </c>
      <c r="F190" s="19">
        <v>-1.3</v>
      </c>
      <c r="G190" s="19">
        <v>0.8</v>
      </c>
      <c r="H190" s="19">
        <v>2.5</v>
      </c>
      <c r="I190" s="19">
        <v>4.7</v>
      </c>
      <c r="J190" s="19">
        <v>4</v>
      </c>
      <c r="K190" s="19">
        <v>2.9</v>
      </c>
      <c r="L190" s="19">
        <v>3.7</v>
      </c>
      <c r="M190" s="19">
        <v>5.3</v>
      </c>
      <c r="N190" s="19"/>
      <c r="O190" s="19"/>
      <c r="P190" s="19"/>
      <c r="Q190" s="19"/>
      <c r="R190" s="19"/>
    </row>
    <row r="191" spans="1:18" ht="12.75" hidden="1" outlineLevel="1">
      <c r="A191" s="4" t="s">
        <v>186</v>
      </c>
      <c r="B191" s="19">
        <v>5.8</v>
      </c>
      <c r="C191" s="19">
        <v>7.4</v>
      </c>
      <c r="D191" s="19">
        <v>2.6</v>
      </c>
      <c r="E191" s="19">
        <v>-0.2</v>
      </c>
      <c r="F191" s="19">
        <v>-1.2</v>
      </c>
      <c r="G191" s="19">
        <v>1.2</v>
      </c>
      <c r="H191" s="19">
        <v>2.5</v>
      </c>
      <c r="I191" s="19">
        <v>4.7</v>
      </c>
      <c r="J191" s="19">
        <v>4</v>
      </c>
      <c r="K191" s="19">
        <v>2.9</v>
      </c>
      <c r="L191" s="19">
        <v>3.8</v>
      </c>
      <c r="M191" s="19">
        <v>5.6</v>
      </c>
      <c r="N191" s="19"/>
      <c r="O191" s="19"/>
      <c r="P191" s="19"/>
      <c r="Q191" s="19"/>
      <c r="R191" s="19"/>
    </row>
    <row r="192" spans="1:18" ht="12.75" hidden="1" outlineLevel="1">
      <c r="A192" s="4" t="s">
        <v>187</v>
      </c>
      <c r="B192" s="19">
        <v>6.1</v>
      </c>
      <c r="C192" s="19">
        <v>8.3</v>
      </c>
      <c r="D192" s="19">
        <v>1.7</v>
      </c>
      <c r="E192" s="19">
        <v>1.2</v>
      </c>
      <c r="F192" s="19">
        <v>-0.5</v>
      </c>
      <c r="G192" s="19">
        <v>3.6</v>
      </c>
      <c r="H192" s="19">
        <v>4.1</v>
      </c>
      <c r="I192" s="19">
        <v>3.4</v>
      </c>
      <c r="J192" s="19">
        <v>3.7</v>
      </c>
      <c r="K192" s="19">
        <v>-0.6</v>
      </c>
      <c r="L192" s="19">
        <v>4.2</v>
      </c>
      <c r="M192" s="19">
        <v>5.8</v>
      </c>
      <c r="N192" s="19"/>
      <c r="O192" s="19"/>
      <c r="P192" s="19"/>
      <c r="Q192" s="19"/>
      <c r="R192" s="19"/>
    </row>
    <row r="193" spans="1:18" ht="12.75" hidden="1" outlineLevel="1">
      <c r="A193" s="4" t="s">
        <v>188</v>
      </c>
      <c r="B193" s="19">
        <v>6.3</v>
      </c>
      <c r="C193" s="19">
        <v>8.6</v>
      </c>
      <c r="D193" s="19">
        <v>1.6</v>
      </c>
      <c r="E193" s="19">
        <v>1.3</v>
      </c>
      <c r="F193" s="19">
        <v>-0.3</v>
      </c>
      <c r="G193" s="19">
        <v>3.7</v>
      </c>
      <c r="H193" s="19">
        <v>4.3</v>
      </c>
      <c r="I193" s="19">
        <v>2.6</v>
      </c>
      <c r="J193" s="19">
        <v>4.4</v>
      </c>
      <c r="K193" s="19">
        <v>-0.6</v>
      </c>
      <c r="L193" s="19">
        <v>4.6</v>
      </c>
      <c r="M193" s="19">
        <v>5.8</v>
      </c>
      <c r="N193" s="19"/>
      <c r="O193" s="19"/>
      <c r="P193" s="19"/>
      <c r="Q193" s="19"/>
      <c r="R193" s="19"/>
    </row>
    <row r="194" spans="1:18" ht="12.75" hidden="1" outlineLevel="1">
      <c r="A194" s="4" t="s">
        <v>189</v>
      </c>
      <c r="B194" s="19">
        <v>6.5</v>
      </c>
      <c r="C194" s="19">
        <v>8.6</v>
      </c>
      <c r="D194" s="19">
        <v>2.5</v>
      </c>
      <c r="E194" s="19">
        <v>1.6</v>
      </c>
      <c r="F194" s="19">
        <v>0.2</v>
      </c>
      <c r="G194" s="19">
        <v>3.8</v>
      </c>
      <c r="H194" s="19">
        <v>4.5</v>
      </c>
      <c r="I194" s="19">
        <v>2.6</v>
      </c>
      <c r="J194" s="19">
        <v>3.9</v>
      </c>
      <c r="K194" s="19">
        <v>-0.7</v>
      </c>
      <c r="L194" s="19">
        <v>4.7</v>
      </c>
      <c r="M194" s="19">
        <v>6.8</v>
      </c>
      <c r="N194" s="19"/>
      <c r="O194" s="19"/>
      <c r="P194" s="19"/>
      <c r="Q194" s="19"/>
      <c r="R194" s="19"/>
    </row>
    <row r="195" spans="1:18" ht="12.75" hidden="1" outlineLevel="1">
      <c r="A195" s="4" t="s">
        <v>190</v>
      </c>
      <c r="B195" s="19">
        <v>6.7</v>
      </c>
      <c r="C195" s="19">
        <v>9.3</v>
      </c>
      <c r="D195" s="19">
        <v>1.8</v>
      </c>
      <c r="E195" s="19">
        <v>1.5</v>
      </c>
      <c r="F195" s="19">
        <v>0.1</v>
      </c>
      <c r="G195" s="19">
        <v>3.6</v>
      </c>
      <c r="H195" s="19">
        <v>4.5</v>
      </c>
      <c r="I195" s="19">
        <v>2.6</v>
      </c>
      <c r="J195" s="19">
        <v>3.9</v>
      </c>
      <c r="K195" s="19">
        <v>-0.7</v>
      </c>
      <c r="L195" s="19">
        <v>5</v>
      </c>
      <c r="M195" s="19">
        <v>7</v>
      </c>
      <c r="N195" s="19"/>
      <c r="O195" s="19"/>
      <c r="P195" s="19"/>
      <c r="Q195" s="19"/>
      <c r="R195" s="19"/>
    </row>
    <row r="196" spans="1:18" ht="12.75" hidden="1" outlineLevel="1">
      <c r="A196" s="4" t="s">
        <v>280</v>
      </c>
      <c r="B196" s="19">
        <v>7.1</v>
      </c>
      <c r="C196" s="19">
        <v>8.9</v>
      </c>
      <c r="D196" s="19">
        <v>3.7</v>
      </c>
      <c r="E196" s="19">
        <v>2</v>
      </c>
      <c r="F196" s="19">
        <v>0.7</v>
      </c>
      <c r="G196" s="19">
        <v>4.1</v>
      </c>
      <c r="H196" s="19">
        <v>4.6</v>
      </c>
      <c r="I196" s="19">
        <v>2.5</v>
      </c>
      <c r="J196" s="19">
        <v>4.1</v>
      </c>
      <c r="K196" s="19">
        <v>-0.8</v>
      </c>
      <c r="L196" s="19">
        <v>5.1</v>
      </c>
      <c r="M196" s="19">
        <v>7</v>
      </c>
      <c r="N196" s="19"/>
      <c r="O196" s="19"/>
      <c r="P196" s="19"/>
      <c r="Q196" s="19"/>
      <c r="R196" s="19"/>
    </row>
    <row r="197" spans="1:18" ht="12.75" hidden="1" outlineLevel="1">
      <c r="A197" s="4" t="s">
        <v>281</v>
      </c>
      <c r="B197" s="19">
        <v>8</v>
      </c>
      <c r="C197" s="19">
        <v>8.7</v>
      </c>
      <c r="D197" s="19">
        <v>6.8</v>
      </c>
      <c r="E197" s="19">
        <v>2.1</v>
      </c>
      <c r="F197" s="19">
        <v>0.6</v>
      </c>
      <c r="G197" s="19">
        <v>4.4</v>
      </c>
      <c r="H197" s="19">
        <v>4.5</v>
      </c>
      <c r="I197" s="19">
        <v>1.9</v>
      </c>
      <c r="J197" s="19">
        <v>4.5</v>
      </c>
      <c r="K197" s="19">
        <v>-0.9</v>
      </c>
      <c r="L197" s="19">
        <v>5.3</v>
      </c>
      <c r="M197" s="19">
        <v>7.2</v>
      </c>
      <c r="N197" s="19"/>
      <c r="O197" s="19"/>
      <c r="P197" s="19"/>
      <c r="Q197" s="19"/>
      <c r="R197" s="19"/>
    </row>
    <row r="198" spans="1:18" ht="12.75" hidden="1" outlineLevel="1">
      <c r="A198" s="4" t="s">
        <v>264</v>
      </c>
      <c r="B198" s="19">
        <v>8.1</v>
      </c>
      <c r="C198" s="19">
        <v>8.7</v>
      </c>
      <c r="D198" s="19">
        <v>6.8</v>
      </c>
      <c r="E198" s="19">
        <v>2.4</v>
      </c>
      <c r="F198" s="19">
        <v>0.9</v>
      </c>
      <c r="G198" s="19">
        <v>4.7</v>
      </c>
      <c r="H198" s="19">
        <v>4.9</v>
      </c>
      <c r="I198" s="19">
        <v>2.2</v>
      </c>
      <c r="J198" s="19">
        <v>4.3</v>
      </c>
      <c r="K198" s="19">
        <v>-0.9</v>
      </c>
      <c r="L198" s="19">
        <v>5.3</v>
      </c>
      <c r="M198" s="19">
        <v>7.4</v>
      </c>
      <c r="N198" s="19"/>
      <c r="O198" s="19"/>
      <c r="P198" s="19"/>
      <c r="Q198" s="19"/>
      <c r="R198" s="19"/>
    </row>
    <row r="199" spans="1:18" ht="12.75" hidden="1" outlineLevel="1">
      <c r="A199" s="4" t="s">
        <v>177</v>
      </c>
      <c r="B199" s="19">
        <v>7.9</v>
      </c>
      <c r="C199" s="19">
        <v>8.7</v>
      </c>
      <c r="D199" s="19">
        <v>6.3</v>
      </c>
      <c r="E199" s="19">
        <v>2.4</v>
      </c>
      <c r="F199" s="19">
        <v>0.9</v>
      </c>
      <c r="G199" s="19">
        <v>4.7</v>
      </c>
      <c r="H199" s="19">
        <v>5</v>
      </c>
      <c r="I199" s="19">
        <v>2.3</v>
      </c>
      <c r="J199" s="19">
        <v>3.5</v>
      </c>
      <c r="K199" s="19">
        <v>-1</v>
      </c>
      <c r="L199" s="19">
        <v>5.8</v>
      </c>
      <c r="M199" s="19">
        <v>7.5</v>
      </c>
      <c r="N199" s="19"/>
      <c r="O199" s="19"/>
      <c r="P199" s="19"/>
      <c r="Q199" s="19"/>
      <c r="R199" s="19"/>
    </row>
    <row r="200" spans="1:18" ht="12.75" hidden="1" outlineLevel="1">
      <c r="A200" s="4" t="s">
        <v>178</v>
      </c>
      <c r="B200" s="19">
        <v>6.7</v>
      </c>
      <c r="C200" s="19">
        <v>8.1</v>
      </c>
      <c r="D200" s="19">
        <v>3.8</v>
      </c>
      <c r="E200" s="19">
        <v>2.8</v>
      </c>
      <c r="F200" s="19">
        <v>0.7</v>
      </c>
      <c r="G200" s="19">
        <v>6</v>
      </c>
      <c r="H200" s="19">
        <v>4.9</v>
      </c>
      <c r="I200" s="19">
        <v>2.7</v>
      </c>
      <c r="J200" s="19">
        <v>4.5</v>
      </c>
      <c r="K200" s="19">
        <v>-0.9</v>
      </c>
      <c r="L200" s="19">
        <v>6.8</v>
      </c>
      <c r="M200" s="19">
        <v>8.2</v>
      </c>
      <c r="N200" s="19"/>
      <c r="O200" s="19"/>
      <c r="P200" s="19"/>
      <c r="Q200" s="19"/>
      <c r="R200" s="19"/>
    </row>
    <row r="201" spans="1:18" ht="12.75" hidden="1" outlineLevel="1">
      <c r="A201" s="4" t="s">
        <v>265</v>
      </c>
      <c r="B201" s="19">
        <v>4.8</v>
      </c>
      <c r="C201" s="19">
        <v>6.8</v>
      </c>
      <c r="D201" s="19">
        <v>0.7</v>
      </c>
      <c r="E201" s="19">
        <v>2.7</v>
      </c>
      <c r="F201" s="19">
        <v>0.5</v>
      </c>
      <c r="G201" s="19">
        <v>6.2</v>
      </c>
      <c r="H201" s="19">
        <v>5.1</v>
      </c>
      <c r="I201" s="19">
        <v>3</v>
      </c>
      <c r="J201" s="19">
        <v>5</v>
      </c>
      <c r="K201" s="19">
        <v>-0.9</v>
      </c>
      <c r="L201" s="19">
        <v>6.9</v>
      </c>
      <c r="M201" s="19">
        <v>8.6</v>
      </c>
      <c r="N201" s="19"/>
      <c r="O201" s="19"/>
      <c r="P201" s="19"/>
      <c r="Q201" s="19"/>
      <c r="R201" s="19"/>
    </row>
    <row r="202" spans="1:18" ht="12.75" hidden="1" outlineLevel="1">
      <c r="A202" s="4" t="s">
        <v>180</v>
      </c>
      <c r="B202" s="19">
        <v>4.3</v>
      </c>
      <c r="C202" s="19">
        <v>6.2</v>
      </c>
      <c r="D202" s="19">
        <v>0.4</v>
      </c>
      <c r="E202" s="19">
        <v>2.3</v>
      </c>
      <c r="F202" s="19">
        <v>0.4</v>
      </c>
      <c r="G202" s="19">
        <v>5.2</v>
      </c>
      <c r="H202" s="19">
        <v>5.1</v>
      </c>
      <c r="I202" s="19">
        <v>3</v>
      </c>
      <c r="J202" s="19">
        <v>6.6</v>
      </c>
      <c r="K202" s="19">
        <v>-0.8</v>
      </c>
      <c r="L202" s="19">
        <v>6.7</v>
      </c>
      <c r="M202" s="19">
        <v>7.8</v>
      </c>
      <c r="N202" s="19"/>
      <c r="O202" s="19"/>
      <c r="P202" s="19"/>
      <c r="Q202" s="19"/>
      <c r="R202" s="19"/>
    </row>
    <row r="203" spans="1:18" ht="12.75" hidden="1" outlineLevel="1" collapsed="1">
      <c r="A203" s="4" t="s">
        <v>181</v>
      </c>
      <c r="B203" s="19">
        <v>3.9</v>
      </c>
      <c r="C203" s="19">
        <v>5.8</v>
      </c>
      <c r="D203" s="19">
        <v>0</v>
      </c>
      <c r="E203" s="19">
        <v>1.7</v>
      </c>
      <c r="F203" s="19">
        <v>0.3</v>
      </c>
      <c r="G203" s="19">
        <v>3.8</v>
      </c>
      <c r="H203" s="19">
        <v>5.1</v>
      </c>
      <c r="I203" s="19">
        <v>3</v>
      </c>
      <c r="J203" s="19">
        <v>7.1</v>
      </c>
      <c r="K203" s="19">
        <v>-0.8</v>
      </c>
      <c r="L203" s="19">
        <v>6.7</v>
      </c>
      <c r="M203" s="19">
        <v>7.5</v>
      </c>
      <c r="N203" s="19"/>
      <c r="O203" s="19"/>
      <c r="P203" s="19"/>
      <c r="Q203" s="19"/>
      <c r="R203" s="19"/>
    </row>
    <row r="204" spans="1:18" ht="12.75" hidden="1" outlineLevel="1" collapsed="1">
      <c r="A204" s="502" t="s">
        <v>182</v>
      </c>
      <c r="B204" s="19">
        <v>2.8</v>
      </c>
      <c r="C204" s="19">
        <v>4.6</v>
      </c>
      <c r="D204" s="19">
        <v>-0.8</v>
      </c>
      <c r="E204" s="19">
        <v>0.4</v>
      </c>
      <c r="F204" s="19">
        <v>-0.1</v>
      </c>
      <c r="G204" s="19">
        <v>1.1</v>
      </c>
      <c r="H204" s="19">
        <v>5.1</v>
      </c>
      <c r="I204" s="19">
        <v>5.338281062643375</v>
      </c>
      <c r="J204" s="19">
        <v>6.9</v>
      </c>
      <c r="K204" s="19">
        <v>-0.8</v>
      </c>
      <c r="L204" s="19">
        <v>6.4</v>
      </c>
      <c r="M204" s="19">
        <v>8.4</v>
      </c>
      <c r="N204" s="19"/>
      <c r="O204" s="19"/>
      <c r="P204" s="19"/>
      <c r="Q204" s="19"/>
      <c r="R204" s="19"/>
    </row>
    <row r="205" spans="1:18" ht="12.75" hidden="1" outlineLevel="1" collapsed="1">
      <c r="A205" s="4" t="s">
        <v>191</v>
      </c>
      <c r="B205" s="19">
        <v>2.2</v>
      </c>
      <c r="C205" s="19">
        <v>3.7</v>
      </c>
      <c r="D205" s="19">
        <v>-1.1</v>
      </c>
      <c r="E205" s="19">
        <v>0.2</v>
      </c>
      <c r="F205" s="19">
        <v>-0.5</v>
      </c>
      <c r="G205" s="19">
        <v>1.1</v>
      </c>
      <c r="H205" s="19">
        <v>4.7</v>
      </c>
      <c r="I205" s="19">
        <v>5.44863990284037</v>
      </c>
      <c r="J205" s="19">
        <v>6</v>
      </c>
      <c r="K205" s="19">
        <v>-0.8</v>
      </c>
      <c r="L205" s="19">
        <v>6.3</v>
      </c>
      <c r="M205" s="19">
        <v>8.7</v>
      </c>
      <c r="N205" s="19"/>
      <c r="O205" s="19"/>
      <c r="P205" s="19"/>
      <c r="Q205" s="19"/>
      <c r="R205" s="19"/>
    </row>
    <row r="206" spans="1:18" ht="12.75" hidden="1" outlineLevel="1" collapsed="1">
      <c r="A206" s="4" t="s">
        <v>192</v>
      </c>
      <c r="B206" s="19">
        <v>1.2</v>
      </c>
      <c r="C206" s="19">
        <v>2.5</v>
      </c>
      <c r="D206" s="19">
        <v>-1.7</v>
      </c>
      <c r="E206" s="19">
        <v>-0.4</v>
      </c>
      <c r="F206" s="19">
        <v>-1</v>
      </c>
      <c r="G206" s="19">
        <v>0.5</v>
      </c>
      <c r="H206" s="19">
        <v>4.5</v>
      </c>
      <c r="I206" s="19">
        <v>5.455386165144162</v>
      </c>
      <c r="J206" s="19">
        <v>5.9</v>
      </c>
      <c r="K206" s="19">
        <v>-0.7</v>
      </c>
      <c r="L206" s="19">
        <v>6</v>
      </c>
      <c r="M206" s="19">
        <v>7.9</v>
      </c>
      <c r="N206" s="19"/>
      <c r="O206" s="19"/>
      <c r="P206" s="19"/>
      <c r="Q206" s="19"/>
      <c r="R206" s="19"/>
    </row>
    <row r="207" spans="1:18" ht="12.75" hidden="1" outlineLevel="1" collapsed="1">
      <c r="A207" s="4" t="s">
        <v>193</v>
      </c>
      <c r="B207" s="19">
        <v>-0.6</v>
      </c>
      <c r="C207" s="19">
        <v>0.8</v>
      </c>
      <c r="D207" s="19">
        <v>-3.6</v>
      </c>
      <c r="E207" s="19">
        <v>-0.3</v>
      </c>
      <c r="F207" s="19">
        <v>-1</v>
      </c>
      <c r="G207" s="19">
        <v>0.6</v>
      </c>
      <c r="H207" s="19">
        <v>4.539800995025</v>
      </c>
      <c r="I207" s="19">
        <v>5.450514005244017</v>
      </c>
      <c r="J207" s="19">
        <v>5.941315837433933</v>
      </c>
      <c r="K207" s="19">
        <v>-0.7042972338471003</v>
      </c>
      <c r="L207" s="19">
        <v>5.913012221423443</v>
      </c>
      <c r="M207" s="19">
        <v>7.79198635976131</v>
      </c>
      <c r="N207" s="19"/>
      <c r="O207" s="19"/>
      <c r="P207" s="19"/>
      <c r="Q207" s="19"/>
      <c r="R207" s="19"/>
    </row>
    <row r="208" spans="1:18" ht="12.75" hidden="1" outlineLevel="1" collapsed="1">
      <c r="A208" s="4" t="s">
        <v>305</v>
      </c>
      <c r="B208" s="19">
        <v>-1.2</v>
      </c>
      <c r="C208" s="19">
        <v>0.4</v>
      </c>
      <c r="D208" s="19">
        <v>-4.4</v>
      </c>
      <c r="E208" s="19">
        <v>-0.7</v>
      </c>
      <c r="F208" s="19">
        <v>-1.2</v>
      </c>
      <c r="G208" s="19">
        <v>0.2</v>
      </c>
      <c r="H208" s="19">
        <v>4.3</v>
      </c>
      <c r="I208" s="19">
        <v>5.4</v>
      </c>
      <c r="J208" s="19">
        <v>5.6</v>
      </c>
      <c r="K208" s="19">
        <v>-0.7</v>
      </c>
      <c r="L208" s="19">
        <v>5.9</v>
      </c>
      <c r="M208" s="19">
        <v>7.7</v>
      </c>
      <c r="N208" s="19"/>
      <c r="O208" s="19"/>
      <c r="P208" s="19"/>
      <c r="Q208" s="19"/>
      <c r="R208" s="19"/>
    </row>
    <row r="209" spans="1:18" ht="12.75" hidden="1" outlineLevel="1" collapsed="1">
      <c r="A209" s="4" t="s">
        <v>306</v>
      </c>
      <c r="B209" s="19">
        <v>-2.2</v>
      </c>
      <c r="C209" s="19">
        <v>0</v>
      </c>
      <c r="D209" s="19">
        <v>-6.8</v>
      </c>
      <c r="E209" s="19">
        <v>-0.7</v>
      </c>
      <c r="F209" s="19">
        <v>-1.4</v>
      </c>
      <c r="G209" s="19">
        <v>0.5</v>
      </c>
      <c r="H209" s="19">
        <v>4.3</v>
      </c>
      <c r="I209" s="19">
        <v>6.2</v>
      </c>
      <c r="J209" s="19">
        <v>5.4</v>
      </c>
      <c r="K209" s="19">
        <v>-0.7</v>
      </c>
      <c r="L209" s="19">
        <v>5.5</v>
      </c>
      <c r="M209" s="19">
        <v>7.7</v>
      </c>
      <c r="N209" s="19"/>
      <c r="O209" s="19"/>
      <c r="P209" s="19"/>
      <c r="Q209" s="19"/>
      <c r="R209" s="19"/>
    </row>
    <row r="210" spans="1:18" ht="12.75" hidden="1" outlineLevel="1" collapsed="1">
      <c r="A210" s="4" t="s">
        <v>307</v>
      </c>
      <c r="B210" s="19">
        <v>-2.4</v>
      </c>
      <c r="C210" s="19">
        <v>-0.1</v>
      </c>
      <c r="D210" s="19">
        <v>-7.3</v>
      </c>
      <c r="E210" s="19">
        <v>-0.8</v>
      </c>
      <c r="F210" s="19">
        <v>-1.5</v>
      </c>
      <c r="G210" s="19">
        <v>0.5</v>
      </c>
      <c r="H210" s="19">
        <v>4</v>
      </c>
      <c r="I210" s="19">
        <v>5.8</v>
      </c>
      <c r="J210" s="19">
        <v>5.4</v>
      </c>
      <c r="K210" s="19">
        <v>1.1</v>
      </c>
      <c r="L210" s="19">
        <v>4.9</v>
      </c>
      <c r="M210" s="19">
        <v>7.6</v>
      </c>
      <c r="N210" s="19"/>
      <c r="O210" s="19"/>
      <c r="P210" s="19"/>
      <c r="Q210" s="19"/>
      <c r="R210" s="19"/>
    </row>
    <row r="211" spans="1:18" ht="12.75" hidden="1" outlineLevel="1" collapsed="1">
      <c r="A211" s="4" t="s">
        <v>194</v>
      </c>
      <c r="B211" s="19">
        <v>-2.5</v>
      </c>
      <c r="C211" s="19">
        <v>-0.4</v>
      </c>
      <c r="D211" s="19">
        <v>-7</v>
      </c>
      <c r="E211" s="19">
        <v>-0.8</v>
      </c>
      <c r="F211" s="19">
        <v>-1.6</v>
      </c>
      <c r="G211" s="19">
        <v>0.6</v>
      </c>
      <c r="H211" s="19">
        <v>3.9</v>
      </c>
      <c r="I211" s="19">
        <v>5.1</v>
      </c>
      <c r="J211" s="19">
        <v>4.9</v>
      </c>
      <c r="K211" s="19">
        <v>0.9</v>
      </c>
      <c r="L211" s="19">
        <v>4.5</v>
      </c>
      <c r="M211" s="19">
        <v>7.2</v>
      </c>
      <c r="N211" s="19"/>
      <c r="O211" s="19"/>
      <c r="P211" s="19"/>
      <c r="Q211" s="19"/>
      <c r="R211" s="19"/>
    </row>
    <row r="212" spans="1:18" ht="12.75" collapsed="1">
      <c r="A212" s="4" t="s">
        <v>195</v>
      </c>
      <c r="B212" s="19">
        <v>-2</v>
      </c>
      <c r="C212" s="19">
        <v>-0.5</v>
      </c>
      <c r="D212" s="19">
        <v>-5.3</v>
      </c>
      <c r="E212" s="19">
        <v>-1.4</v>
      </c>
      <c r="F212" s="19">
        <v>-1.7</v>
      </c>
      <c r="G212" s="19">
        <v>-0.8</v>
      </c>
      <c r="H212" s="19">
        <v>3.8</v>
      </c>
      <c r="I212" s="19">
        <v>4.7</v>
      </c>
      <c r="J212" s="19">
        <v>3.8</v>
      </c>
      <c r="K212" s="19">
        <v>1.1</v>
      </c>
      <c r="L212" s="19">
        <v>3.1</v>
      </c>
      <c r="M212" s="19">
        <v>6.5</v>
      </c>
      <c r="N212" s="19"/>
      <c r="O212" s="19"/>
      <c r="P212" s="19"/>
      <c r="Q212" s="19"/>
      <c r="R212" s="19"/>
    </row>
    <row r="213" spans="1:18" ht="12.75">
      <c r="A213" s="4" t="s">
        <v>308</v>
      </c>
      <c r="B213" s="19">
        <v>-2.4</v>
      </c>
      <c r="C213" s="19">
        <v>-0.6</v>
      </c>
      <c r="D213" s="19">
        <v>-6.2</v>
      </c>
      <c r="E213" s="19">
        <v>-1.5</v>
      </c>
      <c r="F213" s="19">
        <v>-1.6</v>
      </c>
      <c r="G213" s="19">
        <v>-1.1</v>
      </c>
      <c r="H213" s="19">
        <v>4.5</v>
      </c>
      <c r="I213" s="19">
        <v>5.2</v>
      </c>
      <c r="J213" s="19">
        <v>3.1</v>
      </c>
      <c r="K213" s="19">
        <v>1.2</v>
      </c>
      <c r="L213" s="19">
        <v>2.7</v>
      </c>
      <c r="M213" s="19">
        <v>5.8</v>
      </c>
      <c r="N213" s="19"/>
      <c r="O213" s="19"/>
      <c r="P213" s="19"/>
      <c r="Q213" s="19"/>
      <c r="R213" s="19"/>
    </row>
    <row r="214" spans="1:18" ht="12.75">
      <c r="A214" s="4" t="s">
        <v>196</v>
      </c>
      <c r="B214" s="19">
        <v>-1.8</v>
      </c>
      <c r="C214" s="19">
        <v>-0.2</v>
      </c>
      <c r="D214" s="19">
        <v>-5.2</v>
      </c>
      <c r="E214" s="19">
        <v>-1.2</v>
      </c>
      <c r="F214" s="19">
        <v>-1.7</v>
      </c>
      <c r="G214" s="19">
        <v>-0.2</v>
      </c>
      <c r="H214" s="19">
        <v>4.3</v>
      </c>
      <c r="I214" s="19">
        <v>5</v>
      </c>
      <c r="J214" s="19">
        <v>1.3</v>
      </c>
      <c r="K214" s="19">
        <v>1.2</v>
      </c>
      <c r="L214" s="19">
        <v>2.5</v>
      </c>
      <c r="M214" s="19">
        <v>5.8</v>
      </c>
      <c r="N214" s="19"/>
      <c r="O214" s="19"/>
      <c r="P214" s="19"/>
      <c r="Q214" s="19"/>
      <c r="R214" s="19"/>
    </row>
    <row r="215" spans="1:18" ht="12.75">
      <c r="A215" s="4" t="s">
        <v>197</v>
      </c>
      <c r="B215" s="19">
        <v>-2.2</v>
      </c>
      <c r="C215" s="19">
        <v>-0.8</v>
      </c>
      <c r="D215" s="19">
        <v>-5.2</v>
      </c>
      <c r="E215" s="19">
        <v>-0.8</v>
      </c>
      <c r="F215" s="19">
        <v>-1.8</v>
      </c>
      <c r="G215" s="19">
        <v>0.9</v>
      </c>
      <c r="H215" s="19">
        <v>4.2</v>
      </c>
      <c r="I215" s="19">
        <v>5</v>
      </c>
      <c r="J215" s="19">
        <v>0.8</v>
      </c>
      <c r="K215" s="19">
        <v>1.2</v>
      </c>
      <c r="L215" s="19">
        <v>2.4</v>
      </c>
      <c r="M215" s="19">
        <v>5.6</v>
      </c>
      <c r="N215" s="19"/>
      <c r="O215" s="19"/>
      <c r="P215" s="19"/>
      <c r="Q215" s="19"/>
      <c r="R215" s="19"/>
    </row>
    <row r="216" spans="1:18" ht="12.75">
      <c r="A216" s="4" t="s">
        <v>198</v>
      </c>
      <c r="B216" s="19">
        <v>-1</v>
      </c>
      <c r="C216" s="19">
        <v>-0.3</v>
      </c>
      <c r="D216" s="19">
        <v>-2.8</v>
      </c>
      <c r="E216" s="19">
        <v>-1.3</v>
      </c>
      <c r="F216" s="19">
        <v>-1.7</v>
      </c>
      <c r="G216" s="19">
        <v>-1</v>
      </c>
      <c r="H216" s="19">
        <v>2.9</v>
      </c>
      <c r="I216" s="19">
        <v>2.6</v>
      </c>
      <c r="J216" s="19">
        <v>-0.6</v>
      </c>
      <c r="K216" s="19">
        <v>1.3</v>
      </c>
      <c r="L216" s="19">
        <v>1.9</v>
      </c>
      <c r="M216" s="19">
        <v>4.4</v>
      </c>
      <c r="N216" s="19">
        <v>0.15943877551021046</v>
      </c>
      <c r="O216" s="19"/>
      <c r="P216" s="19"/>
      <c r="Q216" s="19"/>
      <c r="R216" s="19"/>
    </row>
    <row r="217" spans="1:18" s="414" customFormat="1" ht="12.75">
      <c r="A217" s="422" t="s">
        <v>199</v>
      </c>
      <c r="B217" s="423">
        <v>-0.3</v>
      </c>
      <c r="C217" s="423">
        <v>0.3</v>
      </c>
      <c r="D217" s="423">
        <v>-2</v>
      </c>
      <c r="E217" s="423">
        <v>-1.4</v>
      </c>
      <c r="F217" s="423">
        <v>-1.6</v>
      </c>
      <c r="G217" s="423">
        <v>-1.8</v>
      </c>
      <c r="H217" s="423">
        <v>3.2</v>
      </c>
      <c r="I217" s="423">
        <v>2.1</v>
      </c>
      <c r="J217" s="423">
        <v>-0.4</v>
      </c>
      <c r="K217" s="423">
        <v>1.2</v>
      </c>
      <c r="L217" s="423">
        <v>1.5</v>
      </c>
      <c r="M217" s="423">
        <v>4.7</v>
      </c>
      <c r="N217" s="423"/>
      <c r="O217" s="423"/>
      <c r="P217" s="423"/>
      <c r="Q217" s="423"/>
      <c r="R217" s="423"/>
    </row>
    <row r="218" spans="1:18" ht="12.75">
      <c r="A218" s="81"/>
      <c r="B218" s="19"/>
      <c r="C218" s="19"/>
      <c r="D218" s="19"/>
      <c r="E218" s="19"/>
      <c r="F218" s="19"/>
      <c r="G218" s="19"/>
      <c r="H218" s="19"/>
      <c r="I218" s="19"/>
      <c r="J218" s="19"/>
      <c r="K218" s="19"/>
      <c r="L218" s="19"/>
      <c r="M218" s="19"/>
      <c r="N218" s="19"/>
      <c r="O218" s="19"/>
      <c r="P218" s="19"/>
      <c r="Q218" s="19"/>
      <c r="R218" s="19"/>
    </row>
    <row r="219" ht="12.75">
      <c r="A219" s="1" t="s">
        <v>497</v>
      </c>
    </row>
    <row r="220" ht="12.75">
      <c r="A220" s="1" t="s">
        <v>282</v>
      </c>
    </row>
    <row r="221" ht="12.75">
      <c r="A221" s="1" t="s">
        <v>283</v>
      </c>
    </row>
  </sheetData>
  <mergeCells count="23">
    <mergeCell ref="B120:G120"/>
    <mergeCell ref="H120:M120"/>
    <mergeCell ref="B121:D121"/>
    <mergeCell ref="E121:G121"/>
    <mergeCell ref="G6:G7"/>
    <mergeCell ref="G5:L5"/>
    <mergeCell ref="B5:F5"/>
    <mergeCell ref="L6:L7"/>
    <mergeCell ref="H6:H7"/>
    <mergeCell ref="I6:I7"/>
    <mergeCell ref="J6:J7"/>
    <mergeCell ref="K6:K7"/>
    <mergeCell ref="C6:C7"/>
    <mergeCell ref="A5:A7"/>
    <mergeCell ref="M5:N6"/>
    <mergeCell ref="B6:B7"/>
    <mergeCell ref="H121:I121"/>
    <mergeCell ref="J121:J122"/>
    <mergeCell ref="K121:K122"/>
    <mergeCell ref="L121:L122"/>
    <mergeCell ref="M121:M122"/>
    <mergeCell ref="E6:E7"/>
    <mergeCell ref="F6:F7"/>
  </mergeCells>
  <printOptions/>
  <pageMargins left="0.86" right="0.32" top="0.43" bottom="0.29" header="0.36" footer="0.5"/>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144"/>
  <sheetViews>
    <sheetView workbookViewId="0" topLeftCell="G73">
      <selection activeCell="L126" sqref="L126:N127"/>
    </sheetView>
  </sheetViews>
  <sheetFormatPr defaultColWidth="9.00390625" defaultRowHeight="14.25" outlineLevelRow="1"/>
  <cols>
    <col min="1" max="1" width="8.375" style="1" customWidth="1"/>
    <col min="2" max="2" width="12.50390625" style="1" customWidth="1"/>
    <col min="3" max="3" width="12.375" style="1" customWidth="1"/>
    <col min="4" max="4" width="13.875" style="1" customWidth="1"/>
    <col min="5" max="5" width="10.375" style="1" bestFit="1" customWidth="1"/>
    <col min="6" max="6" width="9.875" style="1" customWidth="1"/>
    <col min="7" max="7" width="10.625" style="1" bestFit="1" customWidth="1"/>
    <col min="8" max="8" width="9.375" style="1" bestFit="1" customWidth="1"/>
    <col min="9" max="9" width="12.375" style="1" customWidth="1"/>
    <col min="10" max="10" width="9.625" style="1" customWidth="1"/>
    <col min="11" max="11" width="11.125" style="1" bestFit="1" customWidth="1"/>
    <col min="12" max="12" width="10.375" style="1" bestFit="1" customWidth="1"/>
    <col min="13" max="13" width="13.375" style="1" customWidth="1"/>
    <col min="14" max="14" width="11.625" style="1" customWidth="1"/>
    <col min="15" max="16384" width="9.00390625" style="1" customWidth="1"/>
  </cols>
  <sheetData>
    <row r="1" ht="15">
      <c r="A1" s="74" t="s">
        <v>395</v>
      </c>
    </row>
    <row r="2" ht="15.75">
      <c r="A2" s="54" t="s">
        <v>293</v>
      </c>
    </row>
    <row r="3" ht="12.75">
      <c r="A3" s="95" t="s">
        <v>231</v>
      </c>
    </row>
    <row r="5" spans="1:14" ht="12.75">
      <c r="A5" s="604"/>
      <c r="B5" s="657" t="s">
        <v>249</v>
      </c>
      <c r="C5" s="677"/>
      <c r="D5" s="677"/>
      <c r="E5" s="677"/>
      <c r="F5" s="604"/>
      <c r="G5" s="657" t="s">
        <v>294</v>
      </c>
      <c r="H5" s="677"/>
      <c r="I5" s="677"/>
      <c r="J5" s="677"/>
      <c r="K5" s="677"/>
      <c r="L5" s="604"/>
      <c r="M5" s="122"/>
      <c r="N5" s="6"/>
    </row>
    <row r="6" spans="1:14" s="2" customFormat="1" ht="56.25" customHeight="1">
      <c r="A6" s="605"/>
      <c r="B6" s="123" t="s">
        <v>0</v>
      </c>
      <c r="C6" s="124" t="s">
        <v>249</v>
      </c>
      <c r="D6" s="124" t="s">
        <v>295</v>
      </c>
      <c r="E6" s="124" t="s">
        <v>296</v>
      </c>
      <c r="F6" s="124" t="s">
        <v>297</v>
      </c>
      <c r="G6" s="123" t="s">
        <v>249</v>
      </c>
      <c r="H6" s="124" t="s">
        <v>298</v>
      </c>
      <c r="I6" s="124" t="s">
        <v>299</v>
      </c>
      <c r="J6" s="124" t="s">
        <v>300</v>
      </c>
      <c r="K6" s="124" t="s">
        <v>301</v>
      </c>
      <c r="L6" s="124" t="s">
        <v>296</v>
      </c>
      <c r="M6" s="123" t="s">
        <v>303</v>
      </c>
      <c r="N6" s="125" t="s">
        <v>302</v>
      </c>
    </row>
    <row r="7" spans="1:15" ht="12.75">
      <c r="A7" s="8" t="s">
        <v>304</v>
      </c>
      <c r="B7" s="21">
        <v>100</v>
      </c>
      <c r="C7" s="22">
        <v>100</v>
      </c>
      <c r="D7" s="23">
        <v>77.13073239029994</v>
      </c>
      <c r="E7" s="23">
        <v>22.869267564700003</v>
      </c>
      <c r="F7" s="239" t="s">
        <v>206</v>
      </c>
      <c r="G7" s="24">
        <f>C7</f>
        <v>100</v>
      </c>
      <c r="H7" s="23">
        <v>14.271726098899945</v>
      </c>
      <c r="I7" s="23">
        <v>30.150687607000002</v>
      </c>
      <c r="J7" s="23">
        <v>2.5597008439</v>
      </c>
      <c r="K7" s="23">
        <v>30.1442004693</v>
      </c>
      <c r="L7" s="23">
        <v>22.869267564700003</v>
      </c>
      <c r="M7" s="25">
        <v>60.2948880763</v>
      </c>
      <c r="N7" s="25">
        <v>62.85900629139999</v>
      </c>
      <c r="O7" s="18"/>
    </row>
    <row r="8" spans="1:14" ht="12.75">
      <c r="A8" s="8"/>
      <c r="B8" s="9">
        <v>1</v>
      </c>
      <c r="C8" s="10">
        <v>2</v>
      </c>
      <c r="D8" s="10">
        <v>3</v>
      </c>
      <c r="E8" s="10">
        <v>4</v>
      </c>
      <c r="F8" s="9">
        <v>5</v>
      </c>
      <c r="G8" s="11">
        <v>6</v>
      </c>
      <c r="H8" s="10">
        <v>7</v>
      </c>
      <c r="I8" s="10">
        <v>8</v>
      </c>
      <c r="J8" s="10">
        <v>9</v>
      </c>
      <c r="K8" s="10">
        <v>10</v>
      </c>
      <c r="L8" s="10">
        <v>11</v>
      </c>
      <c r="M8" s="12">
        <v>12</v>
      </c>
      <c r="N8" s="12">
        <v>13</v>
      </c>
    </row>
    <row r="9" spans="1:14" ht="12.75" hidden="1">
      <c r="A9" s="4">
        <v>2005</v>
      </c>
      <c r="B9" s="5">
        <v>100</v>
      </c>
      <c r="C9" s="14">
        <v>2.725055673325</v>
      </c>
      <c r="D9" s="14">
        <v>1.0240125908183444</v>
      </c>
      <c r="E9" s="14">
        <v>8.194982676119437</v>
      </c>
      <c r="F9" s="7"/>
      <c r="G9" s="26" t="s">
        <v>43</v>
      </c>
      <c r="H9" s="26" t="s">
        <v>43</v>
      </c>
      <c r="I9" s="26" t="s">
        <v>43</v>
      </c>
      <c r="J9" s="26" t="s">
        <v>43</v>
      </c>
      <c r="K9" s="26" t="s">
        <v>43</v>
      </c>
      <c r="L9" s="27" t="s">
        <v>43</v>
      </c>
      <c r="M9" s="14">
        <v>1.4823409307929722</v>
      </c>
      <c r="N9" s="14">
        <v>1.7795019438293451</v>
      </c>
    </row>
    <row r="10" spans="1:14" ht="12.75">
      <c r="A10" s="4">
        <v>2006</v>
      </c>
      <c r="B10" s="17">
        <v>104.4786031709939</v>
      </c>
      <c r="C10" s="14">
        <v>4.479734107697</v>
      </c>
      <c r="D10" s="14">
        <v>2.5273047929900514</v>
      </c>
      <c r="E10" s="14">
        <v>10.504875026470302</v>
      </c>
      <c r="F10" s="16">
        <v>0.16</v>
      </c>
      <c r="G10" s="62" t="s">
        <v>43</v>
      </c>
      <c r="H10" s="62" t="s">
        <v>43</v>
      </c>
      <c r="I10" s="62" t="s">
        <v>43</v>
      </c>
      <c r="J10" s="62" t="s">
        <v>43</v>
      </c>
      <c r="K10" s="62" t="s">
        <v>43</v>
      </c>
      <c r="L10" s="64" t="s">
        <v>43</v>
      </c>
      <c r="M10" s="14">
        <v>2.6130266238990316</v>
      </c>
      <c r="N10" s="14">
        <v>2.7983008837062897</v>
      </c>
    </row>
    <row r="11" spans="1:14" ht="12.75">
      <c r="A11" s="4">
        <v>2007</v>
      </c>
      <c r="B11" s="17">
        <v>107.36328005853906</v>
      </c>
      <c r="C11" s="14">
        <v>2.760630747092</v>
      </c>
      <c r="D11" s="14">
        <v>2.8986198005724333</v>
      </c>
      <c r="E11" s="14">
        <v>1.6790160192709322</v>
      </c>
      <c r="F11" s="16">
        <v>0.16</v>
      </c>
      <c r="G11" s="62" t="s">
        <v>43</v>
      </c>
      <c r="H11" s="62" t="s">
        <v>43</v>
      </c>
      <c r="I11" s="62" t="s">
        <v>43</v>
      </c>
      <c r="J11" s="62" t="s">
        <v>43</v>
      </c>
      <c r="K11" s="62" t="s">
        <v>43</v>
      </c>
      <c r="L11" s="64" t="s">
        <v>43</v>
      </c>
      <c r="M11" s="14">
        <v>3.0717978154557244</v>
      </c>
      <c r="N11" s="14">
        <v>2.6438157694359603</v>
      </c>
    </row>
    <row r="12" spans="1:14" ht="12.75">
      <c r="A12" s="4">
        <v>2008</v>
      </c>
      <c r="B12" s="17">
        <v>112.28434721970405</v>
      </c>
      <c r="C12" s="14">
        <v>4.5819320028</v>
      </c>
      <c r="D12" s="14">
        <v>4.608793398323471</v>
      </c>
      <c r="E12" s="14">
        <v>4.4566912364750095</v>
      </c>
      <c r="F12" s="16">
        <v>0</v>
      </c>
      <c r="G12" s="62" t="s">
        <v>43</v>
      </c>
      <c r="H12" s="62" t="s">
        <v>43</v>
      </c>
      <c r="I12" s="62" t="s">
        <v>43</v>
      </c>
      <c r="J12" s="62" t="s">
        <v>43</v>
      </c>
      <c r="K12" s="62" t="s">
        <v>43</v>
      </c>
      <c r="L12" s="64" t="s">
        <v>43</v>
      </c>
      <c r="M12" s="14">
        <v>3.6392585079645414</v>
      </c>
      <c r="N12" s="14">
        <v>3.821564704347267</v>
      </c>
    </row>
    <row r="13" spans="1:14" ht="12.75" outlineLevel="1">
      <c r="A13" s="65">
        <v>2009</v>
      </c>
      <c r="B13" s="121">
        <v>114.1123393944324</v>
      </c>
      <c r="C13" s="25">
        <v>1.6338236386106075</v>
      </c>
      <c r="D13" s="25">
        <v>0.4724889227773292</v>
      </c>
      <c r="E13" s="25">
        <v>4.21911395740634</v>
      </c>
      <c r="F13" s="23">
        <v>0.26587595438439743</v>
      </c>
      <c r="G13" s="66" t="s">
        <v>43</v>
      </c>
      <c r="H13" s="66" t="s">
        <v>43</v>
      </c>
      <c r="I13" s="66" t="s">
        <v>43</v>
      </c>
      <c r="J13" s="66" t="s">
        <v>43</v>
      </c>
      <c r="K13" s="66" t="s">
        <v>43</v>
      </c>
      <c r="L13" s="67" t="s">
        <v>43</v>
      </c>
      <c r="M13" s="25">
        <v>2.452457628753</v>
      </c>
      <c r="N13" s="25">
        <v>1.4261214371532194</v>
      </c>
    </row>
    <row r="14" spans="1:14" ht="12.75" hidden="1" outlineLevel="1">
      <c r="A14" s="4" t="s">
        <v>88</v>
      </c>
      <c r="B14" s="17">
        <v>99.35386833216455</v>
      </c>
      <c r="C14" s="14">
        <v>2.8045233423759584</v>
      </c>
      <c r="D14" s="14">
        <v>1.2816720254404572</v>
      </c>
      <c r="E14" s="14">
        <v>7.937657838876746</v>
      </c>
      <c r="F14" s="497" t="s">
        <v>169</v>
      </c>
      <c r="G14" s="14">
        <v>1.7338551963035798</v>
      </c>
      <c r="H14" s="14">
        <v>0.9327358323703407</v>
      </c>
      <c r="I14" s="14">
        <v>-0.6337911564859127</v>
      </c>
      <c r="J14" s="14">
        <v>-5.301102383793193</v>
      </c>
      <c r="K14" s="14">
        <v>3.2303821961221075</v>
      </c>
      <c r="L14" s="16">
        <v>5.043802838042822</v>
      </c>
      <c r="M14" s="14">
        <v>1.1214498008735632</v>
      </c>
      <c r="N14" s="14">
        <v>0.7314352554414398</v>
      </c>
    </row>
    <row r="15" spans="1:14" ht="12.75" hidden="1" outlineLevel="1">
      <c r="A15" s="4" t="s">
        <v>89</v>
      </c>
      <c r="B15" s="17">
        <v>99.7926466877957</v>
      </c>
      <c r="C15" s="14">
        <v>2.5442075383210465</v>
      </c>
      <c r="D15" s="14">
        <v>1.1541365754182351</v>
      </c>
      <c r="E15" s="14">
        <v>7.257899082056696</v>
      </c>
      <c r="F15" s="497" t="s">
        <v>169</v>
      </c>
      <c r="G15" s="14">
        <v>0.44163187905698464</v>
      </c>
      <c r="H15" s="14">
        <v>0.4661174491923532</v>
      </c>
      <c r="I15" s="14">
        <v>-0.9299315495304938</v>
      </c>
      <c r="J15" s="14">
        <v>8.18711160829028</v>
      </c>
      <c r="K15" s="14">
        <v>0.8474307229722484</v>
      </c>
      <c r="L15" s="16">
        <v>0.5941607856182713</v>
      </c>
      <c r="M15" s="14">
        <v>-0.09323577475144873</v>
      </c>
      <c r="N15" s="14">
        <v>0.3785301957258014</v>
      </c>
    </row>
    <row r="16" spans="1:14" ht="12.75" hidden="1" outlineLevel="1">
      <c r="A16" s="4" t="s">
        <v>90</v>
      </c>
      <c r="B16" s="17">
        <v>99.80264769064198</v>
      </c>
      <c r="C16" s="14">
        <v>2.0783774854068895</v>
      </c>
      <c r="D16" s="14">
        <v>0.7663447366432479</v>
      </c>
      <c r="E16" s="14">
        <v>6.5008624495835505</v>
      </c>
      <c r="F16" s="497" t="s">
        <v>169</v>
      </c>
      <c r="G16" s="14">
        <v>0.010021783345990798</v>
      </c>
      <c r="H16" s="14">
        <v>-1.6126866912700848</v>
      </c>
      <c r="I16" s="14">
        <v>-0.4117856007962928</v>
      </c>
      <c r="J16" s="14">
        <v>7.800758110310852</v>
      </c>
      <c r="K16" s="14">
        <v>0.4344292691475431</v>
      </c>
      <c r="L16" s="16">
        <v>-0.03972597478549744</v>
      </c>
      <c r="M16" s="14">
        <v>-0.009678061373875835</v>
      </c>
      <c r="N16" s="14">
        <v>0.469361870845205</v>
      </c>
    </row>
    <row r="17" spans="1:14" ht="12.75" hidden="1" outlineLevel="1">
      <c r="A17" s="4" t="s">
        <v>91</v>
      </c>
      <c r="B17" s="17">
        <v>101.0508372893978</v>
      </c>
      <c r="C17" s="14">
        <v>3.471474446221606</v>
      </c>
      <c r="D17" s="14">
        <v>1.381291000022685</v>
      </c>
      <c r="E17" s="14">
        <v>11.078561056913898</v>
      </c>
      <c r="F17" s="497" t="s">
        <v>169</v>
      </c>
      <c r="G17" s="14">
        <v>1.2506578008078861</v>
      </c>
      <c r="H17" s="14">
        <v>-0.659981374016354</v>
      </c>
      <c r="I17" s="14">
        <v>0.19479864046432738</v>
      </c>
      <c r="J17" s="14">
        <v>0.7939394421222516</v>
      </c>
      <c r="K17" s="14">
        <v>0.37428540169339897</v>
      </c>
      <c r="L17" s="16">
        <v>5.162184603670909</v>
      </c>
      <c r="M17" s="14">
        <v>0.2804666415946713</v>
      </c>
      <c r="N17" s="14">
        <v>0.315505118648602</v>
      </c>
    </row>
    <row r="18" spans="1:14" ht="12.75" hidden="1" outlineLevel="1">
      <c r="A18" s="4" t="s">
        <v>92</v>
      </c>
      <c r="B18" s="17">
        <v>103.65144456969118</v>
      </c>
      <c r="C18" s="14">
        <v>4.325524823209463</v>
      </c>
      <c r="D18" s="14">
        <v>2.1537834285211943</v>
      </c>
      <c r="E18" s="14">
        <v>11.397886865987445</v>
      </c>
      <c r="F18" s="16">
        <v>0.08</v>
      </c>
      <c r="G18" s="14">
        <v>2.573563317289043</v>
      </c>
      <c r="H18" s="14">
        <v>1.7918155867694452</v>
      </c>
      <c r="I18" s="14">
        <v>-0.3497216848986966</v>
      </c>
      <c r="J18" s="14">
        <v>-2.515439457335745</v>
      </c>
      <c r="K18" s="14">
        <v>4.332625353333924</v>
      </c>
      <c r="L18" s="16">
        <v>5.345780078387463</v>
      </c>
      <c r="M18" s="14">
        <v>1.8493179684116114</v>
      </c>
      <c r="N18" s="14">
        <v>1.579343103215166</v>
      </c>
    </row>
    <row r="19" spans="1:14" ht="12.75" hidden="1" outlineLevel="1">
      <c r="A19" s="4" t="s">
        <v>93</v>
      </c>
      <c r="B19" s="17">
        <v>104.40781305399021</v>
      </c>
      <c r="C19" s="14">
        <v>4.624755950839955</v>
      </c>
      <c r="D19" s="14">
        <v>2.615746232060644</v>
      </c>
      <c r="E19" s="14">
        <v>11.335250896528521</v>
      </c>
      <c r="F19" s="16">
        <v>0.08</v>
      </c>
      <c r="G19" s="14">
        <v>0.7297230515590911</v>
      </c>
      <c r="H19" s="14">
        <v>1.7163885756249329</v>
      </c>
      <c r="I19" s="14">
        <v>-0.2521579551610529</v>
      </c>
      <c r="J19" s="14">
        <v>4.755306760470219</v>
      </c>
      <c r="K19" s="14">
        <v>0.9215328654631918</v>
      </c>
      <c r="L19" s="16">
        <v>0.5375994543401106</v>
      </c>
      <c r="M19" s="14">
        <v>0.31128422604047046</v>
      </c>
      <c r="N19" s="14">
        <v>0.5550252799518205</v>
      </c>
    </row>
    <row r="20" spans="1:14" ht="12.75" hidden="1" outlineLevel="1">
      <c r="A20" s="4" t="s">
        <v>94</v>
      </c>
      <c r="B20" s="17">
        <v>104.71080269282336</v>
      </c>
      <c r="C20" s="14">
        <v>4.9178605134757305</v>
      </c>
      <c r="D20" s="14">
        <v>2.7411001685666747</v>
      </c>
      <c r="E20" s="14">
        <v>11.951201112668656</v>
      </c>
      <c r="F20" s="16">
        <v>0.16</v>
      </c>
      <c r="G20" s="14">
        <v>0.29019824280436524</v>
      </c>
      <c r="H20" s="14">
        <v>-0.9230831367781178</v>
      </c>
      <c r="I20" s="14">
        <v>-0.019099201893169493</v>
      </c>
      <c r="J20" s="14">
        <v>1.5168162445200295</v>
      </c>
      <c r="K20" s="14">
        <v>0.6782782363694366</v>
      </c>
      <c r="L20" s="16">
        <v>0.5132934139117964</v>
      </c>
      <c r="M20" s="14">
        <v>0.3177205792168678</v>
      </c>
      <c r="N20" s="14">
        <v>0.38624065363184457</v>
      </c>
    </row>
    <row r="21" spans="1:14" ht="12.75" hidden="1" outlineLevel="1">
      <c r="A21" s="4" t="s">
        <v>95</v>
      </c>
      <c r="B21" s="17">
        <v>105.15711971159864</v>
      </c>
      <c r="C21" s="14">
        <v>4.063580799870991</v>
      </c>
      <c r="D21" s="14">
        <v>2.7292363464130034</v>
      </c>
      <c r="E21" s="14">
        <v>7.333240215289024</v>
      </c>
      <c r="F21" s="16">
        <v>0.3</v>
      </c>
      <c r="G21" s="14">
        <v>0.42623779714934074</v>
      </c>
      <c r="H21" s="14">
        <v>0.2156221140032386</v>
      </c>
      <c r="I21" s="14">
        <v>0.02283525378177842</v>
      </c>
      <c r="J21" s="14">
        <v>-9.56195541670047</v>
      </c>
      <c r="K21" s="14">
        <v>1.405005117997021</v>
      </c>
      <c r="L21" s="16">
        <v>0.8242690515722444</v>
      </c>
      <c r="M21" s="14">
        <v>0.6927958191216561</v>
      </c>
      <c r="N21" s="14">
        <v>0.10018077353284127</v>
      </c>
    </row>
    <row r="22" spans="1:14" ht="12.75" hidden="1" outlineLevel="1">
      <c r="A22" s="4" t="s">
        <v>96</v>
      </c>
      <c r="B22" s="17">
        <v>106.56415113635434</v>
      </c>
      <c r="C22" s="14">
        <v>2.8100974171225914</v>
      </c>
      <c r="D22" s="14">
        <v>2.638886760486585</v>
      </c>
      <c r="E22" s="14">
        <v>2.402988344657956</v>
      </c>
      <c r="F22" s="16">
        <v>0.23</v>
      </c>
      <c r="G22" s="14">
        <v>1.338027732800768</v>
      </c>
      <c r="H22" s="14">
        <v>2.1875302030371415</v>
      </c>
      <c r="I22" s="14">
        <v>0.016145855386071162</v>
      </c>
      <c r="J22" s="14">
        <v>-4.093911388490511</v>
      </c>
      <c r="K22" s="14">
        <v>3.6996204037571374</v>
      </c>
      <c r="L22" s="16">
        <v>0.5068203278685672</v>
      </c>
      <c r="M22" s="14">
        <v>1.7520416922964586</v>
      </c>
      <c r="N22" s="14">
        <v>1.4432452948280456</v>
      </c>
    </row>
    <row r="23" spans="1:14" ht="12.75" hidden="1" outlineLevel="1">
      <c r="A23" s="4" t="s">
        <v>97</v>
      </c>
      <c r="B23" s="17">
        <v>106.99106190136094</v>
      </c>
      <c r="C23" s="14">
        <v>2.4741911278564004</v>
      </c>
      <c r="D23" s="14">
        <v>2.4276730881542647</v>
      </c>
      <c r="E23" s="14">
        <v>1.6610812305764426</v>
      </c>
      <c r="F23" s="16">
        <v>0.23</v>
      </c>
      <c r="G23" s="14">
        <v>0.4006138654080189</v>
      </c>
      <c r="H23" s="14">
        <v>1.1208589823836945</v>
      </c>
      <c r="I23" s="14">
        <v>-0.22038081397961662</v>
      </c>
      <c r="J23" s="14">
        <v>4.576702864360357</v>
      </c>
      <c r="K23" s="14">
        <v>0.7022230535558975</v>
      </c>
      <c r="L23" s="16">
        <v>-0.19079296343591068</v>
      </c>
      <c r="M23" s="14">
        <v>0.2242972866376931</v>
      </c>
      <c r="N23" s="14">
        <v>0.461934572593762</v>
      </c>
    </row>
    <row r="24" spans="1:14" ht="12.75" hidden="1" outlineLevel="1">
      <c r="A24" s="4" t="s">
        <v>98</v>
      </c>
      <c r="B24" s="17">
        <v>107.30368663740914</v>
      </c>
      <c r="C24" s="14">
        <v>2.476233471528431</v>
      </c>
      <c r="D24" s="14">
        <v>2.6204989139278325</v>
      </c>
      <c r="E24" s="14">
        <v>1.3942580936150222</v>
      </c>
      <c r="F24" s="16">
        <v>0.15</v>
      </c>
      <c r="G24" s="14">
        <v>0.29219705879395974</v>
      </c>
      <c r="H24" s="14">
        <v>-0.6579190781496891</v>
      </c>
      <c r="I24" s="14">
        <v>-0.05693542770471538</v>
      </c>
      <c r="J24" s="14">
        <v>1.3821601879649563</v>
      </c>
      <c r="K24" s="14">
        <v>1.0415454587797228</v>
      </c>
      <c r="L24" s="16">
        <v>0.24948279995426503</v>
      </c>
      <c r="M24" s="14">
        <v>0.47503686588130734</v>
      </c>
      <c r="N24" s="14">
        <v>0.526608250517782</v>
      </c>
    </row>
    <row r="25" spans="1:14" ht="12.75" hidden="1">
      <c r="A25" s="4" t="s">
        <v>14</v>
      </c>
      <c r="B25" s="17">
        <v>108.60713315704274</v>
      </c>
      <c r="C25" s="14">
        <v>3.2808177467260577</v>
      </c>
      <c r="D25" s="14">
        <v>3.9063358103951913</v>
      </c>
      <c r="E25" s="14">
        <v>1.2532558688130564</v>
      </c>
      <c r="F25" s="16">
        <v>0.01</v>
      </c>
      <c r="G25" s="14">
        <v>1.2147266887838555</v>
      </c>
      <c r="H25" s="14">
        <v>4.59605145668192</v>
      </c>
      <c r="I25" s="14">
        <v>0.06699040352242491</v>
      </c>
      <c r="J25" s="14">
        <v>2.763405181154326</v>
      </c>
      <c r="K25" s="14">
        <v>0.9954392310474987</v>
      </c>
      <c r="L25" s="16">
        <v>0.684059472473848</v>
      </c>
      <c r="M25" s="14">
        <v>0.519154721284167</v>
      </c>
      <c r="N25" s="14">
        <v>0.6478886370253605</v>
      </c>
    </row>
    <row r="26" spans="1:14" ht="12.75" hidden="1">
      <c r="A26" s="4" t="s">
        <v>15</v>
      </c>
      <c r="B26" s="17">
        <v>110.81558032445209</v>
      </c>
      <c r="C26" s="14">
        <v>3.9895491520951083</v>
      </c>
      <c r="D26" s="14">
        <v>4.301509217187061</v>
      </c>
      <c r="E26" s="14">
        <v>3.1133923553853293</v>
      </c>
      <c r="F26" s="16">
        <v>-0.038227737945305984</v>
      </c>
      <c r="G26" s="14">
        <v>2.03342736633698</v>
      </c>
      <c r="H26" s="14">
        <v>3.4261311248137076</v>
      </c>
      <c r="I26" s="14">
        <v>0.3991663782325361</v>
      </c>
      <c r="J26" s="14">
        <v>2.6715501210765353</v>
      </c>
      <c r="K26" s="14">
        <v>2.930785815489429</v>
      </c>
      <c r="L26" s="16">
        <v>2.353243951850189</v>
      </c>
      <c r="M26" s="14">
        <v>2.7975406448850464</v>
      </c>
      <c r="N26" s="14">
        <v>3.3066386260292404</v>
      </c>
    </row>
    <row r="27" spans="1:14" ht="12.75">
      <c r="A27" s="4" t="s">
        <v>16</v>
      </c>
      <c r="B27" s="17">
        <v>111.80058598139536</v>
      </c>
      <c r="C27" s="14">
        <v>4.495257823002532</v>
      </c>
      <c r="D27" s="14">
        <v>4.7203954815234255</v>
      </c>
      <c r="E27" s="14">
        <v>3.911812719466596</v>
      </c>
      <c r="F27" s="16">
        <v>-0.038227737945305984</v>
      </c>
      <c r="G27" s="14">
        <v>0.8888692854012845</v>
      </c>
      <c r="H27" s="14">
        <v>2.562384162302763</v>
      </c>
      <c r="I27" s="14">
        <v>0.07824543716832011</v>
      </c>
      <c r="J27" s="14">
        <v>3.388441619732845</v>
      </c>
      <c r="K27" s="14">
        <v>0.8955326809266069</v>
      </c>
      <c r="L27" s="16">
        <v>0.5820426653846624</v>
      </c>
      <c r="M27" s="14">
        <v>3.0330269688934237</v>
      </c>
      <c r="N27" s="14">
        <v>3.463861961579312</v>
      </c>
    </row>
    <row r="28" spans="1:14" ht="12.75">
      <c r="A28" s="4" t="s">
        <v>17</v>
      </c>
      <c r="B28" s="17">
        <v>112.72748882498702</v>
      </c>
      <c r="C28" s="14">
        <v>5.05462799792285</v>
      </c>
      <c r="D28" s="14">
        <v>5.3036402969818965</v>
      </c>
      <c r="E28" s="14">
        <v>4.452156269099518</v>
      </c>
      <c r="F28" s="16">
        <v>-0.05098417721427872</v>
      </c>
      <c r="G28" s="14">
        <v>0.8290679654809026</v>
      </c>
      <c r="H28" s="14">
        <v>-1.161189879964624</v>
      </c>
      <c r="I28" s="14">
        <v>0.1941945367572373</v>
      </c>
      <c r="J28" s="14">
        <v>2.0670027676776357</v>
      </c>
      <c r="K28" s="14">
        <v>2.6139767076271028</v>
      </c>
      <c r="L28" s="16">
        <v>0.7707821591641277</v>
      </c>
      <c r="M28" s="14">
        <v>3.890549828194281</v>
      </c>
      <c r="N28" s="14">
        <v>4.31527156044811</v>
      </c>
    </row>
    <row r="29" spans="1:14" ht="12.75">
      <c r="A29" s="4" t="s">
        <v>18</v>
      </c>
      <c r="B29" s="17">
        <v>113.80723820348815</v>
      </c>
      <c r="C29" s="14">
        <v>4.787995866649197</v>
      </c>
      <c r="D29" s="14">
        <v>4.107595976414885</v>
      </c>
      <c r="E29" s="14">
        <v>6.350361146613466</v>
      </c>
      <c r="F29" s="16">
        <v>0.1259687806107116</v>
      </c>
      <c r="G29" s="14">
        <v>0.9578403544298482</v>
      </c>
      <c r="H29" s="14">
        <v>-1.0840757112214021</v>
      </c>
      <c r="I29" s="14">
        <v>-0.19504983186908476</v>
      </c>
      <c r="J29" s="14">
        <v>-13.748903047409883</v>
      </c>
      <c r="K29" s="14">
        <v>3.2057075859379722</v>
      </c>
      <c r="L29" s="16">
        <v>2.5137868769151197</v>
      </c>
      <c r="M29" s="14">
        <v>4.795846317009335</v>
      </c>
      <c r="N29" s="14">
        <v>4.199259990563959</v>
      </c>
    </row>
    <row r="30" spans="1:14" ht="12.75" outlineLevel="1">
      <c r="A30" s="4" t="s">
        <v>19</v>
      </c>
      <c r="B30" s="17">
        <v>114.08917490936963</v>
      </c>
      <c r="C30" s="14">
        <v>2.9530760785569896</v>
      </c>
      <c r="D30" s="14">
        <v>1.945775274382754</v>
      </c>
      <c r="E30" s="14">
        <v>5.000880057404089</v>
      </c>
      <c r="F30" s="16">
        <v>0.270454140086289</v>
      </c>
      <c r="G30" s="14">
        <v>0.24674222771083976</v>
      </c>
      <c r="H30" s="14">
        <v>0.44004767128664923</v>
      </c>
      <c r="I30" s="14">
        <v>-0.6477447025205976</v>
      </c>
      <c r="J30" s="14">
        <v>-13.811708647891237</v>
      </c>
      <c r="K30" s="14">
        <v>1.459397533452389</v>
      </c>
      <c r="L30" s="16">
        <v>1.0544823337129259</v>
      </c>
      <c r="M30" s="14">
        <v>3.6065768927632433</v>
      </c>
      <c r="N30" s="14">
        <v>2.241280999336354</v>
      </c>
    </row>
    <row r="31" spans="1:14" ht="12.75" outlineLevel="1">
      <c r="A31" s="4" t="s">
        <v>20</v>
      </c>
      <c r="B31" s="17">
        <v>113.93585211940764</v>
      </c>
      <c r="C31" s="14">
        <v>1.9103389981941916</v>
      </c>
      <c r="D31" s="14">
        <v>0.6726056461060352</v>
      </c>
      <c r="E31" s="14">
        <v>4.73822327788902</v>
      </c>
      <c r="F31" s="16">
        <v>0.2746609933252788</v>
      </c>
      <c r="G31" s="14">
        <v>-0.1329609406280099</v>
      </c>
      <c r="H31" s="14">
        <v>-1.7771231912046375</v>
      </c>
      <c r="I31" s="14">
        <v>-0.8166169904533831</v>
      </c>
      <c r="J31" s="14">
        <v>4.600846213813384</v>
      </c>
      <c r="K31" s="14">
        <v>0.5613145225458425</v>
      </c>
      <c r="L31" s="16">
        <v>0.3304394846390011</v>
      </c>
      <c r="M31" s="14">
        <v>3.0218463238685302</v>
      </c>
      <c r="N31" s="14">
        <v>1.6856282384311072</v>
      </c>
    </row>
    <row r="32" spans="1:14" ht="12.75" outlineLevel="1">
      <c r="A32" s="4" t="s">
        <v>21</v>
      </c>
      <c r="B32" s="17">
        <v>114.08759315659655</v>
      </c>
      <c r="C32" s="14">
        <v>1.2074161065379343</v>
      </c>
      <c r="D32" s="14">
        <v>-0.0666666036315604</v>
      </c>
      <c r="E32" s="14">
        <v>4.531879193171463</v>
      </c>
      <c r="F32" s="16">
        <v>0.2874896756530847</v>
      </c>
      <c r="G32" s="14">
        <v>0.1336031018172008</v>
      </c>
      <c r="H32" s="14">
        <v>-3.4946521868314164</v>
      </c>
      <c r="I32" s="14">
        <v>-0.5446058758329002</v>
      </c>
      <c r="J32" s="14">
        <v>5.90670431829264</v>
      </c>
      <c r="K32" s="14">
        <v>1.6235239698647774</v>
      </c>
      <c r="L32" s="16">
        <v>0.5722543040969725</v>
      </c>
      <c r="M32" s="14">
        <v>2.267968451658689</v>
      </c>
      <c r="N32" s="14">
        <v>1.1140541204967036</v>
      </c>
    </row>
    <row r="33" spans="1:14" ht="12.75" outlineLevel="1">
      <c r="A33" s="65" t="s">
        <v>22</v>
      </c>
      <c r="B33" s="121">
        <v>114.3367373923557</v>
      </c>
      <c r="C33" s="25">
        <v>0.45442119694986616</v>
      </c>
      <c r="D33" s="25">
        <v>-0.46416870380799935</v>
      </c>
      <c r="E33" s="25">
        <v>2.546682628934292</v>
      </c>
      <c r="F33" s="23">
        <v>0.23088870997293684</v>
      </c>
      <c r="G33" s="25">
        <v>0.20670231737270228</v>
      </c>
      <c r="H33" s="25">
        <v>-1.1028525499712032</v>
      </c>
      <c r="I33" s="25">
        <v>-0.22184923269466594</v>
      </c>
      <c r="J33" s="25">
        <v>0.7162992883155823</v>
      </c>
      <c r="K33" s="25">
        <v>0.4844957327927659</v>
      </c>
      <c r="L33" s="23">
        <v>0.5669165148228785</v>
      </c>
      <c r="M33" s="25">
        <v>1.0071816250823105</v>
      </c>
      <c r="N33" s="25">
        <v>0.7451010965305471</v>
      </c>
    </row>
    <row r="34" spans="1:14" ht="12.75" hidden="1" outlineLevel="1">
      <c r="A34" s="4" t="s">
        <v>23</v>
      </c>
      <c r="B34" s="17"/>
      <c r="C34" s="6"/>
      <c r="D34" s="6"/>
      <c r="E34" s="6"/>
      <c r="F34" s="7"/>
      <c r="G34" s="6"/>
      <c r="H34" s="6"/>
      <c r="I34" s="6"/>
      <c r="J34" s="6"/>
      <c r="K34" s="6"/>
      <c r="L34" s="7"/>
      <c r="M34" s="14"/>
      <c r="N34" s="14"/>
    </row>
    <row r="35" spans="1:14" ht="12.75" hidden="1" outlineLevel="1">
      <c r="A35" s="4" t="s">
        <v>24</v>
      </c>
      <c r="B35" s="17"/>
      <c r="C35" s="6"/>
      <c r="D35" s="6"/>
      <c r="E35" s="6"/>
      <c r="F35" s="7"/>
      <c r="G35" s="6"/>
      <c r="H35" s="6"/>
      <c r="I35" s="6"/>
      <c r="J35" s="6"/>
      <c r="K35" s="6"/>
      <c r="L35" s="7"/>
      <c r="M35" s="14"/>
      <c r="N35" s="14"/>
    </row>
    <row r="36" spans="1:14" ht="12.75" hidden="1" outlineLevel="1">
      <c r="A36" s="4" t="s">
        <v>25</v>
      </c>
      <c r="B36" s="17"/>
      <c r="C36" s="6"/>
      <c r="D36" s="6"/>
      <c r="E36" s="6"/>
      <c r="F36" s="7"/>
      <c r="G36" s="6"/>
      <c r="H36" s="6"/>
      <c r="I36" s="6"/>
      <c r="J36" s="6"/>
      <c r="K36" s="6"/>
      <c r="L36" s="7"/>
      <c r="M36" s="14"/>
      <c r="N36" s="14"/>
    </row>
    <row r="37" spans="1:14" ht="12.75" hidden="1" outlineLevel="1">
      <c r="A37" s="4" t="s">
        <v>26</v>
      </c>
      <c r="B37" s="17"/>
      <c r="C37" s="6"/>
      <c r="D37" s="6"/>
      <c r="E37" s="6"/>
      <c r="F37" s="7"/>
      <c r="G37" s="6"/>
      <c r="H37" s="6"/>
      <c r="I37" s="6"/>
      <c r="J37" s="6"/>
      <c r="K37" s="6"/>
      <c r="L37" s="7"/>
      <c r="M37" s="14"/>
      <c r="N37" s="14"/>
    </row>
    <row r="38" spans="1:14" ht="12.75" hidden="1">
      <c r="A38" s="4" t="s">
        <v>177</v>
      </c>
      <c r="B38" s="17">
        <v>112.56872947150794</v>
      </c>
      <c r="C38" s="14">
        <v>4.9682344320127925</v>
      </c>
      <c r="D38" s="14">
        <v>5.332186871138077</v>
      </c>
      <c r="E38" s="14">
        <v>4.011642601048209</v>
      </c>
      <c r="F38" s="16">
        <v>-0.05098417721427872</v>
      </c>
      <c r="G38" s="14">
        <v>0.22834970127556176</v>
      </c>
      <c r="H38" s="14">
        <v>-0.9465189689828861</v>
      </c>
      <c r="I38" s="14">
        <v>-0.11857488473523858</v>
      </c>
      <c r="J38" s="14">
        <v>-1.7086919414960704</v>
      </c>
      <c r="K38" s="14">
        <v>1.5039092577234499</v>
      </c>
      <c r="L38" s="16">
        <v>0.25972801097312015</v>
      </c>
      <c r="M38" s="14">
        <v>3.78747002183799</v>
      </c>
      <c r="N38" s="14">
        <v>4.237252346115383</v>
      </c>
    </row>
    <row r="39" spans="1:14" ht="12.75" hidden="1">
      <c r="A39" s="4" t="s">
        <v>178</v>
      </c>
      <c r="B39" s="17">
        <v>113.30147225299869</v>
      </c>
      <c r="C39" s="14">
        <v>5.3953564230750715</v>
      </c>
      <c r="D39" s="14">
        <v>5.480858456019064</v>
      </c>
      <c r="E39" s="14">
        <v>5.285318677647695</v>
      </c>
      <c r="F39" s="16">
        <v>-0.05098417721427872</v>
      </c>
      <c r="G39" s="14">
        <v>0.6509292455647966</v>
      </c>
      <c r="H39" s="14">
        <v>-0.752193916603531</v>
      </c>
      <c r="I39" s="14">
        <v>-0.17246756108531258</v>
      </c>
      <c r="J39" s="14">
        <v>-2.400449095044351</v>
      </c>
      <c r="K39" s="14">
        <v>1.9154763317652908</v>
      </c>
      <c r="L39" s="16">
        <v>1.5550461279105292</v>
      </c>
      <c r="M39" s="14">
        <v>4.621902672153794</v>
      </c>
      <c r="N39" s="14">
        <v>4.868668582355525</v>
      </c>
    </row>
    <row r="40" spans="1:14" ht="12.75" hidden="1">
      <c r="A40" s="4" t="s">
        <v>265</v>
      </c>
      <c r="B40" s="17">
        <v>113.72123805095129</v>
      </c>
      <c r="C40" s="14">
        <v>5.13711920139113</v>
      </c>
      <c r="D40" s="14">
        <v>4.905872269119385</v>
      </c>
      <c r="E40" s="14">
        <v>5.693575969157877</v>
      </c>
      <c r="F40" s="16">
        <v>0.02757907023840482</v>
      </c>
      <c r="G40" s="14">
        <v>0.3704857400398822</v>
      </c>
      <c r="H40" s="14">
        <v>-0.01696039616786038</v>
      </c>
      <c r="I40" s="14">
        <v>0.049193998185288024</v>
      </c>
      <c r="J40" s="14">
        <v>-3.2876301749247148</v>
      </c>
      <c r="K40" s="14">
        <v>0.8106331875178654</v>
      </c>
      <c r="L40" s="16">
        <v>0.6981875982269088</v>
      </c>
      <c r="M40" s="14">
        <v>4.861797225663651</v>
      </c>
      <c r="N40" s="14">
        <v>4.841856824642377</v>
      </c>
    </row>
    <row r="41" spans="1:14" ht="12.75" hidden="1">
      <c r="A41" s="4" t="s">
        <v>180</v>
      </c>
      <c r="B41" s="17">
        <v>113.94802867229082</v>
      </c>
      <c r="C41" s="14">
        <v>4.870859412435152</v>
      </c>
      <c r="D41" s="14">
        <v>4.123894623892937</v>
      </c>
      <c r="E41" s="14">
        <v>6.574612252500444</v>
      </c>
      <c r="F41" s="16">
        <v>0.1421321653007716</v>
      </c>
      <c r="G41" s="14">
        <v>0.19942679593228263</v>
      </c>
      <c r="H41" s="14">
        <v>-0.32658841763264945</v>
      </c>
      <c r="I41" s="14">
        <v>-0.05761123237726906</v>
      </c>
      <c r="J41" s="14">
        <v>-9.181436482461265</v>
      </c>
      <c r="K41" s="14">
        <v>0.8299512314766702</v>
      </c>
      <c r="L41" s="16">
        <v>0.908531876477852</v>
      </c>
      <c r="M41" s="14">
        <v>4.895114224519716</v>
      </c>
      <c r="N41" s="14">
        <v>4.272068022101024</v>
      </c>
    </row>
    <row r="42" spans="1:14" ht="12.75" hidden="1">
      <c r="A42" s="4" t="s">
        <v>181</v>
      </c>
      <c r="B42" s="17">
        <v>113.75244788722235</v>
      </c>
      <c r="C42" s="14">
        <v>4.358950795397703</v>
      </c>
      <c r="D42" s="14">
        <v>3.3008562205343708</v>
      </c>
      <c r="E42" s="14">
        <v>6.78233078880146</v>
      </c>
      <c r="F42" s="16">
        <v>0.20819510629295837</v>
      </c>
      <c r="G42" s="14">
        <v>-0.17164034108124326</v>
      </c>
      <c r="H42" s="14">
        <v>-0.09688730660825229</v>
      </c>
      <c r="I42" s="14">
        <v>-0.15391945216555314</v>
      </c>
      <c r="J42" s="14">
        <v>-8.932559615569986</v>
      </c>
      <c r="K42" s="14">
        <v>0.12988944646478728</v>
      </c>
      <c r="L42" s="16">
        <v>0.2126629749947142</v>
      </c>
      <c r="M42" s="14">
        <v>4.661580138205039</v>
      </c>
      <c r="N42" s="14">
        <v>3.488576238298208</v>
      </c>
    </row>
    <row r="43" spans="1:14" ht="13.5" customHeight="1" hidden="1">
      <c r="A43" s="4" t="s">
        <v>182</v>
      </c>
      <c r="B43" s="17">
        <v>114.19272911471508</v>
      </c>
      <c r="C43" s="14">
        <v>3.434907927211796</v>
      </c>
      <c r="D43" s="14">
        <v>2.5080977176253896</v>
      </c>
      <c r="E43" s="14">
        <v>5.211587655390957</v>
      </c>
      <c r="F43" s="16">
        <v>0.2678970753904153</v>
      </c>
      <c r="G43" s="14">
        <v>0.3870520904563364</v>
      </c>
      <c r="H43" s="14">
        <v>0.8909969778375171</v>
      </c>
      <c r="I43" s="14">
        <v>-0.02261545483624161</v>
      </c>
      <c r="J43" s="14">
        <v>-4.857294515376395</v>
      </c>
      <c r="K43" s="14">
        <v>0.8431513860999615</v>
      </c>
      <c r="L43" s="16">
        <v>0.5105537230879946</v>
      </c>
      <c r="M43" s="14">
        <v>4.144741569895217</v>
      </c>
      <c r="N43" s="14">
        <v>2.766516599168341</v>
      </c>
    </row>
    <row r="44" spans="1:14" ht="12.75" outlineLevel="1">
      <c r="A44" s="4" t="s">
        <v>191</v>
      </c>
      <c r="B44" s="14">
        <v>114.18004964139756</v>
      </c>
      <c r="C44" s="14">
        <v>2.976655100770941</v>
      </c>
      <c r="D44" s="14">
        <v>1.9830576255687333</v>
      </c>
      <c r="E44" s="14">
        <v>4.9695845198467765</v>
      </c>
      <c r="F44" s="16">
        <v>0.27022446745866524</v>
      </c>
      <c r="G44" s="14">
        <v>-0.011103573244838572</v>
      </c>
      <c r="H44" s="19">
        <v>0.04270461774001433</v>
      </c>
      <c r="I44" s="19">
        <v>-0.47535189190141125</v>
      </c>
      <c r="J44" s="19">
        <v>-0.13067500992464431</v>
      </c>
      <c r="K44" s="19">
        <v>0.3689796101074023</v>
      </c>
      <c r="L44" s="16">
        <v>0.05289724180939004</v>
      </c>
      <c r="M44" s="19">
        <v>3.5617452724509917</v>
      </c>
      <c r="N44" s="19">
        <v>2.231962824546457</v>
      </c>
    </row>
    <row r="45" spans="1:14" ht="12.75" outlineLevel="1">
      <c r="A45" s="4" t="s">
        <v>192</v>
      </c>
      <c r="B45" s="14">
        <v>113.89474597199629</v>
      </c>
      <c r="C45" s="14">
        <v>2.454085605094548</v>
      </c>
      <c r="D45" s="14">
        <v>1.350278437452701</v>
      </c>
      <c r="E45" s="14">
        <v>4.822648433768336</v>
      </c>
      <c r="F45" s="16">
        <v>0.273271772909788</v>
      </c>
      <c r="G45" s="14">
        <v>-0.24987173354479353</v>
      </c>
      <c r="H45" s="19">
        <v>-0.9063168081565038</v>
      </c>
      <c r="I45" s="19">
        <v>-0.5640313357264972</v>
      </c>
      <c r="J45" s="19">
        <v>-0.1459015275518709</v>
      </c>
      <c r="K45" s="19">
        <v>0.007192521241307759</v>
      </c>
      <c r="L45" s="16">
        <v>0.1875798109221165</v>
      </c>
      <c r="M45" s="19">
        <v>3.104214229685482</v>
      </c>
      <c r="N45" s="19">
        <v>1.7289958649229504</v>
      </c>
    </row>
    <row r="46" spans="1:14" s="6" customFormat="1" ht="12.75" outlineLevel="1">
      <c r="A46" s="4" t="s">
        <v>193</v>
      </c>
      <c r="B46" s="14">
        <v>113.76232275309248</v>
      </c>
      <c r="C46" s="14">
        <v>2.0884505318247335</v>
      </c>
      <c r="D46" s="14">
        <v>0.868810803061848</v>
      </c>
      <c r="E46" s="14">
        <v>4.866914750741941</v>
      </c>
      <c r="F46" s="16">
        <v>0.2748259068670839</v>
      </c>
      <c r="G46" s="14">
        <v>-0.1162680664271818</v>
      </c>
      <c r="H46" s="14">
        <v>-1.156545048663915</v>
      </c>
      <c r="I46" s="14">
        <v>-0.13865772765151974</v>
      </c>
      <c r="J46" s="14">
        <v>1.7726000658082341</v>
      </c>
      <c r="K46" s="14">
        <v>0.04546837594145359</v>
      </c>
      <c r="L46" s="16">
        <v>0.15215664020166741</v>
      </c>
      <c r="M46" s="14">
        <v>2.979294532914807</v>
      </c>
      <c r="N46" s="14">
        <v>1.679734549469842</v>
      </c>
    </row>
    <row r="47" spans="1:14" ht="12.75" outlineLevel="1">
      <c r="A47" s="4" t="s">
        <v>305</v>
      </c>
      <c r="B47" s="19">
        <v>113.88099491384264</v>
      </c>
      <c r="C47" s="19">
        <v>1.874576303527249</v>
      </c>
      <c r="D47" s="19">
        <v>0.6397975233693529</v>
      </c>
      <c r="E47" s="19">
        <v>4.701185471324962</v>
      </c>
      <c r="F47" s="16">
        <v>0.27463450044163645</v>
      </c>
      <c r="G47" s="19">
        <v>0.10431587354955241</v>
      </c>
      <c r="H47" s="19">
        <v>0.3674680967103825</v>
      </c>
      <c r="I47" s="19">
        <v>-0.13119034024767018</v>
      </c>
      <c r="J47" s="19">
        <v>1.9252156919393997</v>
      </c>
      <c r="K47" s="19">
        <v>0.11378373083670112</v>
      </c>
      <c r="L47" s="16">
        <v>0.04013625419420919</v>
      </c>
      <c r="M47" s="19">
        <v>2.9431765632637052</v>
      </c>
      <c r="N47" s="19">
        <v>1.5845207457792014</v>
      </c>
    </row>
    <row r="48" spans="1:14" ht="12.75" outlineLevel="1">
      <c r="A48" s="4" t="s">
        <v>306</v>
      </c>
      <c r="B48" s="19">
        <v>114.1642386912878</v>
      </c>
      <c r="C48" s="19">
        <v>1.7677007145268249</v>
      </c>
      <c r="D48" s="19">
        <v>0.5106152557336117</v>
      </c>
      <c r="E48" s="19">
        <v>4.646895465354788</v>
      </c>
      <c r="F48" s="16">
        <v>0.2745225726671161</v>
      </c>
      <c r="G48" s="19">
        <v>0.2487190928209202</v>
      </c>
      <c r="H48" s="19">
        <v>-0.8404447796107206</v>
      </c>
      <c r="I48" s="19">
        <v>-0.17071506506115952</v>
      </c>
      <c r="J48" s="19">
        <v>4.8285944076331475</v>
      </c>
      <c r="K48" s="19">
        <v>0.9342543664707819</v>
      </c>
      <c r="L48" s="16">
        <v>0.02576509171201735</v>
      </c>
      <c r="M48" s="19">
        <v>3.081644665577187</v>
      </c>
      <c r="N48" s="19">
        <v>1.7922277683288144</v>
      </c>
    </row>
    <row r="49" spans="1:14" ht="12.75" outlineLevel="1">
      <c r="A49" s="4" t="s">
        <v>307</v>
      </c>
      <c r="B49" s="19">
        <v>114.18535369351672</v>
      </c>
      <c r="C49" s="19">
        <v>1.667751021871112</v>
      </c>
      <c r="D49" s="19">
        <v>0.22650027732107958</v>
      </c>
      <c r="E49" s="19">
        <v>5.132068244848753</v>
      </c>
      <c r="F49" s="16">
        <v>0.2872526760753804</v>
      </c>
      <c r="G49" s="19">
        <v>0.018495285801378714</v>
      </c>
      <c r="H49" s="19">
        <v>-1.9694986270600765</v>
      </c>
      <c r="I49" s="19">
        <v>-0.17980143030702322</v>
      </c>
      <c r="J49" s="19">
        <v>2.055877858634304</v>
      </c>
      <c r="K49" s="19">
        <v>0.6296607870729787</v>
      </c>
      <c r="L49" s="16">
        <v>0.4230370376119055</v>
      </c>
      <c r="M49" s="19">
        <v>2.8726446912990156</v>
      </c>
      <c r="N49" s="19">
        <v>1.5936389707080139</v>
      </c>
    </row>
    <row r="50" spans="1:14" ht="12.75" outlineLevel="1">
      <c r="A50" s="4" t="s">
        <v>194</v>
      </c>
      <c r="B50" s="19">
        <v>114.04885914231437</v>
      </c>
      <c r="C50" s="19">
        <v>1.3148675282695308</v>
      </c>
      <c r="D50" s="19">
        <v>-0.17505849415132957</v>
      </c>
      <c r="E50" s="19">
        <v>4.9633279685281195</v>
      </c>
      <c r="F50" s="16">
        <v>0.2872526760753819</v>
      </c>
      <c r="G50" s="19">
        <v>-0.11953770495706806</v>
      </c>
      <c r="H50" s="19">
        <v>-1.538440770298962</v>
      </c>
      <c r="I50" s="19">
        <v>-0.18826444439193324</v>
      </c>
      <c r="J50" s="19">
        <v>0.05726073276494503</v>
      </c>
      <c r="K50" s="19">
        <v>0.38909306821545897</v>
      </c>
      <c r="L50" s="16">
        <v>0.09880799398078466</v>
      </c>
      <c r="M50" s="19">
        <v>2.3350839303461584</v>
      </c>
      <c r="N50" s="19">
        <v>1.2013568088301838</v>
      </c>
    </row>
    <row r="51" spans="1:14" ht="12.75" outlineLevel="1">
      <c r="A51" s="4" t="s">
        <v>195</v>
      </c>
      <c r="B51" s="19">
        <v>114.02856663395858</v>
      </c>
      <c r="C51" s="19">
        <v>0.6354471376259028</v>
      </c>
      <c r="D51" s="19">
        <v>-0.6385593678526362</v>
      </c>
      <c r="E51" s="19">
        <v>3.527901555114454</v>
      </c>
      <c r="F51" s="16">
        <v>0.2879636748084917</v>
      </c>
      <c r="G51" s="19">
        <v>-0.017792820119723274</v>
      </c>
      <c r="H51" s="19">
        <v>-0.2896777938919115</v>
      </c>
      <c r="I51" s="19">
        <v>-0.2484530281970052</v>
      </c>
      <c r="J51" s="19">
        <v>-0.22443653219643522</v>
      </c>
      <c r="K51" s="19">
        <v>0.2007542380083578</v>
      </c>
      <c r="L51" s="16">
        <v>0.15623281139292544</v>
      </c>
      <c r="M51" s="19">
        <v>1.5015967438208264</v>
      </c>
      <c r="N51" s="19">
        <v>0.5162027118744419</v>
      </c>
    </row>
    <row r="52" spans="1:14" ht="13.5" customHeight="1" outlineLevel="1">
      <c r="A52" s="4" t="s">
        <v>308</v>
      </c>
      <c r="B52" s="19">
        <v>114.16501957576921</v>
      </c>
      <c r="C52" s="19">
        <v>0.38500189185300826</v>
      </c>
      <c r="D52" s="19">
        <v>-0.8158638357614478</v>
      </c>
      <c r="E52" s="19">
        <v>3.164442823413168</v>
      </c>
      <c r="F52" s="16">
        <v>0.265399333672204</v>
      </c>
      <c r="G52" s="19">
        <v>0.119665576652082</v>
      </c>
      <c r="H52" s="19">
        <v>-0.6925620085081192</v>
      </c>
      <c r="I52" s="19">
        <v>0.12426767167750086</v>
      </c>
      <c r="J52" s="19">
        <v>-0.40676116983733834</v>
      </c>
      <c r="K52" s="19">
        <v>0.15328828749758827</v>
      </c>
      <c r="L52" s="16">
        <v>0.34466323426987344</v>
      </c>
      <c r="M52" s="19">
        <v>1.2290029789111117</v>
      </c>
      <c r="N52" s="19">
        <v>0.4396784515081009</v>
      </c>
    </row>
    <row r="53" spans="1:14" ht="12.75" outlineLevel="1">
      <c r="A53" s="4" t="s">
        <v>196</v>
      </c>
      <c r="B53" s="19">
        <v>114.46013588079249</v>
      </c>
      <c r="C53" s="19">
        <v>0.43940855337656615</v>
      </c>
      <c r="D53" s="19">
        <v>-0.45500437911960034</v>
      </c>
      <c r="E53" s="19">
        <v>2.3416447989979474</v>
      </c>
      <c r="F53" s="16">
        <v>0.24451268994688388</v>
      </c>
      <c r="G53" s="19">
        <v>0.2584997623942087</v>
      </c>
      <c r="H53" s="19">
        <v>0.45641946163665637</v>
      </c>
      <c r="I53" s="19">
        <v>-0.049356416308299345</v>
      </c>
      <c r="J53" s="19">
        <v>1.7923760907667656</v>
      </c>
      <c r="K53" s="19">
        <v>0.11715492906485281</v>
      </c>
      <c r="L53" s="16">
        <v>0.1037260887247271</v>
      </c>
      <c r="M53" s="19">
        <v>0.8991437803226319</v>
      </c>
      <c r="N53" s="19">
        <v>0.7126653375902805</v>
      </c>
    </row>
    <row r="54" spans="1:14" ht="12.75" outlineLevel="1">
      <c r="A54" s="4" t="s">
        <v>197</v>
      </c>
      <c r="B54" s="19">
        <v>114.38505672050543</v>
      </c>
      <c r="C54" s="19">
        <v>0.5432144042443667</v>
      </c>
      <c r="D54" s="19">
        <v>-0.17638950864493097</v>
      </c>
      <c r="E54" s="19">
        <v>2.1709573382505027</v>
      </c>
      <c r="F54" s="16">
        <v>0.18275410629972264</v>
      </c>
      <c r="G54" s="19">
        <v>-0.06559415617438447</v>
      </c>
      <c r="H54" s="19">
        <v>-0.01305309713927727</v>
      </c>
      <c r="I54" s="19">
        <v>-0.2532120920812275</v>
      </c>
      <c r="J54" s="19">
        <v>0.19170597705047498</v>
      </c>
      <c r="K54" s="19">
        <v>-0.032287292670062584</v>
      </c>
      <c r="L54" s="16">
        <v>0.04552627310239643</v>
      </c>
      <c r="M54" s="19">
        <v>0.7772025865476309</v>
      </c>
      <c r="N54" s="19">
        <v>1.0422643356551902</v>
      </c>
    </row>
    <row r="55" spans="1:14" ht="12.75" outlineLevel="1">
      <c r="A55" s="4" t="s">
        <v>198</v>
      </c>
      <c r="B55" s="19">
        <v>114.65294825033027</v>
      </c>
      <c r="C55" s="19">
        <v>0.3883613688741576</v>
      </c>
      <c r="D55" s="19">
        <v>0.2230802427201013</v>
      </c>
      <c r="E55" s="19">
        <v>-0.09384953708867272</v>
      </c>
      <c r="F55" s="16">
        <v>0.16127987514757167</v>
      </c>
      <c r="G55" s="19">
        <v>0.23420150979984555</v>
      </c>
      <c r="H55" s="19">
        <v>2.6454943686063075</v>
      </c>
      <c r="I55" s="19">
        <v>0.189822982824</v>
      </c>
      <c r="J55" s="19">
        <v>-0.5347702276096129</v>
      </c>
      <c r="K55" s="19">
        <v>0.29890885319</v>
      </c>
      <c r="L55" s="16">
        <v>-1.7174472534262009</v>
      </c>
      <c r="M55" s="19">
        <v>0.613372961858</v>
      </c>
      <c r="N55" s="19">
        <v>1.0589608547544458</v>
      </c>
    </row>
    <row r="56" spans="1:14" ht="12.75" outlineLevel="1">
      <c r="A56" s="4" t="s">
        <v>199</v>
      </c>
      <c r="B56" s="19">
        <v>114.67798071869879</v>
      </c>
      <c r="C56" s="19">
        <v>0.42437315137698306</v>
      </c>
      <c r="D56" s="19">
        <v>0.4375123855828633</v>
      </c>
      <c r="E56" s="19">
        <v>-0.17823719525425474</v>
      </c>
      <c r="F56" s="16">
        <v>0.045031290671240565</v>
      </c>
      <c r="G56" s="19">
        <v>0.021833253091642746</v>
      </c>
      <c r="H56" s="19">
        <v>0.7862785335815801</v>
      </c>
      <c r="I56" s="19">
        <v>-0.24682706869599258</v>
      </c>
      <c r="J56" s="19">
        <v>0.61421107713</v>
      </c>
      <c r="K56" s="19">
        <v>0.224659586825</v>
      </c>
      <c r="L56" s="16">
        <v>-0.03161436885523017</v>
      </c>
      <c r="M56" s="19">
        <v>0.646889409063</v>
      </c>
      <c r="N56" s="19">
        <v>1.1247878546263763</v>
      </c>
    </row>
    <row r="57" ht="12.75" hidden="1" outlineLevel="1">
      <c r="A57" s="4" t="s">
        <v>688</v>
      </c>
    </row>
    <row r="58" ht="12.75" hidden="1" outlineLevel="1">
      <c r="A58" s="4" t="s">
        <v>689</v>
      </c>
    </row>
    <row r="59" ht="12.75" hidden="1" outlineLevel="1">
      <c r="A59" s="4" t="s">
        <v>690</v>
      </c>
    </row>
    <row r="60" ht="12.75" hidden="1" outlineLevel="1">
      <c r="A60" s="4" t="s">
        <v>691</v>
      </c>
    </row>
    <row r="61" ht="12.75" hidden="1" outlineLevel="1">
      <c r="A61" s="4" t="s">
        <v>692</v>
      </c>
    </row>
    <row r="62" ht="12.75" hidden="1" outlineLevel="1">
      <c r="A62" s="4" t="s">
        <v>693</v>
      </c>
    </row>
    <row r="63" ht="12.75" hidden="1" outlineLevel="1">
      <c r="A63" s="4" t="s">
        <v>694</v>
      </c>
    </row>
    <row r="64" ht="12.75" hidden="1" outlineLevel="1">
      <c r="A64" s="4" t="s">
        <v>695</v>
      </c>
    </row>
    <row r="65" ht="12.75" hidden="1" outlineLevel="1">
      <c r="A65" s="4" t="s">
        <v>696</v>
      </c>
    </row>
    <row r="66" ht="12.75" hidden="1" outlineLevel="1">
      <c r="A66" s="4" t="s">
        <v>697</v>
      </c>
    </row>
    <row r="67" ht="12.75" collapsed="1"/>
    <row r="68" ht="15" customHeight="1"/>
    <row r="73" spans="1:15" ht="14.25">
      <c r="A73" s="655"/>
      <c r="B73" s="664" t="s">
        <v>295</v>
      </c>
      <c r="C73" s="667"/>
      <c r="D73" s="667"/>
      <c r="E73" s="667"/>
      <c r="F73" s="667"/>
      <c r="G73" s="667"/>
      <c r="H73" s="667"/>
      <c r="I73" s="667"/>
      <c r="J73" s="667"/>
      <c r="K73" s="680"/>
      <c r="L73" s="664" t="s">
        <v>296</v>
      </c>
      <c r="M73" s="667"/>
      <c r="N73" s="667"/>
      <c r="O73" s="331"/>
    </row>
    <row r="74" spans="1:14" ht="14.25" customHeight="1">
      <c r="A74" s="604"/>
      <c r="B74" s="668" t="s">
        <v>298</v>
      </c>
      <c r="C74" s="681" t="s">
        <v>299</v>
      </c>
      <c r="D74" s="682"/>
      <c r="E74" s="682"/>
      <c r="F74" s="682"/>
      <c r="G74" s="683"/>
      <c r="H74" s="671" t="s">
        <v>301</v>
      </c>
      <c r="I74" s="685"/>
      <c r="J74" s="686"/>
      <c r="K74" s="683"/>
      <c r="L74" s="668" t="s">
        <v>314</v>
      </c>
      <c r="M74" s="668" t="s">
        <v>315</v>
      </c>
      <c r="N74" s="671" t="s">
        <v>316</v>
      </c>
    </row>
    <row r="75" spans="1:14" ht="14.25" customHeight="1">
      <c r="A75" s="678"/>
      <c r="B75" s="674"/>
      <c r="C75" s="662" t="s">
        <v>299</v>
      </c>
      <c r="D75" s="207"/>
      <c r="E75" s="209"/>
      <c r="F75" s="208"/>
      <c r="G75" s="684"/>
      <c r="H75" s="674"/>
      <c r="I75" s="668" t="s">
        <v>286</v>
      </c>
      <c r="J75" s="668" t="s">
        <v>317</v>
      </c>
      <c r="K75" s="668" t="s">
        <v>318</v>
      </c>
      <c r="L75" s="669"/>
      <c r="M75" s="669"/>
      <c r="N75" s="672"/>
    </row>
    <row r="76" spans="1:14" ht="14.25" customHeight="1">
      <c r="A76" s="678"/>
      <c r="B76" s="674"/>
      <c r="C76" s="613"/>
      <c r="D76" s="668" t="s">
        <v>319</v>
      </c>
      <c r="E76" s="668" t="s">
        <v>320</v>
      </c>
      <c r="F76" s="671" t="s">
        <v>287</v>
      </c>
      <c r="G76" s="124"/>
      <c r="H76" s="674"/>
      <c r="I76" s="674"/>
      <c r="J76" s="674"/>
      <c r="K76" s="674"/>
      <c r="L76" s="669"/>
      <c r="M76" s="669"/>
      <c r="N76" s="672"/>
    </row>
    <row r="77" spans="1:14" ht="24.75" customHeight="1">
      <c r="A77" s="679"/>
      <c r="B77" s="675"/>
      <c r="C77" s="614"/>
      <c r="D77" s="675"/>
      <c r="E77" s="675"/>
      <c r="F77" s="676"/>
      <c r="G77" s="87" t="s">
        <v>300</v>
      </c>
      <c r="H77" s="675"/>
      <c r="I77" s="675"/>
      <c r="J77" s="675"/>
      <c r="K77" s="675"/>
      <c r="L77" s="670"/>
      <c r="M77" s="670"/>
      <c r="N77" s="673"/>
    </row>
    <row r="78" spans="1:14" ht="14.25">
      <c r="A78" s="8" t="s">
        <v>304</v>
      </c>
      <c r="B78" s="23">
        <v>14.271726098899945</v>
      </c>
      <c r="C78" s="23">
        <v>30.150687607000002</v>
      </c>
      <c r="D78" s="53">
        <v>6.0404816221</v>
      </c>
      <c r="E78" s="53">
        <v>5.3926173673</v>
      </c>
      <c r="F78" s="53">
        <v>5.3895770324</v>
      </c>
      <c r="G78" s="53">
        <v>2.5597008439</v>
      </c>
      <c r="H78" s="23">
        <v>30.1442004693</v>
      </c>
      <c r="I78" s="23">
        <v>11.2717512054</v>
      </c>
      <c r="J78" s="23">
        <v>6.025207258</v>
      </c>
      <c r="K78" s="15">
        <v>8.3956446002</v>
      </c>
      <c r="L78" s="23">
        <v>3.9279153938</v>
      </c>
      <c r="M78" s="53">
        <v>3.2232667087</v>
      </c>
      <c r="N78" s="121">
        <v>4.412292964</v>
      </c>
    </row>
    <row r="79" spans="1:14" ht="14.25">
      <c r="A79" s="8"/>
      <c r="B79" s="12">
        <v>14</v>
      </c>
      <c r="C79" s="9">
        <v>15</v>
      </c>
      <c r="D79" s="10">
        <v>16</v>
      </c>
      <c r="E79" s="9">
        <v>17</v>
      </c>
      <c r="F79" s="10">
        <v>18</v>
      </c>
      <c r="G79" s="12">
        <v>19</v>
      </c>
      <c r="H79" s="9">
        <v>20</v>
      </c>
      <c r="I79" s="10">
        <v>21</v>
      </c>
      <c r="J79" s="9">
        <v>22</v>
      </c>
      <c r="K79" s="10">
        <v>23</v>
      </c>
      <c r="L79" s="10">
        <v>24</v>
      </c>
      <c r="M79" s="9">
        <v>25</v>
      </c>
      <c r="N79" s="11">
        <v>26</v>
      </c>
    </row>
    <row r="80" spans="1:14" ht="14.25" hidden="1">
      <c r="A80" s="4">
        <v>2005</v>
      </c>
      <c r="B80" s="334">
        <v>-1.17289542651433</v>
      </c>
      <c r="C80" s="335">
        <v>-1.9735768135416834</v>
      </c>
      <c r="D80" s="335">
        <v>-1.634944411782551</v>
      </c>
      <c r="E80" s="335">
        <v>-3.520838000541618</v>
      </c>
      <c r="F80" s="335">
        <v>0.7105485463712947</v>
      </c>
      <c r="G80" s="335">
        <v>6.340745072114217</v>
      </c>
      <c r="H80" s="335">
        <v>5.99109703585664</v>
      </c>
      <c r="I80" s="335">
        <v>8.642740534460154</v>
      </c>
      <c r="J80" s="335">
        <v>3.486771071532298</v>
      </c>
      <c r="K80" s="335">
        <v>3.025555899052545</v>
      </c>
      <c r="L80" s="242" t="s">
        <v>169</v>
      </c>
      <c r="M80" s="242" t="s">
        <v>169</v>
      </c>
      <c r="N80" s="242" t="s">
        <v>169</v>
      </c>
    </row>
    <row r="81" spans="1:14" ht="14.25">
      <c r="A81" s="4">
        <v>2006</v>
      </c>
      <c r="B81" s="17">
        <v>1.4659239324860636</v>
      </c>
      <c r="C81" s="14">
        <v>-0.8329276621430353</v>
      </c>
      <c r="D81" s="14">
        <v>-0.7879005663828037</v>
      </c>
      <c r="E81" s="14">
        <v>-0.8661887349376455</v>
      </c>
      <c r="F81" s="14">
        <v>-0.23277796765782455</v>
      </c>
      <c r="G81" s="14">
        <v>6.012216765262792</v>
      </c>
      <c r="H81" s="14">
        <v>6.529640622195288</v>
      </c>
      <c r="I81" s="14">
        <v>10.554804803524975</v>
      </c>
      <c r="J81" s="14">
        <v>1.1146512343860546</v>
      </c>
      <c r="K81" s="14">
        <v>3.840173445264637</v>
      </c>
      <c r="L81" s="62" t="s">
        <v>169</v>
      </c>
      <c r="M81" s="62" t="s">
        <v>169</v>
      </c>
      <c r="N81" s="62" t="s">
        <v>169</v>
      </c>
    </row>
    <row r="82" spans="1:14" ht="14.25">
      <c r="A82" s="4">
        <v>2007</v>
      </c>
      <c r="B82" s="17">
        <v>4.013740544421594</v>
      </c>
      <c r="C82" s="14">
        <v>-0.21632686049714778</v>
      </c>
      <c r="D82" s="14">
        <v>-0.9468746211024381</v>
      </c>
      <c r="E82" s="14">
        <v>-0.13074707693945342</v>
      </c>
      <c r="F82" s="14">
        <v>-5.521445626256881</v>
      </c>
      <c r="G82" s="14">
        <v>-4.7813677870701525</v>
      </c>
      <c r="H82" s="14">
        <v>6.756135733856652</v>
      </c>
      <c r="I82" s="14">
        <v>12.731729044080508</v>
      </c>
      <c r="J82" s="14">
        <v>2.536661918475476</v>
      </c>
      <c r="K82" s="14">
        <v>2.1778709563300773</v>
      </c>
      <c r="L82" s="14">
        <v>-0.15833459505074643</v>
      </c>
      <c r="M82" s="14">
        <v>1.6955610091495927</v>
      </c>
      <c r="N82" s="14">
        <v>4.704647585062084</v>
      </c>
    </row>
    <row r="83" spans="1:14" ht="14.25">
      <c r="A83" s="4">
        <v>2008</v>
      </c>
      <c r="B83" s="17">
        <v>8.069482871357309</v>
      </c>
      <c r="C83" s="14">
        <v>0.4732069398617682</v>
      </c>
      <c r="D83" s="14">
        <v>-0.1542005049131999</v>
      </c>
      <c r="E83" s="14">
        <v>-0.13732444313745754</v>
      </c>
      <c r="F83" s="14">
        <v>0.8874561004964091</v>
      </c>
      <c r="G83" s="14">
        <v>6.839654289993561</v>
      </c>
      <c r="H83" s="14">
        <v>7.340994467032729</v>
      </c>
      <c r="I83" s="14">
        <v>14.767858448678453</v>
      </c>
      <c r="J83" s="14">
        <v>5.080016774568127</v>
      </c>
      <c r="K83" s="14">
        <v>1.6416506372894695</v>
      </c>
      <c r="L83" s="14">
        <v>2.575654315031912</v>
      </c>
      <c r="M83" s="14">
        <v>-0.15827114528585184</v>
      </c>
      <c r="N83" s="14">
        <v>8.152376189069846</v>
      </c>
    </row>
    <row r="84" spans="1:14" ht="14.25">
      <c r="A84" s="65">
        <v>2009</v>
      </c>
      <c r="B84" s="121">
        <v>-3.6229298954868354</v>
      </c>
      <c r="C84" s="25">
        <v>-1.6078711021232266</v>
      </c>
      <c r="D84" s="25">
        <v>-2.1907035596040707</v>
      </c>
      <c r="E84" s="25">
        <v>-2.603390976025686</v>
      </c>
      <c r="F84" s="25">
        <v>-13.02955352283547</v>
      </c>
      <c r="G84" s="25">
        <v>-15.755793038339633</v>
      </c>
      <c r="H84" s="25">
        <v>6.923991854604</v>
      </c>
      <c r="I84" s="25">
        <v>14.051823675102634</v>
      </c>
      <c r="J84" s="25">
        <v>4.986524386871238</v>
      </c>
      <c r="K84" s="25">
        <v>0.8313981731983198</v>
      </c>
      <c r="L84" s="25">
        <v>6.674792079544937</v>
      </c>
      <c r="M84" s="25">
        <v>0.8963607048752564</v>
      </c>
      <c r="N84" s="25">
        <v>1.4957165153489242</v>
      </c>
    </row>
    <row r="85" spans="1:14" ht="14.25" hidden="1">
      <c r="A85" s="4" t="s">
        <v>88</v>
      </c>
      <c r="B85" s="17">
        <v>-1.4002504630892076</v>
      </c>
      <c r="C85" s="14">
        <v>-1.5147259735127676</v>
      </c>
      <c r="D85" s="14">
        <v>-1.5136769895041386</v>
      </c>
      <c r="E85" s="14">
        <v>-4.0290345394642815</v>
      </c>
      <c r="F85" s="14">
        <v>0.9591518249252999</v>
      </c>
      <c r="G85" s="14">
        <v>1.5793108593083076</v>
      </c>
      <c r="H85" s="14">
        <v>7.193417347870053</v>
      </c>
      <c r="I85" s="14">
        <v>10.474147783983161</v>
      </c>
      <c r="J85" s="14">
        <v>5.598606960311855</v>
      </c>
      <c r="K85" s="14">
        <v>2.928790487823472</v>
      </c>
      <c r="L85" s="242" t="s">
        <v>169</v>
      </c>
      <c r="M85" s="242" t="s">
        <v>169</v>
      </c>
      <c r="N85" s="242" t="s">
        <v>169</v>
      </c>
    </row>
    <row r="86" spans="1:14" ht="14.25" hidden="1">
      <c r="A86" s="4" t="s">
        <v>89</v>
      </c>
      <c r="B86" s="17">
        <v>-0.28520270408868953</v>
      </c>
      <c r="C86" s="14">
        <v>-2.343977924913659</v>
      </c>
      <c r="D86" s="14">
        <v>-1.9770153374727168</v>
      </c>
      <c r="E86" s="14">
        <v>-4.2302485227023015</v>
      </c>
      <c r="F86" s="14">
        <v>-1.23880905328717</v>
      </c>
      <c r="G86" s="14">
        <v>3.392540543989412</v>
      </c>
      <c r="H86" s="14">
        <v>6.508781797469993</v>
      </c>
      <c r="I86" s="14">
        <v>9.271718057065911</v>
      </c>
      <c r="J86" s="14">
        <v>4.215613178630671</v>
      </c>
      <c r="K86" s="14">
        <v>3.1062973058827574</v>
      </c>
      <c r="L86" s="242" t="s">
        <v>169</v>
      </c>
      <c r="M86" s="242" t="s">
        <v>169</v>
      </c>
      <c r="N86" s="242" t="s">
        <v>169</v>
      </c>
    </row>
    <row r="87" spans="1:14" ht="14.25" hidden="1">
      <c r="A87" s="4" t="s">
        <v>90</v>
      </c>
      <c r="B87" s="17">
        <v>-2.116898966278839</v>
      </c>
      <c r="C87" s="14">
        <v>-2.2637751373162587</v>
      </c>
      <c r="D87" s="14">
        <v>-1.1939799561413764</v>
      </c>
      <c r="E87" s="14">
        <v>-3.250049732482291</v>
      </c>
      <c r="F87" s="14">
        <v>0.7554556668954765</v>
      </c>
      <c r="G87" s="14">
        <v>9.0150497474079</v>
      </c>
      <c r="H87" s="14">
        <v>5.308700529213084</v>
      </c>
      <c r="I87" s="14">
        <v>7.384722132210186</v>
      </c>
      <c r="J87" s="14">
        <v>2.889655142208042</v>
      </c>
      <c r="K87" s="14">
        <v>3.0541516026683886</v>
      </c>
      <c r="L87" s="242" t="s">
        <v>169</v>
      </c>
      <c r="M87" s="242" t="s">
        <v>169</v>
      </c>
      <c r="N87" s="242" t="s">
        <v>169</v>
      </c>
    </row>
    <row r="88" spans="1:14" ht="14.25" hidden="1">
      <c r="A88" s="4" t="s">
        <v>91</v>
      </c>
      <c r="B88" s="17">
        <v>-0.8905644580749481</v>
      </c>
      <c r="C88" s="14">
        <v>-1.772225213472396</v>
      </c>
      <c r="D88" s="14">
        <v>-1.8551053640119715</v>
      </c>
      <c r="E88" s="14">
        <v>-2.574019207517599</v>
      </c>
      <c r="F88" s="14">
        <v>2.366395746951573</v>
      </c>
      <c r="G88" s="14">
        <v>11.320893670079784</v>
      </c>
      <c r="H88" s="14">
        <v>4.948794856047201</v>
      </c>
      <c r="I88" s="14">
        <v>7.440374164581361</v>
      </c>
      <c r="J88" s="14">
        <v>1.243209004978624</v>
      </c>
      <c r="K88" s="14">
        <v>3.012984199835562</v>
      </c>
      <c r="L88" s="242" t="s">
        <v>169</v>
      </c>
      <c r="M88" s="242" t="s">
        <v>169</v>
      </c>
      <c r="N88" s="242" t="s">
        <v>169</v>
      </c>
    </row>
    <row r="89" spans="1:14" ht="14.25" hidden="1">
      <c r="A89" s="4" t="s">
        <v>92</v>
      </c>
      <c r="B89" s="17">
        <v>-0.047003557423280995</v>
      </c>
      <c r="C89" s="14">
        <v>-1.4914103126770755</v>
      </c>
      <c r="D89" s="14">
        <v>-1.3732841736737385</v>
      </c>
      <c r="E89" s="14">
        <v>-1.9281571149599064</v>
      </c>
      <c r="F89" s="14">
        <v>3.664263999904056</v>
      </c>
      <c r="G89" s="14">
        <v>14.595509259520227</v>
      </c>
      <c r="H89" s="14">
        <v>6.069386376942006</v>
      </c>
      <c r="I89" s="14">
        <v>9.952627216462995</v>
      </c>
      <c r="J89" s="14">
        <v>0.07984565140839095</v>
      </c>
      <c r="K89" s="14">
        <v>4.064696864450369</v>
      </c>
      <c r="L89" s="242" t="s">
        <v>169</v>
      </c>
      <c r="M89" s="242" t="s">
        <v>169</v>
      </c>
      <c r="N89" s="242" t="s">
        <v>169</v>
      </c>
    </row>
    <row r="90" spans="1:14" ht="14.25" hidden="1">
      <c r="A90" s="4" t="s">
        <v>93</v>
      </c>
      <c r="B90" s="17">
        <v>1.196881929798522</v>
      </c>
      <c r="C90" s="14">
        <v>-0.817477994339967</v>
      </c>
      <c r="D90" s="14">
        <v>-0.988360987859096</v>
      </c>
      <c r="E90" s="14">
        <v>-1.158226670315481</v>
      </c>
      <c r="F90" s="14">
        <v>2.3568090882918917</v>
      </c>
      <c r="G90" s="14">
        <v>10.96042354210934</v>
      </c>
      <c r="H90" s="14">
        <v>6.147325583988561</v>
      </c>
      <c r="I90" s="14">
        <v>10.060775500501245</v>
      </c>
      <c r="J90" s="14">
        <v>0.6731512024532597</v>
      </c>
      <c r="K90" s="14">
        <v>3.6731920917884935</v>
      </c>
      <c r="L90" s="242" t="s">
        <v>169</v>
      </c>
      <c r="M90" s="242" t="s">
        <v>169</v>
      </c>
      <c r="N90" s="242" t="s">
        <v>169</v>
      </c>
    </row>
    <row r="91" spans="1:14" ht="14.25" hidden="1">
      <c r="A91" s="4" t="s">
        <v>94</v>
      </c>
      <c r="B91" s="17">
        <v>1.906177947094065</v>
      </c>
      <c r="C91" s="14">
        <v>-0.4263912815648041</v>
      </c>
      <c r="D91" s="14">
        <v>-0.300534537481487</v>
      </c>
      <c r="E91" s="14">
        <v>-0.4092161280867259</v>
      </c>
      <c r="F91" s="14">
        <v>-0.4706420638700166</v>
      </c>
      <c r="G91" s="14">
        <v>4.492297870593774</v>
      </c>
      <c r="H91" s="14">
        <v>6.4050451320098745</v>
      </c>
      <c r="I91" s="14">
        <v>10.170332964848873</v>
      </c>
      <c r="J91" s="14">
        <v>1.3763230103864241</v>
      </c>
      <c r="K91" s="14">
        <v>3.7897136022207243</v>
      </c>
      <c r="L91" s="242" t="s">
        <v>169</v>
      </c>
      <c r="M91" s="242" t="s">
        <v>169</v>
      </c>
      <c r="N91" s="242" t="s">
        <v>169</v>
      </c>
    </row>
    <row r="92" spans="1:14" ht="14.25" hidden="1">
      <c r="A92" s="4" t="s">
        <v>95</v>
      </c>
      <c r="B92" s="17">
        <v>2.8044000945769483</v>
      </c>
      <c r="C92" s="14">
        <v>-0.5972885258505869</v>
      </c>
      <c r="D92" s="14">
        <v>-0.4894225665168932</v>
      </c>
      <c r="E92" s="14">
        <v>0.03084497361153164</v>
      </c>
      <c r="F92" s="14">
        <v>-6.481542894957229</v>
      </c>
      <c r="G92" s="14">
        <v>-6.243578277257583</v>
      </c>
      <c r="H92" s="14">
        <v>7.497693288784575</v>
      </c>
      <c r="I92" s="14">
        <v>12.035483532286785</v>
      </c>
      <c r="J92" s="14">
        <v>2.3292850732961434</v>
      </c>
      <c r="K92" s="14">
        <v>3.8330912225989615</v>
      </c>
      <c r="L92" s="242" t="s">
        <v>169</v>
      </c>
      <c r="M92" s="242" t="s">
        <v>169</v>
      </c>
      <c r="N92" s="242" t="s">
        <v>169</v>
      </c>
    </row>
    <row r="93" spans="1:14" ht="14.25" hidden="1">
      <c r="A93" s="4" t="s">
        <v>96</v>
      </c>
      <c r="B93" s="17">
        <v>3.204051122506371</v>
      </c>
      <c r="C93" s="14">
        <v>-0.23232993105686717</v>
      </c>
      <c r="D93" s="14">
        <v>-0.6805032421476179</v>
      </c>
      <c r="E93" s="14">
        <v>0.15877561254505204</v>
      </c>
      <c r="F93" s="14">
        <v>-7.289559546275224</v>
      </c>
      <c r="G93" s="14">
        <v>-7.761684110951023</v>
      </c>
      <c r="H93" s="14">
        <v>6.845485298336328</v>
      </c>
      <c r="I93" s="14">
        <v>12.373681698398888</v>
      </c>
      <c r="J93" s="14">
        <v>2.894372868231836</v>
      </c>
      <c r="K93" s="14">
        <v>1.9482093489899721</v>
      </c>
      <c r="L93" s="14">
        <v>-0.15833459505074643</v>
      </c>
      <c r="M93" s="14">
        <v>2.845636243120879</v>
      </c>
      <c r="N93" s="14">
        <v>5.96583797618698</v>
      </c>
    </row>
    <row r="94" spans="1:14" ht="14.25" hidden="1">
      <c r="A94" s="4" t="s">
        <v>97</v>
      </c>
      <c r="B94" s="17">
        <v>2.599811555544761</v>
      </c>
      <c r="C94" s="14">
        <v>-0.20054647316814567</v>
      </c>
      <c r="D94" s="14">
        <v>-0.6864706034882033</v>
      </c>
      <c r="E94" s="14">
        <v>0.2594180122241075</v>
      </c>
      <c r="F94" s="14">
        <v>-7.22270243300504</v>
      </c>
      <c r="G94" s="14">
        <v>-7.918947003856914</v>
      </c>
      <c r="H94" s="14">
        <v>6.61330230806054</v>
      </c>
      <c r="I94" s="14">
        <v>12.566071794048009</v>
      </c>
      <c r="J94" s="14">
        <v>2.5349248514133222</v>
      </c>
      <c r="K94" s="14">
        <v>1.8068801178360019</v>
      </c>
      <c r="L94" s="14">
        <v>-0.15833459505074643</v>
      </c>
      <c r="M94" s="14">
        <v>2.845636243120879</v>
      </c>
      <c r="N94" s="14">
        <v>5.24544459920386</v>
      </c>
    </row>
    <row r="95" spans="1:14" ht="14.25" hidden="1">
      <c r="A95" s="4" t="s">
        <v>98</v>
      </c>
      <c r="B95" s="17">
        <v>2.8744040974598306</v>
      </c>
      <c r="C95" s="14">
        <v>-0.2383140330657625</v>
      </c>
      <c r="D95" s="14">
        <v>-1.0170415247608464</v>
      </c>
      <c r="E95" s="14">
        <v>-0.34730092618937175</v>
      </c>
      <c r="F95" s="14">
        <v>-6.952703478342637</v>
      </c>
      <c r="G95" s="14">
        <v>-8.041087078167692</v>
      </c>
      <c r="H95" s="14">
        <v>6.997984276007088</v>
      </c>
      <c r="I95" s="14">
        <v>14.07722140815232</v>
      </c>
      <c r="J95" s="14">
        <v>2.1953391312882693</v>
      </c>
      <c r="K95" s="14">
        <v>1.529905021051486</v>
      </c>
      <c r="L95" s="14">
        <v>-0.15833459505074643</v>
      </c>
      <c r="M95" s="14">
        <v>2.845636243120879</v>
      </c>
      <c r="N95" s="14">
        <v>5.048972778158752</v>
      </c>
    </row>
    <row r="96" spans="1:14" ht="14.25" hidden="1">
      <c r="A96" s="4" t="s">
        <v>14</v>
      </c>
      <c r="B96" s="17">
        <v>7.371048920025174</v>
      </c>
      <c r="C96" s="14">
        <v>-0.19427416785823937</v>
      </c>
      <c r="D96" s="14">
        <v>-1.4034831140130848</v>
      </c>
      <c r="E96" s="14">
        <v>-0.5938810063376015</v>
      </c>
      <c r="F96" s="14">
        <v>-0.6208170474046236</v>
      </c>
      <c r="G96" s="14">
        <v>4.491545257821741</v>
      </c>
      <c r="H96" s="14">
        <v>6.565828838700824</v>
      </c>
      <c r="I96" s="14">
        <v>11.909941275722806</v>
      </c>
      <c r="J96" s="14">
        <v>2.5220108229684777</v>
      </c>
      <c r="K96" s="14">
        <v>3.4264893374428502</v>
      </c>
      <c r="L96" s="14">
        <v>-0.15833459505074643</v>
      </c>
      <c r="M96" s="14">
        <v>-1.7546646927642655</v>
      </c>
      <c r="N96" s="14">
        <v>2.558334986698744</v>
      </c>
    </row>
    <row r="97" spans="1:14" ht="14.25" hidden="1">
      <c r="A97" s="4" t="s">
        <v>15</v>
      </c>
      <c r="B97" s="17">
        <v>8.672478555326293</v>
      </c>
      <c r="C97" s="14">
        <v>0.18794053322184823</v>
      </c>
      <c r="D97" s="14">
        <v>-0.32298510334531727</v>
      </c>
      <c r="E97" s="14">
        <v>-0.508522733998125</v>
      </c>
      <c r="F97" s="14">
        <v>3.6259545766425467</v>
      </c>
      <c r="G97" s="14">
        <v>11.862646902687885</v>
      </c>
      <c r="H97" s="14">
        <v>5.7757440262433875</v>
      </c>
      <c r="I97" s="14">
        <v>10.757494918769131</v>
      </c>
      <c r="J97" s="14">
        <v>3.9034041418410843</v>
      </c>
      <c r="K97" s="14">
        <v>2.1925076796984464</v>
      </c>
      <c r="L97" s="14">
        <v>2.575654315031912</v>
      </c>
      <c r="M97" s="14">
        <v>-0.15827114528585184</v>
      </c>
      <c r="N97" s="14">
        <v>2.816633850934508</v>
      </c>
    </row>
    <row r="98" spans="1:14" ht="14.25">
      <c r="A98" s="4" t="s">
        <v>16</v>
      </c>
      <c r="B98" s="17">
        <v>10.221655607204468</v>
      </c>
      <c r="C98" s="14">
        <v>0.4877888322606623</v>
      </c>
      <c r="D98" s="14">
        <v>-0.4065169252981396</v>
      </c>
      <c r="E98" s="14">
        <v>-0.22862907593063161</v>
      </c>
      <c r="F98" s="14">
        <v>3.3178176083263082</v>
      </c>
      <c r="G98" s="14">
        <v>10.591598529626054</v>
      </c>
      <c r="H98" s="14">
        <v>5.978792867098662</v>
      </c>
      <c r="I98" s="14">
        <v>11.308483797998344</v>
      </c>
      <c r="J98" s="14">
        <v>3.9460600617029704</v>
      </c>
      <c r="K98" s="14">
        <v>1.9143517303428201</v>
      </c>
      <c r="L98" s="14">
        <v>2.575654315031912</v>
      </c>
      <c r="M98" s="14">
        <v>-0.15827114528585184</v>
      </c>
      <c r="N98" s="14">
        <v>4.490136879023264</v>
      </c>
    </row>
    <row r="99" spans="1:14" ht="14.25">
      <c r="A99" s="4" t="s">
        <v>17</v>
      </c>
      <c r="B99" s="17">
        <v>9.663268461696163</v>
      </c>
      <c r="C99" s="14">
        <v>0.7402875418639923</v>
      </c>
      <c r="D99" s="14">
        <v>0.0969841285612129</v>
      </c>
      <c r="E99" s="14">
        <v>0.45679669183592847</v>
      </c>
      <c r="F99" s="14">
        <v>3.2956934470947394</v>
      </c>
      <c r="G99" s="14">
        <v>11.338651418331096</v>
      </c>
      <c r="H99" s="14">
        <v>7.628058670216561</v>
      </c>
      <c r="I99" s="14">
        <v>14.905748812526474</v>
      </c>
      <c r="J99" s="14">
        <v>5.417015409926374</v>
      </c>
      <c r="K99" s="14">
        <v>2.1834298042423135</v>
      </c>
      <c r="L99" s="14">
        <v>2.575654315031912</v>
      </c>
      <c r="M99" s="14">
        <v>-0.15827114528585184</v>
      </c>
      <c r="N99" s="14">
        <v>7.8513988089335</v>
      </c>
    </row>
    <row r="100" spans="1:14" ht="14.25">
      <c r="A100" s="4" t="s">
        <v>18</v>
      </c>
      <c r="B100" s="17">
        <v>3.7079642046484906</v>
      </c>
      <c r="C100" s="14">
        <v>0.4764841781930329</v>
      </c>
      <c r="D100" s="14">
        <v>0.015715880429444457</v>
      </c>
      <c r="E100" s="14">
        <v>-0.2689426544570021</v>
      </c>
      <c r="F100" s="14">
        <v>-6.6896412300779575</v>
      </c>
      <c r="G100" s="14">
        <v>-6.551551098131483</v>
      </c>
      <c r="H100" s="14">
        <v>9.983480796089623</v>
      </c>
      <c r="I100" s="14">
        <v>22.09970626541987</v>
      </c>
      <c r="J100" s="14">
        <v>7.05358748480208</v>
      </c>
      <c r="K100" s="14">
        <v>0.2763133348742978</v>
      </c>
      <c r="L100" s="14">
        <v>2.575654315031912</v>
      </c>
      <c r="M100" s="14">
        <v>-0.15827114528585184</v>
      </c>
      <c r="N100" s="14">
        <v>17.45133521738811</v>
      </c>
    </row>
    <row r="101" spans="1:14" ht="14.25">
      <c r="A101" s="4" t="s">
        <v>19</v>
      </c>
      <c r="B101" s="17">
        <v>0.7137437640060966</v>
      </c>
      <c r="C101" s="14">
        <v>-0.571233132974541</v>
      </c>
      <c r="D101" s="14">
        <v>-1.8250011411297464</v>
      </c>
      <c r="E101" s="14">
        <v>-0.8468820277984245</v>
      </c>
      <c r="F101" s="14">
        <v>-15.689150392041535</v>
      </c>
      <c r="G101" s="14">
        <v>-21.55410012940358</v>
      </c>
      <c r="H101" s="14">
        <v>8.411274739574125</v>
      </c>
      <c r="I101" s="14">
        <v>17.686598544251794</v>
      </c>
      <c r="J101" s="14">
        <v>6.228659651340327</v>
      </c>
      <c r="K101" s="14">
        <v>0.47489891627493347</v>
      </c>
      <c r="L101" s="14">
        <v>6.67492379071723</v>
      </c>
      <c r="M101" s="14">
        <v>0.8965421484359553</v>
      </c>
      <c r="N101" s="14">
        <v>6.2720526761163455</v>
      </c>
    </row>
    <row r="102" spans="1:14" ht="14.25">
      <c r="A102" s="4" t="s">
        <v>20</v>
      </c>
      <c r="B102" s="17">
        <v>-3.547545940136729</v>
      </c>
      <c r="C102" s="14">
        <v>-1.4602881649187083</v>
      </c>
      <c r="D102" s="14">
        <v>-1.8494071624021824</v>
      </c>
      <c r="E102" s="14">
        <v>-1.9683466521801165</v>
      </c>
      <c r="F102" s="14">
        <v>-15.99651223523525</v>
      </c>
      <c r="G102" s="14">
        <v>-20.634189084224033</v>
      </c>
      <c r="H102" s="14">
        <v>8.051571015582946</v>
      </c>
      <c r="I102" s="14">
        <v>16.34880471103131</v>
      </c>
      <c r="J102" s="14">
        <v>6.32099114044118</v>
      </c>
      <c r="K102" s="14">
        <v>0.8161280346311012</v>
      </c>
      <c r="L102" s="14">
        <v>6.67492379071723</v>
      </c>
      <c r="M102" s="14">
        <v>0.8965421484359553</v>
      </c>
      <c r="N102" s="14">
        <v>4.45170997462543</v>
      </c>
    </row>
    <row r="103" spans="1:14" ht="14.25">
      <c r="A103" s="4" t="s">
        <v>21</v>
      </c>
      <c r="B103" s="17">
        <v>-5.8246693259823985</v>
      </c>
      <c r="C103" s="14">
        <v>-2.18688894350538</v>
      </c>
      <c r="D103" s="14">
        <v>-2.927128755737897</v>
      </c>
      <c r="E103" s="14">
        <v>-3.551534276904917</v>
      </c>
      <c r="F103" s="14">
        <v>-14.365092640308967</v>
      </c>
      <c r="G103" s="14">
        <v>-17.648493227819145</v>
      </c>
      <c r="H103" s="14">
        <v>7.026297454146406</v>
      </c>
      <c r="I103" s="14">
        <v>14.4429802679765</v>
      </c>
      <c r="J103" s="14">
        <v>4.769397487749937</v>
      </c>
      <c r="K103" s="14">
        <v>0.8047312695236949</v>
      </c>
      <c r="L103" s="14">
        <v>6.674848526947741</v>
      </c>
      <c r="M103" s="14">
        <v>0.8964384656625933</v>
      </c>
      <c r="N103" s="14">
        <v>1.497815309181045</v>
      </c>
    </row>
    <row r="104" spans="1:14" ht="14.25">
      <c r="A104" s="65" t="s">
        <v>22</v>
      </c>
      <c r="B104" s="121">
        <v>-5.842546275634234</v>
      </c>
      <c r="C104" s="25">
        <v>-2.213153500170989</v>
      </c>
      <c r="D104" s="25">
        <v>-2.1612771791464573</v>
      </c>
      <c r="E104" s="25">
        <v>-4.046800947219286</v>
      </c>
      <c r="F104" s="25">
        <v>-6.067458823756122</v>
      </c>
      <c r="G104" s="25">
        <v>-3.837292556756964</v>
      </c>
      <c r="H104" s="25">
        <v>4.189386665303966</v>
      </c>
      <c r="I104" s="25">
        <v>7.728911177150948</v>
      </c>
      <c r="J104" s="25">
        <v>2.6270492679535096</v>
      </c>
      <c r="K104" s="25">
        <v>1.2298344723635495</v>
      </c>
      <c r="L104" s="25">
        <v>6.6749237924144795</v>
      </c>
      <c r="M104" s="25">
        <v>0.8965421536066932</v>
      </c>
      <c r="N104" s="25">
        <v>-6.238653711244676</v>
      </c>
    </row>
    <row r="105" spans="1:14" ht="14.25" hidden="1">
      <c r="A105" s="4" t="s">
        <v>23</v>
      </c>
      <c r="B105" s="17"/>
      <c r="C105" s="14"/>
      <c r="D105" s="14"/>
      <c r="E105" s="14"/>
      <c r="F105" s="14"/>
      <c r="G105" s="14"/>
      <c r="H105" s="14"/>
      <c r="I105" s="14"/>
      <c r="J105" s="14"/>
      <c r="K105" s="14"/>
      <c r="L105" s="14"/>
      <c r="M105" s="14"/>
      <c r="N105" s="14"/>
    </row>
    <row r="106" spans="1:14" ht="14.25" hidden="1">
      <c r="A106" s="4" t="s">
        <v>24</v>
      </c>
      <c r="B106" s="17"/>
      <c r="C106" s="14"/>
      <c r="D106" s="14"/>
      <c r="E106" s="14"/>
      <c r="F106" s="14"/>
      <c r="G106" s="14"/>
      <c r="H106" s="14"/>
      <c r="I106" s="14"/>
      <c r="J106" s="14"/>
      <c r="K106" s="14"/>
      <c r="L106" s="14"/>
      <c r="M106" s="14"/>
      <c r="N106" s="14"/>
    </row>
    <row r="107" spans="1:14" ht="14.25" hidden="1">
      <c r="A107" s="4" t="s">
        <v>25</v>
      </c>
      <c r="B107" s="17"/>
      <c r="C107" s="14"/>
      <c r="D107" s="14"/>
      <c r="E107" s="14"/>
      <c r="F107" s="14"/>
      <c r="G107" s="14"/>
      <c r="H107" s="14"/>
      <c r="I107" s="14"/>
      <c r="J107" s="14"/>
      <c r="K107" s="14"/>
      <c r="L107" s="14"/>
      <c r="M107" s="14"/>
      <c r="N107" s="14"/>
    </row>
    <row r="108" spans="1:14" ht="14.25" hidden="1">
      <c r="A108" s="4" t="s">
        <v>26</v>
      </c>
      <c r="B108" s="17"/>
      <c r="C108" s="14"/>
      <c r="D108" s="14"/>
      <c r="E108" s="14"/>
      <c r="F108" s="14"/>
      <c r="G108" s="14"/>
      <c r="H108" s="14"/>
      <c r="I108" s="14"/>
      <c r="J108" s="14"/>
      <c r="K108" s="14"/>
      <c r="L108" s="14"/>
      <c r="M108" s="14"/>
      <c r="N108" s="14"/>
    </row>
    <row r="109" spans="1:14" ht="14.25" hidden="1">
      <c r="A109" s="4" t="s">
        <v>177</v>
      </c>
      <c r="B109" s="17">
        <v>10.189096287354715</v>
      </c>
      <c r="C109" s="14">
        <v>0.7550690089053376</v>
      </c>
      <c r="D109" s="14">
        <v>0.3218779969045329</v>
      </c>
      <c r="E109" s="14">
        <v>0.7092641444230026</v>
      </c>
      <c r="F109" s="14">
        <v>3.514838826435067</v>
      </c>
      <c r="G109" s="14">
        <v>11.884826639367205</v>
      </c>
      <c r="H109" s="14">
        <v>7.363927071926597</v>
      </c>
      <c r="I109" s="14">
        <v>14.554508732105845</v>
      </c>
      <c r="J109" s="14">
        <v>4.704634229256911</v>
      </c>
      <c r="K109" s="14">
        <v>2.2417715839134758</v>
      </c>
      <c r="L109" s="14">
        <v>2.575654315031912</v>
      </c>
      <c r="M109" s="14">
        <v>-0.15827114528585184</v>
      </c>
      <c r="N109" s="14">
        <v>6.143611905720306</v>
      </c>
    </row>
    <row r="110" spans="1:14" ht="14.25" hidden="1">
      <c r="A110" s="4" t="s">
        <v>178</v>
      </c>
      <c r="B110" s="17">
        <v>8.155055783873436</v>
      </c>
      <c r="C110" s="14">
        <v>0.6520322560544969</v>
      </c>
      <c r="D110" s="14">
        <v>-0.4425653904044822</v>
      </c>
      <c r="E110" s="14">
        <v>0.32141267974810717</v>
      </c>
      <c r="F110" s="14">
        <v>1.9840303947023017</v>
      </c>
      <c r="G110" s="14">
        <v>8.89740823751022</v>
      </c>
      <c r="H110" s="14">
        <v>9.341857897696343</v>
      </c>
      <c r="I110" s="14">
        <v>18.609929654580924</v>
      </c>
      <c r="J110" s="14">
        <v>7.354929055501131</v>
      </c>
      <c r="K110" s="14">
        <v>2.2287698964837688</v>
      </c>
      <c r="L110" s="14">
        <v>2.575654315031912</v>
      </c>
      <c r="M110" s="14">
        <v>-0.15827114528585184</v>
      </c>
      <c r="N110" s="14">
        <v>12.15724797209785</v>
      </c>
    </row>
    <row r="111" spans="1:14" ht="14.25" hidden="1">
      <c r="A111" s="4" t="s">
        <v>265</v>
      </c>
      <c r="B111" s="17">
        <v>5.16825946057719</v>
      </c>
      <c r="C111" s="14">
        <v>0.6012304879461823</v>
      </c>
      <c r="D111" s="14">
        <v>0.30938505080908385</v>
      </c>
      <c r="E111" s="14">
        <v>0.018646102270892584</v>
      </c>
      <c r="F111" s="14">
        <v>-1.137641743923325</v>
      </c>
      <c r="G111" s="14">
        <v>4.197632210617456</v>
      </c>
      <c r="H111" s="14">
        <v>9.939524437295717</v>
      </c>
      <c r="I111" s="14">
        <v>20.672751357605804</v>
      </c>
      <c r="J111" s="14">
        <v>7.221729730288544</v>
      </c>
      <c r="K111" s="14">
        <v>1.6039170675198733</v>
      </c>
      <c r="L111" s="14">
        <v>2.575654315031912</v>
      </c>
      <c r="M111" s="14">
        <v>-0.15827114528585184</v>
      </c>
      <c r="N111" s="14">
        <v>15.125332510113125</v>
      </c>
    </row>
    <row r="112" spans="1:14" ht="14.25" hidden="1">
      <c r="A112" s="4" t="s">
        <v>180</v>
      </c>
      <c r="B112" s="17">
        <v>3.4836453509636414</v>
      </c>
      <c r="C112" s="14">
        <v>0.47762999719999755</v>
      </c>
      <c r="D112" s="14">
        <v>-0.053081731235423035</v>
      </c>
      <c r="E112" s="14">
        <v>-0.19297828301661468</v>
      </c>
      <c r="F112" s="14">
        <v>-6.792643136884337</v>
      </c>
      <c r="G112" s="14">
        <v>-6.794460836864275</v>
      </c>
      <c r="H112" s="14">
        <v>10.17925852094254</v>
      </c>
      <c r="I112" s="14">
        <v>23.112062566496476</v>
      </c>
      <c r="J112" s="14">
        <v>7.037092721946465</v>
      </c>
      <c r="K112" s="14">
        <v>-0.0790392961352353</v>
      </c>
      <c r="L112" s="14">
        <v>2.575654315031912</v>
      </c>
      <c r="M112" s="14">
        <v>-0.15827114528585184</v>
      </c>
      <c r="N112" s="14">
        <v>18.064937664503745</v>
      </c>
    </row>
    <row r="113" spans="1:14" ht="14.25" hidden="1">
      <c r="A113" s="4" t="s">
        <v>181</v>
      </c>
      <c r="B113" s="17">
        <v>2.5010600324127665</v>
      </c>
      <c r="C113" s="14">
        <v>0.3506388025427327</v>
      </c>
      <c r="D113" s="14">
        <v>-0.20915567828532744</v>
      </c>
      <c r="E113" s="14">
        <v>-0.6324957826252842</v>
      </c>
      <c r="F113" s="14">
        <v>-12.138638809426212</v>
      </c>
      <c r="G113" s="14">
        <v>-16.703017779638884</v>
      </c>
      <c r="H113" s="14">
        <v>9.832068597752368</v>
      </c>
      <c r="I113" s="14">
        <v>22.514304872157325</v>
      </c>
      <c r="J113" s="14">
        <v>6.90194000217123</v>
      </c>
      <c r="K113" s="14">
        <v>-0.6959377667617446</v>
      </c>
      <c r="L113" s="14">
        <v>2.575654315031912</v>
      </c>
      <c r="M113" s="14">
        <v>-0.15827114528585184</v>
      </c>
      <c r="N113" s="14">
        <v>19.163735477547462</v>
      </c>
    </row>
    <row r="114" spans="1:14" ht="14.25" hidden="1">
      <c r="A114" s="4" t="s">
        <v>182</v>
      </c>
      <c r="B114" s="17">
        <v>1.4357271731932428</v>
      </c>
      <c r="C114" s="14">
        <v>-0.08384384661484034</v>
      </c>
      <c r="D114" s="14">
        <v>-1.5831533341573873</v>
      </c>
      <c r="E114" s="14">
        <v>-0.6143581148908623</v>
      </c>
      <c r="F114" s="14">
        <v>-14.738500561724763</v>
      </c>
      <c r="G114" s="14">
        <v>-21.347972683751493</v>
      </c>
      <c r="H114" s="14">
        <v>9.125393903904964</v>
      </c>
      <c r="I114" s="14">
        <v>20.168642612779237</v>
      </c>
      <c r="J114" s="14">
        <v>6.291976497898048</v>
      </c>
      <c r="K114" s="14">
        <v>-0.07280114838550844</v>
      </c>
      <c r="L114" s="14">
        <v>6.67492379071723</v>
      </c>
      <c r="M114" s="14">
        <v>0.8965421484359553</v>
      </c>
      <c r="N114" s="14">
        <v>6.737625935683539</v>
      </c>
    </row>
    <row r="115" spans="1:14" ht="14.25" hidden="1">
      <c r="A115" s="4" t="s">
        <v>191</v>
      </c>
      <c r="B115" s="17">
        <v>0.9534863246855423</v>
      </c>
      <c r="C115" s="14">
        <v>-0.5028677402297603</v>
      </c>
      <c r="D115" s="14">
        <v>-1.937905882684234</v>
      </c>
      <c r="E115" s="14">
        <v>-0.7196659728687962</v>
      </c>
      <c r="F115" s="14">
        <v>-15.204832861358227</v>
      </c>
      <c r="G115" s="14">
        <v>-21.267294088463345</v>
      </c>
      <c r="H115" s="14">
        <v>8.237636348405601</v>
      </c>
      <c r="I115" s="336">
        <v>16.801972681948342</v>
      </c>
      <c r="J115" s="336">
        <v>6.107935462575881</v>
      </c>
      <c r="K115" s="336">
        <v>0.7936373138321784</v>
      </c>
      <c r="L115" s="255">
        <v>6.67492379071723</v>
      </c>
      <c r="M115" s="255">
        <v>0.8965421484359553</v>
      </c>
      <c r="N115" s="255">
        <v>6.716425921403555</v>
      </c>
    </row>
    <row r="116" spans="1:14" ht="14.25" hidden="1">
      <c r="A116" s="4" t="s">
        <v>192</v>
      </c>
      <c r="B116" s="14">
        <v>-0.2415608832874483</v>
      </c>
      <c r="C116" s="19">
        <v>-1.1269087379118758</v>
      </c>
      <c r="D116" s="19">
        <v>-1.953944206547618</v>
      </c>
      <c r="E116" s="19">
        <v>-1.206621995635615</v>
      </c>
      <c r="F116" s="19">
        <v>-17.124117753041617</v>
      </c>
      <c r="G116" s="19">
        <v>-22.0433652770639</v>
      </c>
      <c r="H116" s="19">
        <v>7.880998659208089</v>
      </c>
      <c r="I116" s="255">
        <v>16.089180338027802</v>
      </c>
      <c r="J116" s="255">
        <v>6.286066993547053</v>
      </c>
      <c r="K116" s="255">
        <v>0.7038605833781304</v>
      </c>
      <c r="L116" s="255">
        <v>6.67492379071723</v>
      </c>
      <c r="M116" s="255">
        <v>0.8965421484359553</v>
      </c>
      <c r="N116" s="255">
        <v>5.362106171261942</v>
      </c>
    </row>
    <row r="117" spans="1:14" s="130" customFormat="1" ht="14.25">
      <c r="A117" s="4" t="s">
        <v>193</v>
      </c>
      <c r="B117" s="14">
        <v>-2.535524992169229</v>
      </c>
      <c r="C117" s="14">
        <v>-1.3060410255073833</v>
      </c>
      <c r="D117" s="14">
        <v>-1.9985470623736177</v>
      </c>
      <c r="E117" s="14">
        <v>-1.3096938069073616</v>
      </c>
      <c r="F117" s="14">
        <v>-16.206225480452545</v>
      </c>
      <c r="G117" s="14">
        <v>-21.011924257860287</v>
      </c>
      <c r="H117" s="14">
        <v>7.861136527267604</v>
      </c>
      <c r="I117" s="336">
        <v>15.700714006907162</v>
      </c>
      <c r="J117" s="336">
        <v>6.378367176144991</v>
      </c>
      <c r="K117" s="336">
        <v>0.7673381723653847</v>
      </c>
      <c r="L117" s="336">
        <v>6.67492379071723</v>
      </c>
      <c r="M117" s="336">
        <v>0.8965421484359553</v>
      </c>
      <c r="N117" s="336">
        <v>5.134714245400062</v>
      </c>
    </row>
    <row r="118" spans="1:14" ht="14.25">
      <c r="A118" s="4" t="s">
        <v>305</v>
      </c>
      <c r="B118" s="19">
        <v>-3.276812210033583</v>
      </c>
      <c r="C118" s="19">
        <v>-1.4195805328131712</v>
      </c>
      <c r="D118" s="19">
        <v>-1.8508829100398003</v>
      </c>
      <c r="E118" s="19">
        <v>-1.90995287432321</v>
      </c>
      <c r="F118" s="19">
        <v>-16.44896660857816</v>
      </c>
      <c r="G118" s="19">
        <v>-21.447624332306518</v>
      </c>
      <c r="H118" s="19">
        <v>7.898260300262521</v>
      </c>
      <c r="I118" s="255">
        <v>15.879928443155961</v>
      </c>
      <c r="J118" s="255">
        <v>6.402999345935783</v>
      </c>
      <c r="K118" s="255">
        <v>0.8646917083377446</v>
      </c>
      <c r="L118" s="255">
        <v>6.67492379071723</v>
      </c>
      <c r="M118" s="255">
        <v>0.8965421484359553</v>
      </c>
      <c r="N118" s="255">
        <v>4.20499678902182</v>
      </c>
    </row>
    <row r="119" spans="1:14" ht="14.25">
      <c r="A119" s="4" t="s">
        <v>306</v>
      </c>
      <c r="B119" s="19">
        <v>-4.809386525783566</v>
      </c>
      <c r="C119" s="19">
        <v>-1.6551346133008167</v>
      </c>
      <c r="D119" s="19">
        <v>-1.698791514793129</v>
      </c>
      <c r="E119" s="19">
        <v>-2.685393275309778</v>
      </c>
      <c r="F119" s="19">
        <v>-15.33434461667504</v>
      </c>
      <c r="G119" s="19">
        <v>-19.47837567104949</v>
      </c>
      <c r="H119" s="19">
        <v>8.395315737463392</v>
      </c>
      <c r="I119" s="255">
        <v>17.46577168303081</v>
      </c>
      <c r="J119" s="255">
        <v>6.18160689924278</v>
      </c>
      <c r="K119" s="255">
        <v>0.8163542231901744</v>
      </c>
      <c r="L119" s="255">
        <v>6.67492379071723</v>
      </c>
      <c r="M119" s="255">
        <v>0.8965421484359553</v>
      </c>
      <c r="N119" s="255">
        <v>4.015418889454409</v>
      </c>
    </row>
    <row r="120" spans="1:14" ht="14.25">
      <c r="A120" s="4" t="s">
        <v>307</v>
      </c>
      <c r="B120" s="19">
        <v>-5.594819881986595</v>
      </c>
      <c r="C120" s="19">
        <v>-2.116610205452673</v>
      </c>
      <c r="D120" s="19">
        <v>-3.0858834417888374</v>
      </c>
      <c r="E120" s="19">
        <v>-3.2156803736434796</v>
      </c>
      <c r="F120" s="19">
        <v>-15.337025639072635</v>
      </c>
      <c r="G120" s="19">
        <v>-19.20462171675861</v>
      </c>
      <c r="H120" s="19">
        <v>8.421542701836856</v>
      </c>
      <c r="I120" s="255">
        <v>17.65301915929672</v>
      </c>
      <c r="J120" s="255">
        <v>5.915755131730833</v>
      </c>
      <c r="K120" s="255">
        <v>0.8711774198274043</v>
      </c>
      <c r="L120" s="255">
        <v>6.67492379071723</v>
      </c>
      <c r="M120" s="255">
        <v>0.8965421484359553</v>
      </c>
      <c r="N120" s="255">
        <v>3.75215321148319</v>
      </c>
    </row>
    <row r="121" spans="1:14" ht="14.25">
      <c r="A121" s="4" t="s">
        <v>194</v>
      </c>
      <c r="B121" s="19">
        <v>-6.158964460121368</v>
      </c>
      <c r="C121" s="19">
        <v>-2.184905690069712</v>
      </c>
      <c r="D121" s="19">
        <v>-2.971618194380085</v>
      </c>
      <c r="E121" s="19">
        <v>-3.655183849800366</v>
      </c>
      <c r="F121" s="19">
        <v>-14.397992520222985</v>
      </c>
      <c r="G121" s="19">
        <v>-17.753010000875307</v>
      </c>
      <c r="H121" s="19">
        <v>7.23075022911992</v>
      </c>
      <c r="I121" s="255">
        <v>14.576682656896892</v>
      </c>
      <c r="J121" s="255">
        <v>5.561042710132739</v>
      </c>
      <c r="K121" s="255">
        <v>0.7884711981679402</v>
      </c>
      <c r="L121" s="255">
        <v>6.67492379071723</v>
      </c>
      <c r="M121" s="255">
        <v>0.8965421484359553</v>
      </c>
      <c r="N121" s="255">
        <v>2.881936120183056</v>
      </c>
    </row>
    <row r="122" spans="1:14" ht="14.25">
      <c r="A122" s="4" t="s">
        <v>195</v>
      </c>
      <c r="B122" s="19">
        <v>-5.72164505103828</v>
      </c>
      <c r="C122" s="19">
        <v>-2.259359829167238</v>
      </c>
      <c r="D122" s="19">
        <v>-2.7238846310447684</v>
      </c>
      <c r="E122" s="19">
        <v>-3.783738607270905</v>
      </c>
      <c r="F122" s="19">
        <v>-13.360259761631283</v>
      </c>
      <c r="G122" s="19">
        <v>-15.919287599553826</v>
      </c>
      <c r="H122" s="19">
        <v>5.426599110982266</v>
      </c>
      <c r="I122" s="255">
        <v>11.099238987735887</v>
      </c>
      <c r="J122" s="255">
        <v>2.831394621386238</v>
      </c>
      <c r="K122" s="255">
        <v>0.7545451905757403</v>
      </c>
      <c r="L122" s="255">
        <v>6.67492379071723</v>
      </c>
      <c r="M122" s="255">
        <v>0.8965421484359553</v>
      </c>
      <c r="N122" s="255">
        <v>-2.344868863002816</v>
      </c>
    </row>
    <row r="123" spans="1:14" ht="14.25">
      <c r="A123" s="4" t="s">
        <v>308</v>
      </c>
      <c r="B123" s="19">
        <v>-6.358699184066111</v>
      </c>
      <c r="C123" s="19">
        <v>-2.186017944951203</v>
      </c>
      <c r="D123" s="19">
        <v>-2.700656800507261</v>
      </c>
      <c r="E123" s="19">
        <v>-3.908252894376261</v>
      </c>
      <c r="F123" s="19">
        <v>-11.243116636493241</v>
      </c>
      <c r="G123" s="19">
        <v>-13.41469052765676</v>
      </c>
      <c r="H123" s="19">
        <v>4.739155385446111</v>
      </c>
      <c r="I123" s="255">
        <v>9.414738720861067</v>
      </c>
      <c r="J123" s="255">
        <v>2.707862741562977</v>
      </c>
      <c r="K123" s="255">
        <v>0.6615983067388669</v>
      </c>
      <c r="L123" s="255">
        <v>6.67492379071723</v>
      </c>
      <c r="M123" s="255">
        <v>0.8965421484359553</v>
      </c>
      <c r="N123" s="255">
        <v>-4.618099001193514</v>
      </c>
    </row>
    <row r="124" spans="1:14" ht="14.25">
      <c r="A124" s="4" t="s">
        <v>196</v>
      </c>
      <c r="B124" s="19">
        <v>-5.623077966733632</v>
      </c>
      <c r="C124" s="19">
        <v>-2.177938926220577</v>
      </c>
      <c r="D124" s="19">
        <v>-2.036560046242556</v>
      </c>
      <c r="E124" s="19">
        <v>-3.9224150806975047</v>
      </c>
      <c r="F124" s="19">
        <v>-5.939716450022146</v>
      </c>
      <c r="G124" s="19">
        <v>-2.9523916215421906</v>
      </c>
      <c r="H124" s="19">
        <v>3.9987237799096818</v>
      </c>
      <c r="I124" s="255">
        <v>6.92983351776158</v>
      </c>
      <c r="J124" s="255">
        <v>2.590895955376652</v>
      </c>
      <c r="K124" s="255">
        <v>1.5131203945127254</v>
      </c>
      <c r="L124" s="530">
        <v>6.674923795808979</v>
      </c>
      <c r="M124" s="530">
        <v>0.896542163948169</v>
      </c>
      <c r="N124" s="530">
        <v>-6.692475335563543</v>
      </c>
    </row>
    <row r="125" spans="1:14" ht="14.25">
      <c r="A125" s="4" t="s">
        <v>197</v>
      </c>
      <c r="B125" s="19">
        <v>-5.543881088503639</v>
      </c>
      <c r="C125" s="19">
        <v>-2.2752187656766267</v>
      </c>
      <c r="D125" s="19">
        <v>-1.7466146906895545</v>
      </c>
      <c r="E125" s="19">
        <v>-4.309734866584094</v>
      </c>
      <c r="F125" s="19">
        <v>-1.0195433847529785</v>
      </c>
      <c r="G125" s="19">
        <v>6.771041366534419</v>
      </c>
      <c r="H125" s="19">
        <v>3.8302808305560774</v>
      </c>
      <c r="I125" s="255">
        <v>6.842161292830198</v>
      </c>
      <c r="J125" s="255">
        <v>2.5823891069208997</v>
      </c>
      <c r="K125" s="255">
        <v>1.5147847158390562</v>
      </c>
      <c r="L125" s="255">
        <v>6.67492379071723</v>
      </c>
      <c r="M125" s="255">
        <v>0.8965421484359553</v>
      </c>
      <c r="N125" s="255">
        <v>-7.40538679697697</v>
      </c>
    </row>
    <row r="126" spans="1:14" ht="14.25">
      <c r="A126" s="4" t="s">
        <v>198</v>
      </c>
      <c r="B126" s="19">
        <v>-3.9012864156733684</v>
      </c>
      <c r="C126" s="19">
        <v>-2.0675668057801744</v>
      </c>
      <c r="D126" s="19">
        <v>-0.8908548837316062</v>
      </c>
      <c r="E126" s="19">
        <v>-4.392278728053526</v>
      </c>
      <c r="F126" s="19">
        <v>1.0810514360968284</v>
      </c>
      <c r="G126" s="19">
        <v>11.621864327853</v>
      </c>
      <c r="H126" s="19">
        <v>3.2770509986729195</v>
      </c>
      <c r="I126" s="255">
        <v>5.907873617457639</v>
      </c>
      <c r="J126" s="255">
        <v>2.136853161510885</v>
      </c>
      <c r="K126" s="255">
        <v>1.417722237013237</v>
      </c>
      <c r="L126" s="255">
        <v>-3.269499850380271</v>
      </c>
      <c r="M126" s="255">
        <v>-4.818180819269912</v>
      </c>
      <c r="N126" s="255">
        <v>-2.1527601368041474</v>
      </c>
    </row>
    <row r="127" spans="1:14" ht="14.25">
      <c r="A127" s="4" t="s">
        <v>199</v>
      </c>
      <c r="B127" s="19">
        <v>-3.1870264699805375</v>
      </c>
      <c r="C127" s="19">
        <v>-1.842697967686135</v>
      </c>
      <c r="D127" s="19">
        <v>-0.24293258524743067</v>
      </c>
      <c r="E127" s="19">
        <v>-4.8091495242562985</v>
      </c>
      <c r="F127" s="19">
        <v>2.163942397645542</v>
      </c>
      <c r="G127" s="19">
        <v>12.454407991857</v>
      </c>
      <c r="H127" s="19">
        <v>3.121425576660968</v>
      </c>
      <c r="I127" s="255">
        <v>5.500998748747946</v>
      </c>
      <c r="J127" s="255">
        <v>1.8049158277121649</v>
      </c>
      <c r="K127" s="255">
        <v>1.2919913874315512</v>
      </c>
      <c r="L127" s="255">
        <v>-2.705507097492756</v>
      </c>
      <c r="M127" s="255">
        <v>-3.788786295503158</v>
      </c>
      <c r="N127" s="255">
        <v>-2.1527601368041474</v>
      </c>
    </row>
    <row r="128" ht="14.25" hidden="1">
      <c r="A128" s="3" t="s">
        <v>200</v>
      </c>
    </row>
    <row r="129" ht="14.25" hidden="1">
      <c r="A129" s="3" t="s">
        <v>201</v>
      </c>
    </row>
    <row r="130" ht="14.25" hidden="1">
      <c r="A130" s="3" t="s">
        <v>309</v>
      </c>
    </row>
    <row r="131" ht="14.25" hidden="1">
      <c r="A131" s="3" t="s">
        <v>310</v>
      </c>
    </row>
    <row r="132" ht="14.25" hidden="1">
      <c r="A132" s="3" t="s">
        <v>311</v>
      </c>
    </row>
    <row r="133" ht="14.25" hidden="1">
      <c r="A133" s="3" t="s">
        <v>202</v>
      </c>
    </row>
    <row r="134" ht="14.25" hidden="1">
      <c r="A134" s="3" t="s">
        <v>203</v>
      </c>
    </row>
    <row r="135" ht="14.25" hidden="1">
      <c r="A135" s="3" t="s">
        <v>312</v>
      </c>
    </row>
    <row r="136" ht="14.25" hidden="1">
      <c r="A136" s="3" t="s">
        <v>204</v>
      </c>
    </row>
    <row r="137" ht="14.25" hidden="1">
      <c r="A137" s="3" t="s">
        <v>205</v>
      </c>
    </row>
    <row r="138" ht="14.25">
      <c r="A138" s="6"/>
    </row>
    <row r="139" ht="14.25">
      <c r="A139" s="6"/>
    </row>
    <row r="140" ht="14.25">
      <c r="A140" s="1" t="s">
        <v>313</v>
      </c>
    </row>
    <row r="144" spans="9:13" ht="14.25">
      <c r="I144"/>
      <c r="J144"/>
      <c r="K144"/>
      <c r="L144"/>
      <c r="M144"/>
    </row>
  </sheetData>
  <mergeCells count="21">
    <mergeCell ref="A5:A6"/>
    <mergeCell ref="B5:F5"/>
    <mergeCell ref="G5:L5"/>
    <mergeCell ref="A73:A77"/>
    <mergeCell ref="B73:K73"/>
    <mergeCell ref="B74:B77"/>
    <mergeCell ref="C74:F74"/>
    <mergeCell ref="G74:G75"/>
    <mergeCell ref="H74:H77"/>
    <mergeCell ref="I74:K74"/>
    <mergeCell ref="C75:C77"/>
    <mergeCell ref="I75:I77"/>
    <mergeCell ref="J75:J77"/>
    <mergeCell ref="K75:K77"/>
    <mergeCell ref="D76:D77"/>
    <mergeCell ref="E76:E77"/>
    <mergeCell ref="F76:F77"/>
    <mergeCell ref="L73:N73"/>
    <mergeCell ref="L74:L77"/>
    <mergeCell ref="M74:M77"/>
    <mergeCell ref="N74:N77"/>
  </mergeCells>
  <printOptions/>
  <pageMargins left="0.84" right="0.23" top="0.5" bottom="0.47" header="0.5" footer="0.4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P116"/>
  <sheetViews>
    <sheetView workbookViewId="0" topLeftCell="A59">
      <selection activeCell="A26" sqref="A26:IV41"/>
    </sheetView>
  </sheetViews>
  <sheetFormatPr defaultColWidth="9.00390625" defaultRowHeight="14.25" outlineLevelRow="1"/>
  <cols>
    <col min="1" max="15" width="9.875" style="1" customWidth="1"/>
    <col min="16" max="16384" width="9.875" style="0" customWidth="1"/>
  </cols>
  <sheetData>
    <row r="1" ht="15">
      <c r="A1" s="74" t="s">
        <v>413</v>
      </c>
    </row>
    <row r="2" ht="15.75">
      <c r="A2" s="54" t="s">
        <v>332</v>
      </c>
    </row>
    <row r="3" ht="14.25">
      <c r="A3" s="1" t="s">
        <v>322</v>
      </c>
    </row>
    <row r="5" spans="1:16" s="94" customFormat="1" ht="14.25" customHeight="1">
      <c r="A5" s="45"/>
      <c r="B5" s="631" t="s">
        <v>323</v>
      </c>
      <c r="C5" s="689"/>
      <c r="D5" s="689"/>
      <c r="E5" s="689"/>
      <c r="F5" s="689"/>
      <c r="G5" s="679"/>
      <c r="H5" s="347"/>
      <c r="I5" s="631" t="s">
        <v>324</v>
      </c>
      <c r="J5" s="689"/>
      <c r="K5" s="679"/>
      <c r="L5" s="690" t="s">
        <v>335</v>
      </c>
      <c r="M5" s="690" t="s">
        <v>336</v>
      </c>
      <c r="N5" s="687" t="s">
        <v>325</v>
      </c>
      <c r="O5" s="44"/>
      <c r="P5" s="128"/>
    </row>
    <row r="6" spans="1:16" s="126" customFormat="1" ht="14.25" customHeight="1">
      <c r="A6" s="45"/>
      <c r="B6" s="628" t="s">
        <v>326</v>
      </c>
      <c r="C6" s="628" t="s">
        <v>337</v>
      </c>
      <c r="D6" s="628" t="s">
        <v>338</v>
      </c>
      <c r="E6" s="628" t="s">
        <v>327</v>
      </c>
      <c r="F6" s="628" t="s">
        <v>328</v>
      </c>
      <c r="G6" s="628" t="s">
        <v>259</v>
      </c>
      <c r="H6" s="628" t="s">
        <v>339</v>
      </c>
      <c r="I6" s="628" t="s">
        <v>329</v>
      </c>
      <c r="J6" s="628" t="s">
        <v>330</v>
      </c>
      <c r="K6" s="628" t="s">
        <v>331</v>
      </c>
      <c r="L6" s="690"/>
      <c r="M6" s="690"/>
      <c r="N6" s="687"/>
      <c r="O6" s="44"/>
      <c r="P6" s="129"/>
    </row>
    <row r="7" spans="1:16" ht="14.25">
      <c r="A7" s="7"/>
      <c r="B7" s="624"/>
      <c r="C7" s="624"/>
      <c r="D7" s="624"/>
      <c r="E7" s="624"/>
      <c r="F7" s="624"/>
      <c r="G7" s="624"/>
      <c r="H7" s="624"/>
      <c r="I7" s="624"/>
      <c r="J7" s="624"/>
      <c r="K7" s="624"/>
      <c r="L7" s="690"/>
      <c r="M7" s="690"/>
      <c r="N7" s="687"/>
      <c r="O7" s="6"/>
      <c r="P7" s="130"/>
    </row>
    <row r="8" spans="1:16" s="94" customFormat="1" ht="14.25">
      <c r="A8" s="45"/>
      <c r="B8" s="619"/>
      <c r="C8" s="619"/>
      <c r="D8" s="619"/>
      <c r="E8" s="619"/>
      <c r="F8" s="619"/>
      <c r="G8" s="619"/>
      <c r="H8" s="619"/>
      <c r="I8" s="619"/>
      <c r="J8" s="619"/>
      <c r="K8" s="619"/>
      <c r="L8" s="691"/>
      <c r="M8" s="691"/>
      <c r="N8" s="688"/>
      <c r="O8" s="44"/>
      <c r="P8" s="128"/>
    </row>
    <row r="9" spans="1:16" ht="14.25">
      <c r="A9" s="8" t="s">
        <v>304</v>
      </c>
      <c r="B9" s="243" t="s">
        <v>206</v>
      </c>
      <c r="C9" s="243" t="s">
        <v>206</v>
      </c>
      <c r="D9" s="51">
        <v>100</v>
      </c>
      <c r="E9" s="47">
        <v>0.2</v>
      </c>
      <c r="F9" s="47">
        <v>63.2</v>
      </c>
      <c r="G9" s="137">
        <v>37.2</v>
      </c>
      <c r="H9" s="137">
        <v>0.1</v>
      </c>
      <c r="I9" s="51">
        <v>100</v>
      </c>
      <c r="J9" s="243" t="s">
        <v>206</v>
      </c>
      <c r="K9" s="243" t="s">
        <v>206</v>
      </c>
      <c r="L9" s="243" t="s">
        <v>206</v>
      </c>
      <c r="M9" s="243" t="s">
        <v>206</v>
      </c>
      <c r="N9" s="243" t="s">
        <v>206</v>
      </c>
      <c r="O9" s="6"/>
      <c r="P9" s="130"/>
    </row>
    <row r="10" spans="1:16" ht="14.25">
      <c r="A10" s="65"/>
      <c r="B10" s="9">
        <v>1</v>
      </c>
      <c r="C10" s="9">
        <v>2</v>
      </c>
      <c r="D10" s="9">
        <v>3</v>
      </c>
      <c r="E10" s="9">
        <v>4</v>
      </c>
      <c r="F10" s="9">
        <v>5</v>
      </c>
      <c r="G10" s="9">
        <v>6</v>
      </c>
      <c r="H10" s="9">
        <v>7</v>
      </c>
      <c r="I10" s="9">
        <v>8</v>
      </c>
      <c r="J10" s="9">
        <v>9</v>
      </c>
      <c r="K10" s="10">
        <v>10</v>
      </c>
      <c r="L10" s="9">
        <v>11</v>
      </c>
      <c r="M10" s="11">
        <v>12</v>
      </c>
      <c r="N10" s="9">
        <v>13</v>
      </c>
      <c r="O10" s="6"/>
      <c r="P10" s="130"/>
    </row>
    <row r="11" spans="1:16" ht="14.25">
      <c r="A11" s="4">
        <v>2005</v>
      </c>
      <c r="B11" s="14">
        <v>5.3</v>
      </c>
      <c r="C11" s="14">
        <v>6.1</v>
      </c>
      <c r="D11" s="14">
        <v>3.8</v>
      </c>
      <c r="E11" s="14">
        <v>4.7</v>
      </c>
      <c r="F11" s="46">
        <v>1.3</v>
      </c>
      <c r="G11" s="46">
        <v>7.4</v>
      </c>
      <c r="H11" s="242">
        <v>14.4</v>
      </c>
      <c r="I11" s="14">
        <v>-2.4</v>
      </c>
      <c r="J11" s="14">
        <v>-10.8</v>
      </c>
      <c r="K11" s="14">
        <v>1.4</v>
      </c>
      <c r="L11" s="14">
        <v>4.3</v>
      </c>
      <c r="M11" s="14">
        <v>4.4</v>
      </c>
      <c r="N11" s="14">
        <v>-10.3</v>
      </c>
      <c r="O11" s="6"/>
      <c r="P11" s="130"/>
    </row>
    <row r="12" spans="1:16" ht="14.25">
      <c r="A12" s="4">
        <v>2006</v>
      </c>
      <c r="B12" s="14">
        <v>5.7</v>
      </c>
      <c r="C12" s="14">
        <v>2.7</v>
      </c>
      <c r="D12" s="46">
        <v>6.4</v>
      </c>
      <c r="E12" s="46">
        <v>23.2</v>
      </c>
      <c r="F12" s="46">
        <v>1.5</v>
      </c>
      <c r="G12" s="46">
        <v>13.9</v>
      </c>
      <c r="H12" s="242">
        <v>11.4</v>
      </c>
      <c r="I12" s="14">
        <v>-0.2</v>
      </c>
      <c r="J12" s="14">
        <v>1.1</v>
      </c>
      <c r="K12" s="14">
        <v>-0.7</v>
      </c>
      <c r="L12" s="14">
        <v>3.9</v>
      </c>
      <c r="M12" s="14">
        <v>2.9</v>
      </c>
      <c r="N12" s="14">
        <v>16.8</v>
      </c>
      <c r="O12" s="6"/>
      <c r="P12" s="130"/>
    </row>
    <row r="13" spans="1:16" ht="14.25">
      <c r="A13" s="4">
        <v>2007</v>
      </c>
      <c r="B13" s="14">
        <v>-1.2</v>
      </c>
      <c r="C13" s="46">
        <v>-4.1</v>
      </c>
      <c r="D13" s="46">
        <v>1.8</v>
      </c>
      <c r="E13" s="46">
        <v>-2.2</v>
      </c>
      <c r="F13" s="46">
        <v>0.2</v>
      </c>
      <c r="G13" s="46">
        <v>4.2</v>
      </c>
      <c r="H13" s="242">
        <v>-0.1</v>
      </c>
      <c r="I13" s="46">
        <v>5.4</v>
      </c>
      <c r="J13" s="14">
        <v>24</v>
      </c>
      <c r="K13" s="14">
        <v>-2</v>
      </c>
      <c r="L13" s="14">
        <v>4</v>
      </c>
      <c r="M13" s="14">
        <v>5.6</v>
      </c>
      <c r="N13" s="14">
        <v>23.9</v>
      </c>
      <c r="O13" s="6"/>
      <c r="P13" s="130"/>
    </row>
    <row r="14" spans="1:15" s="130" customFormat="1" ht="14.25">
      <c r="A14" s="81">
        <v>2008</v>
      </c>
      <c r="B14" s="17">
        <v>2.8</v>
      </c>
      <c r="C14" s="46">
        <v>0.3</v>
      </c>
      <c r="D14" s="46">
        <v>6.1</v>
      </c>
      <c r="E14" s="46">
        <v>16.8</v>
      </c>
      <c r="F14" s="46">
        <v>2</v>
      </c>
      <c r="G14" s="46">
        <v>11.6</v>
      </c>
      <c r="H14" s="242">
        <v>5.9</v>
      </c>
      <c r="I14" s="14">
        <v>4.1</v>
      </c>
      <c r="J14" s="14">
        <v>1.6</v>
      </c>
      <c r="K14" s="14">
        <v>5.3</v>
      </c>
      <c r="L14" s="14">
        <v>5.6</v>
      </c>
      <c r="M14" s="14">
        <v>3.3</v>
      </c>
      <c r="N14" s="14">
        <v>22.1</v>
      </c>
      <c r="O14" s="6"/>
    </row>
    <row r="15" spans="1:16" ht="14.25">
      <c r="A15" s="65">
        <v>2009</v>
      </c>
      <c r="B15" s="25">
        <v>-6.6</v>
      </c>
      <c r="C15" s="25">
        <v>-9.7</v>
      </c>
      <c r="D15" s="25">
        <v>-2.5</v>
      </c>
      <c r="E15" s="25">
        <v>-2.6</v>
      </c>
      <c r="F15" s="25">
        <v>-5.9</v>
      </c>
      <c r="G15" s="25">
        <v>1.6</v>
      </c>
      <c r="H15" s="254">
        <v>4.5</v>
      </c>
      <c r="I15" s="25">
        <v>-24.6</v>
      </c>
      <c r="J15" s="25">
        <v>-29.5</v>
      </c>
      <c r="K15" s="25">
        <v>-20</v>
      </c>
      <c r="L15" s="25">
        <v>2.7</v>
      </c>
      <c r="M15" s="25">
        <v>-5.7</v>
      </c>
      <c r="N15" s="25">
        <v>-11.1</v>
      </c>
      <c r="O15" s="6"/>
      <c r="P15" s="130"/>
    </row>
    <row r="16" spans="1:16" ht="14.25" hidden="1" outlineLevel="1">
      <c r="A16" s="4">
        <v>2010</v>
      </c>
      <c r="B16" s="14"/>
      <c r="C16" s="14"/>
      <c r="D16" s="14"/>
      <c r="E16" s="14"/>
      <c r="F16" s="14"/>
      <c r="G16" s="14"/>
      <c r="H16" s="242" t="s">
        <v>206</v>
      </c>
      <c r="I16" s="14"/>
      <c r="J16" s="14"/>
      <c r="K16" s="14"/>
      <c r="L16" s="14"/>
      <c r="M16" s="14"/>
      <c r="N16" s="14"/>
      <c r="O16" s="6"/>
      <c r="P16" s="130"/>
    </row>
    <row r="17" spans="1:16" ht="14.25" hidden="1" outlineLevel="1">
      <c r="A17" s="4" t="s">
        <v>14</v>
      </c>
      <c r="B17" s="14">
        <v>-0.1</v>
      </c>
      <c r="C17" s="46">
        <v>-1.8</v>
      </c>
      <c r="D17" s="46">
        <v>1.9</v>
      </c>
      <c r="E17" s="46">
        <v>-3</v>
      </c>
      <c r="F17" s="46">
        <v>1</v>
      </c>
      <c r="G17" s="46">
        <v>3.3</v>
      </c>
      <c r="H17" s="242">
        <v>-1.9</v>
      </c>
      <c r="I17" s="14">
        <v>10.6</v>
      </c>
      <c r="J17" s="14">
        <v>25.8</v>
      </c>
      <c r="K17" s="14">
        <v>0.3</v>
      </c>
      <c r="L17" s="14">
        <v>4</v>
      </c>
      <c r="M17" s="14">
        <v>5.1</v>
      </c>
      <c r="N17" s="131">
        <v>32.5</v>
      </c>
      <c r="O17" s="131"/>
      <c r="P17" s="130"/>
    </row>
    <row r="18" spans="1:16" ht="15" hidden="1" outlineLevel="1">
      <c r="A18" s="4" t="s">
        <v>15</v>
      </c>
      <c r="B18" s="132">
        <v>3.6</v>
      </c>
      <c r="C18" s="132">
        <v>2.5</v>
      </c>
      <c r="D18" s="132">
        <v>4.9</v>
      </c>
      <c r="E18" s="132">
        <v>7.5</v>
      </c>
      <c r="F18" s="132">
        <v>2.9</v>
      </c>
      <c r="G18" s="132">
        <v>7.7</v>
      </c>
      <c r="H18" s="242">
        <v>2.4</v>
      </c>
      <c r="I18" s="133">
        <v>13.1</v>
      </c>
      <c r="J18" s="133">
        <v>44</v>
      </c>
      <c r="K18" s="133">
        <v>6.8</v>
      </c>
      <c r="L18" s="134">
        <v>4.7</v>
      </c>
      <c r="M18" s="134">
        <v>4.2</v>
      </c>
      <c r="N18" s="133">
        <v>34.5</v>
      </c>
      <c r="O18" s="135"/>
      <c r="P18" s="130"/>
    </row>
    <row r="19" spans="1:16" ht="15" hidden="1" outlineLevel="1">
      <c r="A19" s="4" t="s">
        <v>16</v>
      </c>
      <c r="B19" s="132">
        <v>4</v>
      </c>
      <c r="C19" s="132">
        <v>2.4</v>
      </c>
      <c r="D19" s="132">
        <v>6.1</v>
      </c>
      <c r="E19" s="132">
        <v>12.9</v>
      </c>
      <c r="F19" s="132">
        <v>3.1</v>
      </c>
      <c r="G19" s="132">
        <v>10.1</v>
      </c>
      <c r="H19" s="242">
        <v>6.9</v>
      </c>
      <c r="I19" s="133">
        <v>13.8</v>
      </c>
      <c r="J19" s="133">
        <v>45.9</v>
      </c>
      <c r="K19" s="133">
        <v>9.8</v>
      </c>
      <c r="L19" s="134">
        <v>5.7</v>
      </c>
      <c r="M19" s="134">
        <v>5</v>
      </c>
      <c r="N19" s="133">
        <v>31.2</v>
      </c>
      <c r="O19" s="135"/>
      <c r="P19" s="130"/>
    </row>
    <row r="20" spans="1:16" ht="14.25" hidden="1" outlineLevel="1">
      <c r="A20" s="4" t="s">
        <v>17</v>
      </c>
      <c r="B20" s="132">
        <v>3.4</v>
      </c>
      <c r="C20" s="132">
        <v>1.2</v>
      </c>
      <c r="D20" s="132">
        <v>6.6</v>
      </c>
      <c r="E20" s="132">
        <v>18.5</v>
      </c>
      <c r="F20" s="132">
        <v>2.4</v>
      </c>
      <c r="G20" s="132">
        <v>12.1</v>
      </c>
      <c r="H20" s="242">
        <v>7.1</v>
      </c>
      <c r="I20" s="133">
        <v>8.9</v>
      </c>
      <c r="J20" s="133">
        <v>13.2</v>
      </c>
      <c r="K20" s="133">
        <v>5.8</v>
      </c>
      <c r="L20" s="136">
        <v>6.3</v>
      </c>
      <c r="M20" s="136">
        <v>2.6</v>
      </c>
      <c r="N20" s="14">
        <v>19.9</v>
      </c>
      <c r="O20" s="6"/>
      <c r="P20" s="130"/>
    </row>
    <row r="21" spans="1:16" ht="14.25" collapsed="1">
      <c r="A21" s="81" t="s">
        <v>18</v>
      </c>
      <c r="B21" s="410">
        <v>0.2</v>
      </c>
      <c r="C21" s="132">
        <v>-4.8</v>
      </c>
      <c r="D21" s="132">
        <v>6.7</v>
      </c>
      <c r="E21" s="132">
        <v>28.4</v>
      </c>
      <c r="F21" s="132">
        <v>-0.6</v>
      </c>
      <c r="G21" s="132">
        <v>16.4</v>
      </c>
      <c r="H21" s="242">
        <v>7.3</v>
      </c>
      <c r="I21" s="133">
        <v>-12.4</v>
      </c>
      <c r="J21" s="133">
        <v>-26.1</v>
      </c>
      <c r="K21" s="133">
        <v>-0.9</v>
      </c>
      <c r="L21" s="136">
        <v>5.7</v>
      </c>
      <c r="M21" s="136">
        <v>1.3</v>
      </c>
      <c r="N21" s="14">
        <v>6.4</v>
      </c>
      <c r="O21" s="6"/>
      <c r="P21" s="130"/>
    </row>
    <row r="22" spans="1:16" ht="14.25">
      <c r="A22" s="81" t="s">
        <v>19</v>
      </c>
      <c r="B22" s="17">
        <v>-5.1</v>
      </c>
      <c r="C22" s="14">
        <v>-10.5</v>
      </c>
      <c r="D22" s="14">
        <v>2</v>
      </c>
      <c r="E22" s="14">
        <v>15.7</v>
      </c>
      <c r="F22" s="14">
        <v>-4.5</v>
      </c>
      <c r="G22" s="14">
        <v>10.3</v>
      </c>
      <c r="H22" s="242">
        <v>4.9</v>
      </c>
      <c r="I22" s="14">
        <v>-22.9</v>
      </c>
      <c r="J22" s="14">
        <v>-40.2</v>
      </c>
      <c r="K22" s="14">
        <v>-13.3</v>
      </c>
      <c r="L22" s="14">
        <v>4.3</v>
      </c>
      <c r="M22" s="14">
        <v>0.4</v>
      </c>
      <c r="N22" s="46">
        <v>-4.3</v>
      </c>
      <c r="O22" s="6"/>
      <c r="P22" s="130"/>
    </row>
    <row r="23" spans="1:15" s="130" customFormat="1" ht="14.25">
      <c r="A23" s="81" t="s">
        <v>20</v>
      </c>
      <c r="B23" s="17">
        <v>-7.5</v>
      </c>
      <c r="C23" s="14">
        <v>-11.5</v>
      </c>
      <c r="D23" s="14">
        <v>-2.2</v>
      </c>
      <c r="E23" s="14">
        <v>3.4</v>
      </c>
      <c r="F23" s="14">
        <v>-6.7</v>
      </c>
      <c r="G23" s="14">
        <v>3.5</v>
      </c>
      <c r="H23" s="62">
        <v>4</v>
      </c>
      <c r="I23" s="14">
        <v>-27.7</v>
      </c>
      <c r="J23" s="14">
        <v>-41.6</v>
      </c>
      <c r="K23" s="14">
        <v>-22.8</v>
      </c>
      <c r="L23" s="14">
        <v>2.8</v>
      </c>
      <c r="M23" s="14">
        <v>-5.8</v>
      </c>
      <c r="N23" s="242">
        <v>-13.4</v>
      </c>
      <c r="O23" s="6"/>
    </row>
    <row r="24" spans="1:15" s="130" customFormat="1" ht="14.25">
      <c r="A24" s="81" t="s">
        <v>21</v>
      </c>
      <c r="B24" s="17">
        <v>-7.9</v>
      </c>
      <c r="C24" s="14">
        <v>-10.6</v>
      </c>
      <c r="D24" s="14">
        <v>-4.6</v>
      </c>
      <c r="E24" s="14">
        <v>-10.3</v>
      </c>
      <c r="F24" s="14">
        <v>-7.2</v>
      </c>
      <c r="G24" s="14">
        <v>-1.3</v>
      </c>
      <c r="H24" s="242">
        <v>4.3</v>
      </c>
      <c r="I24" s="14">
        <v>-31.7</v>
      </c>
      <c r="J24" s="14">
        <v>-35.7</v>
      </c>
      <c r="K24" s="14">
        <v>-25.2</v>
      </c>
      <c r="L24" s="14">
        <v>2</v>
      </c>
      <c r="M24" s="14">
        <v>-8.5</v>
      </c>
      <c r="N24" s="14">
        <v>-14.3</v>
      </c>
      <c r="O24" s="6"/>
    </row>
    <row r="25" spans="1:16" ht="14.25">
      <c r="A25" s="65" t="s">
        <v>22</v>
      </c>
      <c r="B25" s="25">
        <v>-5.8</v>
      </c>
      <c r="C25" s="25">
        <v>-6</v>
      </c>
      <c r="D25" s="25">
        <v>-5.4</v>
      </c>
      <c r="E25" s="25">
        <v>-16</v>
      </c>
      <c r="F25" s="25">
        <v>-5.4</v>
      </c>
      <c r="G25" s="25">
        <v>-5.3</v>
      </c>
      <c r="H25" s="66">
        <v>5</v>
      </c>
      <c r="I25" s="25">
        <v>-16.1</v>
      </c>
      <c r="J25" s="25">
        <v>-14.8</v>
      </c>
      <c r="K25" s="25">
        <v>-18.3</v>
      </c>
      <c r="L25" s="25">
        <v>1.8</v>
      </c>
      <c r="M25" s="25">
        <v>-9</v>
      </c>
      <c r="N25" s="25">
        <v>-12.3</v>
      </c>
      <c r="O25" s="6"/>
      <c r="P25" s="130"/>
    </row>
    <row r="26" spans="1:16" ht="14.25" hidden="1" outlineLevel="1">
      <c r="A26" s="4" t="s">
        <v>23</v>
      </c>
      <c r="B26" s="14"/>
      <c r="C26" s="14"/>
      <c r="D26" s="14"/>
      <c r="E26" s="14"/>
      <c r="F26" s="14"/>
      <c r="G26" s="14"/>
      <c r="H26" s="242"/>
      <c r="I26" s="14"/>
      <c r="J26" s="14"/>
      <c r="K26" s="14"/>
      <c r="L26" s="14"/>
      <c r="M26" s="14"/>
      <c r="N26" s="14"/>
      <c r="O26" s="6"/>
      <c r="P26" s="130"/>
    </row>
    <row r="27" spans="1:16" ht="14.25" hidden="1" outlineLevel="1">
      <c r="A27" s="4" t="s">
        <v>24</v>
      </c>
      <c r="B27" s="14"/>
      <c r="C27" s="14"/>
      <c r="D27" s="14"/>
      <c r="E27" s="14"/>
      <c r="F27" s="14"/>
      <c r="G27" s="14"/>
      <c r="H27" s="242"/>
      <c r="I27" s="14"/>
      <c r="J27" s="14"/>
      <c r="K27" s="14"/>
      <c r="L27" s="14"/>
      <c r="M27" s="14"/>
      <c r="N27" s="14"/>
      <c r="O27" s="6"/>
      <c r="P27" s="130"/>
    </row>
    <row r="28" spans="1:16" ht="14.25" hidden="1" outlineLevel="1">
      <c r="A28" s="4" t="s">
        <v>25</v>
      </c>
      <c r="B28" s="14"/>
      <c r="C28" s="14"/>
      <c r="D28" s="14"/>
      <c r="E28" s="14"/>
      <c r="F28" s="14"/>
      <c r="G28" s="14"/>
      <c r="H28" s="242"/>
      <c r="I28" s="14"/>
      <c r="J28" s="14"/>
      <c r="K28" s="14"/>
      <c r="L28" s="14"/>
      <c r="M28" s="14"/>
      <c r="N28" s="14"/>
      <c r="O28" s="6"/>
      <c r="P28" s="130"/>
    </row>
    <row r="29" spans="1:16" ht="14.25" hidden="1" outlineLevel="1">
      <c r="A29" s="4" t="s">
        <v>26</v>
      </c>
      <c r="B29" s="14"/>
      <c r="C29" s="14"/>
      <c r="D29" s="14"/>
      <c r="E29" s="14"/>
      <c r="F29" s="14"/>
      <c r="G29" s="14"/>
      <c r="H29" s="242"/>
      <c r="I29" s="14"/>
      <c r="J29" s="14"/>
      <c r="K29" s="14"/>
      <c r="L29" s="14"/>
      <c r="M29" s="14"/>
      <c r="N29" s="14"/>
      <c r="O29" s="6"/>
      <c r="P29" s="130"/>
    </row>
    <row r="30" spans="1:16" ht="14.25" hidden="1" outlineLevel="1">
      <c r="A30" s="4" t="s">
        <v>177</v>
      </c>
      <c r="B30" s="136">
        <v>3</v>
      </c>
      <c r="C30" s="136">
        <v>1.6</v>
      </c>
      <c r="D30" s="136">
        <v>6.7</v>
      </c>
      <c r="E30" s="136">
        <v>17.4</v>
      </c>
      <c r="F30" s="136">
        <v>2.9</v>
      </c>
      <c r="G30" s="136">
        <v>11.7</v>
      </c>
      <c r="H30" s="242">
        <v>7.3</v>
      </c>
      <c r="I30" s="14">
        <v>6.4</v>
      </c>
      <c r="J30" s="14">
        <v>6.9</v>
      </c>
      <c r="K30" s="14">
        <v>5.8</v>
      </c>
      <c r="L30" s="14">
        <v>6.8</v>
      </c>
      <c r="M30" s="14">
        <v>3.2</v>
      </c>
      <c r="N30" s="242" t="s">
        <v>206</v>
      </c>
      <c r="O30" s="6"/>
      <c r="P30" s="130"/>
    </row>
    <row r="31" spans="1:16" ht="14.25" hidden="1" outlineLevel="1">
      <c r="A31" s="4" t="s">
        <v>178</v>
      </c>
      <c r="B31" s="136">
        <v>2.1</v>
      </c>
      <c r="C31" s="136">
        <v>0</v>
      </c>
      <c r="D31" s="136">
        <v>6.8</v>
      </c>
      <c r="E31" s="136">
        <v>23.3</v>
      </c>
      <c r="F31" s="136">
        <v>1.8</v>
      </c>
      <c r="G31" s="136">
        <v>13.4</v>
      </c>
      <c r="H31" s="242">
        <v>7.1</v>
      </c>
      <c r="I31" s="14">
        <v>-0.6</v>
      </c>
      <c r="J31" s="136">
        <v>-5</v>
      </c>
      <c r="K31" s="136">
        <v>3.2</v>
      </c>
      <c r="L31" s="136">
        <v>6.6</v>
      </c>
      <c r="M31" s="136">
        <v>1.8</v>
      </c>
      <c r="N31" s="242" t="s">
        <v>206</v>
      </c>
      <c r="O31" s="6"/>
      <c r="P31" s="130"/>
    </row>
    <row r="32" spans="1:16" ht="14.25" hidden="1" outlineLevel="1">
      <c r="A32" s="4" t="s">
        <v>265</v>
      </c>
      <c r="B32" s="136">
        <v>2.3</v>
      </c>
      <c r="C32" s="136">
        <v>-0.2</v>
      </c>
      <c r="D32" s="136">
        <v>7.5</v>
      </c>
      <c r="E32" s="136">
        <v>26.1</v>
      </c>
      <c r="F32" s="136">
        <v>1.3</v>
      </c>
      <c r="G32" s="136">
        <v>15.7</v>
      </c>
      <c r="H32" s="242">
        <v>7.4</v>
      </c>
      <c r="I32" s="14">
        <v>-11</v>
      </c>
      <c r="J32" s="136">
        <v>-23.5</v>
      </c>
      <c r="K32" s="136">
        <v>0.8</v>
      </c>
      <c r="L32" s="136">
        <v>6.3</v>
      </c>
      <c r="M32" s="136">
        <v>2.2</v>
      </c>
      <c r="N32" s="242" t="s">
        <v>206</v>
      </c>
      <c r="O32" s="6"/>
      <c r="P32" s="130"/>
    </row>
    <row r="33" spans="1:16" ht="14.25" hidden="1" outlineLevel="1">
      <c r="A33" s="4" t="s">
        <v>180</v>
      </c>
      <c r="B33" s="136">
        <v>-1.1</v>
      </c>
      <c r="C33" s="136">
        <v>-5.7</v>
      </c>
      <c r="D33" s="136">
        <v>6.7</v>
      </c>
      <c r="E33" s="136">
        <v>29.8</v>
      </c>
      <c r="F33" s="136">
        <v>-0.9</v>
      </c>
      <c r="G33" s="136">
        <v>16.6</v>
      </c>
      <c r="H33" s="242">
        <v>7.4</v>
      </c>
      <c r="I33" s="14">
        <v>-14</v>
      </c>
      <c r="J33" s="136">
        <v>-29.2</v>
      </c>
      <c r="K33" s="136">
        <v>-0.8</v>
      </c>
      <c r="L33" s="136">
        <v>5.7</v>
      </c>
      <c r="M33" s="136">
        <v>1.1</v>
      </c>
      <c r="N33" s="242" t="s">
        <v>206</v>
      </c>
      <c r="O33" s="6"/>
      <c r="P33" s="130"/>
    </row>
    <row r="34" spans="1:16" ht="14.25" hidden="1" outlineLevel="1">
      <c r="A34" s="4" t="s">
        <v>181</v>
      </c>
      <c r="B34" s="136">
        <v>-3</v>
      </c>
      <c r="C34" s="136">
        <v>-8.4</v>
      </c>
      <c r="D34" s="136">
        <v>6</v>
      </c>
      <c r="E34" s="136">
        <v>29.3</v>
      </c>
      <c r="F34" s="136">
        <v>-2.2</v>
      </c>
      <c r="G34" s="136">
        <v>16.9</v>
      </c>
      <c r="H34" s="242">
        <v>7.1</v>
      </c>
      <c r="I34" s="14">
        <v>-12.4</v>
      </c>
      <c r="J34" s="14">
        <v>-25.8</v>
      </c>
      <c r="K34" s="14">
        <v>-3</v>
      </c>
      <c r="L34" s="14">
        <v>5</v>
      </c>
      <c r="M34" s="14">
        <v>0.7</v>
      </c>
      <c r="N34" s="242">
        <v>-13.4</v>
      </c>
      <c r="O34" s="6"/>
      <c r="P34" s="130"/>
    </row>
    <row r="35" spans="1:16" ht="14.25" hidden="1" outlineLevel="1">
      <c r="A35" s="4" t="s">
        <v>182</v>
      </c>
      <c r="B35" s="14">
        <v>-4.5</v>
      </c>
      <c r="C35" s="14">
        <v>-10.7</v>
      </c>
      <c r="D35" s="14">
        <v>3.7</v>
      </c>
      <c r="E35" s="14">
        <v>21.4</v>
      </c>
      <c r="F35" s="14">
        <v>-3.7</v>
      </c>
      <c r="G35" s="14">
        <v>13.6</v>
      </c>
      <c r="H35" s="14">
        <v>6.5</v>
      </c>
      <c r="I35" s="14">
        <v>-19.1</v>
      </c>
      <c r="J35" s="14">
        <v>-36.5</v>
      </c>
      <c r="K35" s="14">
        <v>-9.5</v>
      </c>
      <c r="L35" s="136">
        <v>4.8</v>
      </c>
      <c r="M35" s="136">
        <v>1.2</v>
      </c>
      <c r="N35" s="242" t="s">
        <v>206</v>
      </c>
      <c r="O35" s="6"/>
      <c r="P35" s="130"/>
    </row>
    <row r="36" spans="1:16" ht="14.25" hidden="1" outlineLevel="1">
      <c r="A36" s="3" t="s">
        <v>191</v>
      </c>
      <c r="B36" s="17">
        <v>-4.8</v>
      </c>
      <c r="C36" s="14">
        <v>-9.9</v>
      </c>
      <c r="D36" s="14">
        <v>1.8</v>
      </c>
      <c r="E36" s="14">
        <v>14.2</v>
      </c>
      <c r="F36" s="14">
        <v>-4.6</v>
      </c>
      <c r="G36" s="14">
        <v>10</v>
      </c>
      <c r="H36" s="14">
        <v>4.4</v>
      </c>
      <c r="I36" s="14">
        <v>-22.5</v>
      </c>
      <c r="J36" s="14">
        <v>-39.4</v>
      </c>
      <c r="K36" s="14">
        <v>-13</v>
      </c>
      <c r="L36" s="385">
        <v>4.4</v>
      </c>
      <c r="M36" s="385">
        <v>1</v>
      </c>
      <c r="N36" s="242" t="s">
        <v>206</v>
      </c>
      <c r="O36" s="6"/>
      <c r="P36" s="130"/>
    </row>
    <row r="37" spans="1:16" ht="14.25" hidden="1" outlineLevel="1">
      <c r="A37" s="81" t="s">
        <v>192</v>
      </c>
      <c r="B37" s="17">
        <v>-6</v>
      </c>
      <c r="C37" s="14">
        <v>-10.9</v>
      </c>
      <c r="D37" s="14">
        <v>0.5</v>
      </c>
      <c r="E37" s="14">
        <v>12</v>
      </c>
      <c r="F37" s="14">
        <v>-5.2</v>
      </c>
      <c r="G37" s="14">
        <v>7.6</v>
      </c>
      <c r="H37" s="14">
        <v>3.7</v>
      </c>
      <c r="I37" s="14">
        <v>-26.6</v>
      </c>
      <c r="J37" s="14">
        <v>-43.8</v>
      </c>
      <c r="K37" s="14">
        <v>-17</v>
      </c>
      <c r="L37" s="385">
        <v>3.5</v>
      </c>
      <c r="M37" s="385">
        <v>-0.9</v>
      </c>
      <c r="N37" s="242" t="s">
        <v>206</v>
      </c>
      <c r="O37" s="6"/>
      <c r="P37" s="130"/>
    </row>
    <row r="38" spans="1:16" ht="14.25" hidden="1" outlineLevel="1">
      <c r="A38" s="3" t="s">
        <v>193</v>
      </c>
      <c r="B38" s="17">
        <v>-6.5</v>
      </c>
      <c r="C38" s="14">
        <v>-10.7</v>
      </c>
      <c r="D38" s="14">
        <v>-0.8</v>
      </c>
      <c r="E38" s="14">
        <v>10.2</v>
      </c>
      <c r="F38" s="14">
        <v>-5.8</v>
      </c>
      <c r="G38" s="14">
        <v>5.5</v>
      </c>
      <c r="H38" s="14">
        <v>4</v>
      </c>
      <c r="I38" s="14">
        <v>-29.8</v>
      </c>
      <c r="J38" s="14">
        <v>-44.7</v>
      </c>
      <c r="K38" s="14">
        <v>-23</v>
      </c>
      <c r="L38" s="488">
        <v>2.9</v>
      </c>
      <c r="M38" s="488">
        <v>-4.2</v>
      </c>
      <c r="N38" s="242" t="s">
        <v>206</v>
      </c>
      <c r="O38" s="6"/>
      <c r="P38" s="130"/>
    </row>
    <row r="39" spans="1:16" ht="14.25" hidden="1" outlineLevel="1">
      <c r="A39" s="3" t="s">
        <v>305</v>
      </c>
      <c r="B39" s="17">
        <v>-8.2</v>
      </c>
      <c r="C39" s="14">
        <v>-12.6</v>
      </c>
      <c r="D39" s="14">
        <v>-2.4</v>
      </c>
      <c r="E39" s="14">
        <v>3.4</v>
      </c>
      <c r="F39" s="14">
        <v>-7</v>
      </c>
      <c r="G39" s="14">
        <v>3.2</v>
      </c>
      <c r="H39" s="14">
        <v>4.4</v>
      </c>
      <c r="I39" s="14">
        <v>-26.8</v>
      </c>
      <c r="J39" s="14">
        <v>-42.2</v>
      </c>
      <c r="K39" s="14">
        <v>-22.5</v>
      </c>
      <c r="L39" s="488">
        <v>2.7</v>
      </c>
      <c r="M39" s="488">
        <v>-6.5</v>
      </c>
      <c r="N39" s="242" t="s">
        <v>206</v>
      </c>
      <c r="O39" s="6"/>
      <c r="P39" s="130"/>
    </row>
    <row r="40" spans="1:16" ht="14.25" hidden="1" outlineLevel="1">
      <c r="A40" s="3" t="s">
        <v>306</v>
      </c>
      <c r="B40" s="17">
        <v>-7.6</v>
      </c>
      <c r="C40" s="14">
        <v>-11</v>
      </c>
      <c r="D40" s="14">
        <v>-3.2</v>
      </c>
      <c r="E40" s="14">
        <v>-3</v>
      </c>
      <c r="F40" s="14">
        <v>-7.2</v>
      </c>
      <c r="G40" s="14">
        <v>1.9</v>
      </c>
      <c r="H40" s="14">
        <v>3.6</v>
      </c>
      <c r="I40" s="14">
        <v>-26.4</v>
      </c>
      <c r="J40" s="14">
        <v>-37.8</v>
      </c>
      <c r="K40" s="14">
        <v>-22.9</v>
      </c>
      <c r="L40" s="14">
        <v>2.9</v>
      </c>
      <c r="M40" s="14">
        <v>-6.6</v>
      </c>
      <c r="N40" s="242" t="s">
        <v>206</v>
      </c>
      <c r="O40" s="6"/>
      <c r="P40" s="130"/>
    </row>
    <row r="41" spans="1:16" ht="14.25" hidden="1" outlineLevel="1">
      <c r="A41" s="3" t="s">
        <v>307</v>
      </c>
      <c r="B41" s="5">
        <v>-8.2</v>
      </c>
      <c r="C41" s="6">
        <v>-11.5</v>
      </c>
      <c r="D41" s="6">
        <v>-4.2</v>
      </c>
      <c r="E41" s="6">
        <v>-6.6</v>
      </c>
      <c r="F41" s="6">
        <v>-7.3</v>
      </c>
      <c r="G41" s="6">
        <v>-0.3</v>
      </c>
      <c r="H41" s="6">
        <v>4.1</v>
      </c>
      <c r="I41" s="6">
        <v>-34.5</v>
      </c>
      <c r="J41" s="14">
        <v>-41</v>
      </c>
      <c r="K41" s="6">
        <v>-25.1</v>
      </c>
      <c r="L41" s="6">
        <v>2.7</v>
      </c>
      <c r="M41" s="6">
        <v>-7.6</v>
      </c>
      <c r="N41" s="242" t="s">
        <v>206</v>
      </c>
      <c r="O41" s="6"/>
      <c r="P41" s="130"/>
    </row>
    <row r="42" spans="1:16" ht="14.25" collapsed="1">
      <c r="A42" s="81" t="s">
        <v>194</v>
      </c>
      <c r="B42" s="5">
        <v>-7.9</v>
      </c>
      <c r="C42" s="6">
        <v>-10.5</v>
      </c>
      <c r="D42" s="6">
        <v>-4.6</v>
      </c>
      <c r="E42" s="6">
        <v>-9.8</v>
      </c>
      <c r="F42" s="6">
        <v>-7.3</v>
      </c>
      <c r="G42" s="14">
        <v>-1</v>
      </c>
      <c r="H42" s="6">
        <v>4.2</v>
      </c>
      <c r="I42" s="6">
        <v>-32.8</v>
      </c>
      <c r="J42" s="6">
        <v>-35.5</v>
      </c>
      <c r="K42" s="14">
        <v>-27</v>
      </c>
      <c r="L42" s="6">
        <v>1.9</v>
      </c>
      <c r="M42" s="6">
        <v>-8.7</v>
      </c>
      <c r="N42" s="242" t="s">
        <v>206</v>
      </c>
      <c r="O42" s="6"/>
      <c r="P42" s="130"/>
    </row>
    <row r="43" spans="1:16" ht="14.25">
      <c r="A43" s="3" t="s">
        <v>195</v>
      </c>
      <c r="B43" s="5">
        <v>-7.7</v>
      </c>
      <c r="C43" s="6">
        <v>-9.8</v>
      </c>
      <c r="D43" s="6">
        <v>-5.2</v>
      </c>
      <c r="E43" s="6">
        <v>-14.5</v>
      </c>
      <c r="F43" s="14">
        <v>-7</v>
      </c>
      <c r="G43" s="6">
        <v>-2.5</v>
      </c>
      <c r="H43" s="6">
        <v>4.8</v>
      </c>
      <c r="I43" s="6">
        <v>-27.7</v>
      </c>
      <c r="J43" s="6">
        <v>-30.5</v>
      </c>
      <c r="K43" s="6">
        <v>-23.4</v>
      </c>
      <c r="L43" s="6">
        <v>1.5</v>
      </c>
      <c r="M43" s="6">
        <v>-9.1</v>
      </c>
      <c r="N43" s="242" t="s">
        <v>206</v>
      </c>
      <c r="O43" s="6"/>
      <c r="P43" s="130"/>
    </row>
    <row r="44" spans="1:16" ht="14.25">
      <c r="A44" s="3" t="s">
        <v>308</v>
      </c>
      <c r="B44" s="5">
        <v>-8.2</v>
      </c>
      <c r="C44" s="14">
        <v>-10</v>
      </c>
      <c r="D44" s="6">
        <v>-5.8</v>
      </c>
      <c r="E44" s="6">
        <v>-14.8</v>
      </c>
      <c r="F44" s="6">
        <v>-6.8</v>
      </c>
      <c r="G44" s="6">
        <v>-4.3</v>
      </c>
      <c r="H44" s="14">
        <v>5</v>
      </c>
      <c r="I44" s="6">
        <v>-22.4</v>
      </c>
      <c r="J44" s="6">
        <v>-22.8</v>
      </c>
      <c r="K44" s="6">
        <v>-21.9</v>
      </c>
      <c r="L44" s="6">
        <v>1.6</v>
      </c>
      <c r="M44" s="14">
        <v>-10</v>
      </c>
      <c r="N44" s="242" t="s">
        <v>206</v>
      </c>
      <c r="O44" s="6"/>
      <c r="P44" s="130"/>
    </row>
    <row r="45" spans="1:16" ht="14.25">
      <c r="A45" s="3" t="s">
        <v>196</v>
      </c>
      <c r="B45" s="17">
        <v>-5.3</v>
      </c>
      <c r="C45" s="14">
        <v>-5</v>
      </c>
      <c r="D45" s="14">
        <v>-5.6</v>
      </c>
      <c r="E45" s="14">
        <v>-17.2</v>
      </c>
      <c r="F45" s="14">
        <v>-5</v>
      </c>
      <c r="G45" s="14">
        <v>-5.9</v>
      </c>
      <c r="H45" s="14">
        <v>4.8</v>
      </c>
      <c r="I45" s="14">
        <v>-19.3</v>
      </c>
      <c r="J45" s="14">
        <v>-20.5</v>
      </c>
      <c r="K45" s="14">
        <v>-18.1</v>
      </c>
      <c r="L45" s="14">
        <v>2.1</v>
      </c>
      <c r="M45" s="14">
        <v>-8.5</v>
      </c>
      <c r="N45" s="242" t="s">
        <v>206</v>
      </c>
      <c r="O45" s="6"/>
      <c r="P45" s="130"/>
    </row>
    <row r="46" spans="1:16" ht="14.25">
      <c r="A46" s="81" t="s">
        <v>197</v>
      </c>
      <c r="B46" s="5">
        <v>-3.6</v>
      </c>
      <c r="C46" s="6">
        <v>-2.5</v>
      </c>
      <c r="D46" s="6">
        <v>-4.9</v>
      </c>
      <c r="E46" s="6">
        <v>-15.9</v>
      </c>
      <c r="F46" s="6">
        <v>-4.2</v>
      </c>
      <c r="G46" s="6">
        <v>-5.6</v>
      </c>
      <c r="H46" s="6">
        <v>5.2</v>
      </c>
      <c r="I46" s="6">
        <v>-6.5</v>
      </c>
      <c r="J46" s="14">
        <v>-1</v>
      </c>
      <c r="K46" s="14">
        <v>-15</v>
      </c>
      <c r="L46" s="14">
        <v>1.7</v>
      </c>
      <c r="M46" s="14">
        <v>-8.6</v>
      </c>
      <c r="N46" s="242" t="s">
        <v>206</v>
      </c>
      <c r="O46" s="6"/>
      <c r="P46" s="130"/>
    </row>
    <row r="47" spans="1:16" ht="14.25">
      <c r="A47" s="81" t="s">
        <v>198</v>
      </c>
      <c r="B47" s="5">
        <v>-2.9</v>
      </c>
      <c r="C47" s="6">
        <v>-0.8</v>
      </c>
      <c r="D47" s="6">
        <v>-5.4</v>
      </c>
      <c r="E47" s="14">
        <v>-13</v>
      </c>
      <c r="F47" s="6">
        <v>-2.9</v>
      </c>
      <c r="G47" s="6">
        <v>-8.3</v>
      </c>
      <c r="H47" s="6">
        <v>3.9</v>
      </c>
      <c r="I47" s="6">
        <v>-12.4</v>
      </c>
      <c r="J47" s="6">
        <v>-12.4</v>
      </c>
      <c r="K47" s="6">
        <v>-12.5</v>
      </c>
      <c r="L47" s="6">
        <v>1.3</v>
      </c>
      <c r="M47" s="6">
        <v>-8.9</v>
      </c>
      <c r="N47" s="242" t="s">
        <v>206</v>
      </c>
      <c r="O47" s="6"/>
      <c r="P47" s="130"/>
    </row>
    <row r="48" spans="1:16" ht="14.25" hidden="1" outlineLevel="1">
      <c r="A48" s="3" t="s">
        <v>199</v>
      </c>
      <c r="B48" s="6"/>
      <c r="C48" s="6"/>
      <c r="D48" s="6"/>
      <c r="E48" s="6"/>
      <c r="F48" s="6"/>
      <c r="G48" s="6"/>
      <c r="H48" s="6"/>
      <c r="I48" s="6"/>
      <c r="J48" s="6"/>
      <c r="K48" s="6"/>
      <c r="L48" s="6"/>
      <c r="M48" s="6"/>
      <c r="N48" s="6"/>
      <c r="O48" s="6"/>
      <c r="P48" s="130"/>
    </row>
    <row r="49" spans="1:16" ht="14.25" hidden="1" outlineLevel="1">
      <c r="A49" s="3" t="s">
        <v>200</v>
      </c>
      <c r="B49" s="6"/>
      <c r="C49" s="6"/>
      <c r="D49" s="6"/>
      <c r="E49" s="6"/>
      <c r="F49" s="6"/>
      <c r="G49" s="6"/>
      <c r="H49" s="6"/>
      <c r="I49" s="6"/>
      <c r="J49" s="6"/>
      <c r="K49" s="6"/>
      <c r="L49" s="6"/>
      <c r="M49" s="6"/>
      <c r="N49" s="6"/>
      <c r="O49" s="6"/>
      <c r="P49" s="130"/>
    </row>
    <row r="50" spans="1:16" ht="14.25" hidden="1" outlineLevel="1">
      <c r="A50" s="3" t="s">
        <v>201</v>
      </c>
      <c r="B50" s="6"/>
      <c r="C50" s="6"/>
      <c r="D50" s="6"/>
      <c r="E50" s="6"/>
      <c r="F50" s="6"/>
      <c r="G50" s="6"/>
      <c r="H50" s="6"/>
      <c r="I50" s="6"/>
      <c r="J50" s="6"/>
      <c r="K50" s="6"/>
      <c r="L50" s="6"/>
      <c r="M50" s="6"/>
      <c r="N50" s="6"/>
      <c r="O50" s="6"/>
      <c r="P50" s="130"/>
    </row>
    <row r="51" spans="1:16" ht="14.25" hidden="1" outlineLevel="1">
      <c r="A51" s="3" t="s">
        <v>309</v>
      </c>
      <c r="B51" s="6"/>
      <c r="C51" s="6"/>
      <c r="D51" s="6"/>
      <c r="E51" s="6"/>
      <c r="F51" s="6"/>
      <c r="G51" s="6"/>
      <c r="H51" s="6"/>
      <c r="I51" s="6"/>
      <c r="J51" s="6"/>
      <c r="K51" s="6"/>
      <c r="L51" s="6"/>
      <c r="M51" s="6"/>
      <c r="N51" s="6"/>
      <c r="O51" s="6"/>
      <c r="P51" s="130"/>
    </row>
    <row r="52" spans="1:16" ht="14.25" hidden="1" outlineLevel="1">
      <c r="A52" s="3" t="s">
        <v>310</v>
      </c>
      <c r="B52" s="6"/>
      <c r="C52" s="6"/>
      <c r="D52" s="6"/>
      <c r="E52" s="6"/>
      <c r="F52" s="6"/>
      <c r="G52" s="6"/>
      <c r="H52" s="6"/>
      <c r="I52" s="6"/>
      <c r="J52" s="6"/>
      <c r="K52" s="6"/>
      <c r="L52" s="6"/>
      <c r="M52" s="6"/>
      <c r="N52" s="6"/>
      <c r="O52" s="6"/>
      <c r="P52" s="130"/>
    </row>
    <row r="53" spans="1:16" ht="14.25" hidden="1" outlineLevel="1">
      <c r="A53" s="3" t="s">
        <v>311</v>
      </c>
      <c r="B53" s="6"/>
      <c r="C53" s="6"/>
      <c r="D53" s="6"/>
      <c r="E53" s="6"/>
      <c r="F53" s="6"/>
      <c r="G53" s="6"/>
      <c r="H53" s="6"/>
      <c r="I53" s="6"/>
      <c r="J53" s="6"/>
      <c r="K53" s="6"/>
      <c r="L53" s="6"/>
      <c r="M53" s="6"/>
      <c r="N53" s="6"/>
      <c r="O53" s="6"/>
      <c r="P53" s="130"/>
    </row>
    <row r="54" spans="1:16" ht="14.25" hidden="1" outlineLevel="1">
      <c r="A54" s="3" t="s">
        <v>202</v>
      </c>
      <c r="B54" s="6"/>
      <c r="C54" s="6"/>
      <c r="D54" s="6"/>
      <c r="E54" s="6"/>
      <c r="F54" s="6"/>
      <c r="G54" s="6"/>
      <c r="H54" s="6"/>
      <c r="I54" s="6"/>
      <c r="J54" s="6"/>
      <c r="K54" s="6"/>
      <c r="L54" s="6"/>
      <c r="M54" s="6"/>
      <c r="N54" s="6"/>
      <c r="O54" s="6"/>
      <c r="P54" s="130"/>
    </row>
    <row r="55" spans="1:16" ht="14.25" hidden="1" outlineLevel="1">
      <c r="A55" s="3" t="s">
        <v>203</v>
      </c>
      <c r="B55" s="6"/>
      <c r="C55" s="6"/>
      <c r="D55" s="6"/>
      <c r="E55" s="6"/>
      <c r="F55" s="6"/>
      <c r="G55" s="6"/>
      <c r="H55" s="6"/>
      <c r="I55" s="6"/>
      <c r="J55" s="6"/>
      <c r="K55" s="6"/>
      <c r="L55" s="6"/>
      <c r="M55" s="6"/>
      <c r="N55" s="6"/>
      <c r="O55" s="6"/>
      <c r="P55" s="130"/>
    </row>
    <row r="56" spans="1:16" ht="14.25" hidden="1" outlineLevel="1">
      <c r="A56" s="3" t="s">
        <v>312</v>
      </c>
      <c r="B56" s="6"/>
      <c r="C56" s="6"/>
      <c r="D56" s="6"/>
      <c r="E56" s="6"/>
      <c r="F56" s="6"/>
      <c r="G56" s="6"/>
      <c r="H56" s="6"/>
      <c r="I56" s="6"/>
      <c r="J56" s="6"/>
      <c r="K56" s="6"/>
      <c r="L56" s="6"/>
      <c r="M56" s="6"/>
      <c r="N56" s="6"/>
      <c r="O56" s="6"/>
      <c r="P56" s="130"/>
    </row>
    <row r="57" spans="1:16" ht="14.25" hidden="1" outlineLevel="1">
      <c r="A57" s="3" t="s">
        <v>204</v>
      </c>
      <c r="B57" s="6"/>
      <c r="C57" s="6"/>
      <c r="D57" s="6"/>
      <c r="E57" s="6"/>
      <c r="F57" s="6"/>
      <c r="G57" s="6"/>
      <c r="H57" s="6"/>
      <c r="I57" s="6"/>
      <c r="J57" s="6"/>
      <c r="K57" s="6"/>
      <c r="L57" s="6"/>
      <c r="M57" s="6"/>
      <c r="N57" s="6"/>
      <c r="O57" s="6"/>
      <c r="P57" s="130"/>
    </row>
    <row r="58" spans="1:16" ht="14.25" hidden="1" outlineLevel="1">
      <c r="A58" s="3" t="s">
        <v>205</v>
      </c>
      <c r="B58" s="6"/>
      <c r="C58" s="6"/>
      <c r="D58" s="6"/>
      <c r="E58" s="6"/>
      <c r="F58" s="6"/>
      <c r="G58" s="6"/>
      <c r="H58" s="6"/>
      <c r="I58" s="6"/>
      <c r="J58" s="6"/>
      <c r="K58" s="6"/>
      <c r="L58" s="6"/>
      <c r="M58" s="6"/>
      <c r="N58" s="6"/>
      <c r="O58" s="6"/>
      <c r="P58" s="130"/>
    </row>
    <row r="59" spans="1:16" ht="14.25" collapsed="1">
      <c r="A59" s="6"/>
      <c r="B59" s="6"/>
      <c r="C59" s="6"/>
      <c r="D59" s="6"/>
      <c r="E59" s="6"/>
      <c r="F59" s="6"/>
      <c r="G59" s="6"/>
      <c r="H59" s="6"/>
      <c r="I59" s="6"/>
      <c r="J59" s="6"/>
      <c r="K59" s="6"/>
      <c r="L59" s="14"/>
      <c r="M59" s="14"/>
      <c r="N59" s="6"/>
      <c r="O59" s="6"/>
      <c r="P59" s="130"/>
    </row>
    <row r="60" spans="1:15" s="366" customFormat="1" ht="14.25">
      <c r="A60" s="7"/>
      <c r="B60" s="631" t="s">
        <v>340</v>
      </c>
      <c r="C60" s="689"/>
      <c r="D60" s="689"/>
      <c r="E60" s="689"/>
      <c r="F60" s="689"/>
      <c r="G60" s="689"/>
      <c r="H60" s="689"/>
      <c r="I60" s="689"/>
      <c r="J60" s="367"/>
      <c r="K60" s="1"/>
      <c r="L60" s="1"/>
      <c r="M60" s="1"/>
      <c r="N60" s="1"/>
      <c r="O60" s="1"/>
    </row>
    <row r="61" spans="1:15" s="366" customFormat="1" ht="14.25" customHeight="1">
      <c r="A61" s="7"/>
      <c r="B61" s="693" t="s">
        <v>341</v>
      </c>
      <c r="C61" s="628" t="s">
        <v>333</v>
      </c>
      <c r="D61" s="628" t="s">
        <v>334</v>
      </c>
      <c r="E61" s="628" t="s">
        <v>342</v>
      </c>
      <c r="F61" s="628" t="s">
        <v>343</v>
      </c>
      <c r="G61" s="628" t="s">
        <v>344</v>
      </c>
      <c r="H61" s="628" t="s">
        <v>345</v>
      </c>
      <c r="I61" s="692" t="s">
        <v>346</v>
      </c>
      <c r="J61" s="365"/>
      <c r="K61" s="1"/>
      <c r="L61" s="1"/>
      <c r="M61" s="1"/>
      <c r="N61" s="1"/>
      <c r="O61" s="1"/>
    </row>
    <row r="62" spans="1:15" s="366" customFormat="1" ht="14.25">
      <c r="A62" s="7"/>
      <c r="B62" s="694"/>
      <c r="C62" s="624"/>
      <c r="D62" s="624"/>
      <c r="E62" s="624"/>
      <c r="F62" s="624"/>
      <c r="G62" s="624"/>
      <c r="H62" s="624"/>
      <c r="I62" s="613"/>
      <c r="K62" s="1"/>
      <c r="L62" s="1"/>
      <c r="M62" s="1"/>
      <c r="N62" s="1"/>
      <c r="O62" s="1"/>
    </row>
    <row r="63" spans="1:15" s="366" customFormat="1" ht="24.75" customHeight="1">
      <c r="A63" s="22"/>
      <c r="B63" s="684"/>
      <c r="C63" s="619"/>
      <c r="D63" s="619"/>
      <c r="E63" s="619"/>
      <c r="F63" s="619"/>
      <c r="G63" s="619"/>
      <c r="H63" s="619"/>
      <c r="I63" s="614"/>
      <c r="K63" s="1"/>
      <c r="L63" s="1"/>
      <c r="M63" s="1"/>
      <c r="N63" s="1"/>
      <c r="O63" s="1"/>
    </row>
    <row r="64" spans="1:15" s="366" customFormat="1" ht="14.25">
      <c r="A64" s="8" t="s">
        <v>304</v>
      </c>
      <c r="B64" s="243" t="s">
        <v>206</v>
      </c>
      <c r="C64" s="243" t="s">
        <v>206</v>
      </c>
      <c r="D64" s="25">
        <v>100</v>
      </c>
      <c r="E64" s="53">
        <v>42.9</v>
      </c>
      <c r="F64" s="25">
        <v>23.6</v>
      </c>
      <c r="G64" s="53">
        <v>15.1</v>
      </c>
      <c r="H64" s="25">
        <v>0.3</v>
      </c>
      <c r="I64" s="121">
        <v>15.4</v>
      </c>
      <c r="K64" s="6"/>
      <c r="L64" s="6"/>
      <c r="M64" s="6"/>
      <c r="N64" s="6"/>
      <c r="O64" s="1"/>
    </row>
    <row r="65" spans="1:15" s="366" customFormat="1" ht="14.25">
      <c r="A65" s="142"/>
      <c r="B65" s="144">
        <v>14</v>
      </c>
      <c r="C65" s="143">
        <v>15</v>
      </c>
      <c r="D65" s="144">
        <v>16</v>
      </c>
      <c r="E65" s="143">
        <v>17</v>
      </c>
      <c r="F65" s="144">
        <v>18</v>
      </c>
      <c r="G65" s="143">
        <v>19</v>
      </c>
      <c r="H65" s="145">
        <v>20</v>
      </c>
      <c r="I65" s="145">
        <v>21</v>
      </c>
      <c r="K65" s="6"/>
      <c r="L65" s="6"/>
      <c r="M65" s="6"/>
      <c r="N65" s="6"/>
      <c r="O65" s="1"/>
    </row>
    <row r="66" spans="1:15" s="366" customFormat="1" ht="14.25">
      <c r="A66" s="81">
        <v>2005</v>
      </c>
      <c r="B66" s="386">
        <v>5.3</v>
      </c>
      <c r="C66" s="132">
        <v>6.1</v>
      </c>
      <c r="D66" s="132">
        <v>3.8</v>
      </c>
      <c r="E66" s="132">
        <v>9.7</v>
      </c>
      <c r="F66" s="132">
        <v>2.5</v>
      </c>
      <c r="G66" s="132">
        <v>2</v>
      </c>
      <c r="H66" s="132">
        <v>-4.7</v>
      </c>
      <c r="I66" s="132">
        <v>-2.5</v>
      </c>
      <c r="K66" s="1"/>
      <c r="L66" s="1"/>
      <c r="M66" s="1"/>
      <c r="N66" s="1"/>
      <c r="O66" s="1"/>
    </row>
    <row r="67" spans="1:15" s="366" customFormat="1" ht="14.25">
      <c r="A67" s="81">
        <v>2006</v>
      </c>
      <c r="B67" s="17">
        <v>5.7</v>
      </c>
      <c r="C67" s="14">
        <v>2.7</v>
      </c>
      <c r="D67" s="46">
        <v>6.4</v>
      </c>
      <c r="E67" s="46">
        <v>15.9</v>
      </c>
      <c r="F67" s="46">
        <v>2</v>
      </c>
      <c r="G67" s="46">
        <v>1.1</v>
      </c>
      <c r="H67" s="46">
        <v>-2.7</v>
      </c>
      <c r="I67" s="46">
        <v>0</v>
      </c>
      <c r="K67" s="1"/>
      <c r="L67" s="1"/>
      <c r="M67" s="1"/>
      <c r="N67" s="1"/>
      <c r="O67" s="1"/>
    </row>
    <row r="68" spans="1:9" ht="14.25">
      <c r="A68" s="81">
        <v>2007</v>
      </c>
      <c r="B68" s="321">
        <v>-1.2</v>
      </c>
      <c r="C68" s="46">
        <v>-4.1</v>
      </c>
      <c r="D68" s="46">
        <v>1.8</v>
      </c>
      <c r="E68" s="46">
        <v>3.1</v>
      </c>
      <c r="F68" s="46">
        <v>2.5</v>
      </c>
      <c r="G68" s="46">
        <v>-0.6</v>
      </c>
      <c r="H68" s="46">
        <v>-6</v>
      </c>
      <c r="I68" s="132">
        <v>2.2</v>
      </c>
    </row>
    <row r="69" spans="1:15" s="130" customFormat="1" ht="14.25">
      <c r="A69" s="81">
        <v>2008</v>
      </c>
      <c r="B69" s="321">
        <v>2.8</v>
      </c>
      <c r="C69" s="46">
        <v>0.3</v>
      </c>
      <c r="D69" s="46">
        <v>6.1</v>
      </c>
      <c r="E69" s="46">
        <v>12.2</v>
      </c>
      <c r="F69" s="46">
        <v>2.5</v>
      </c>
      <c r="G69" s="46">
        <v>-2.7</v>
      </c>
      <c r="H69" s="46">
        <v>-4.1</v>
      </c>
      <c r="I69" s="132">
        <v>3.4</v>
      </c>
      <c r="J69" s="6"/>
      <c r="K69" s="6"/>
      <c r="L69" s="6"/>
      <c r="M69" s="6"/>
      <c r="N69" s="6"/>
      <c r="O69" s="6"/>
    </row>
    <row r="70" spans="1:13" ht="15" customHeight="1">
      <c r="A70" s="146">
        <v>2009</v>
      </c>
      <c r="B70" s="121">
        <v>-6.6</v>
      </c>
      <c r="C70" s="25">
        <v>-9.7</v>
      </c>
      <c r="D70" s="25">
        <v>-2.5</v>
      </c>
      <c r="E70" s="25">
        <v>-1.1</v>
      </c>
      <c r="F70" s="25">
        <v>-8</v>
      </c>
      <c r="G70" s="25">
        <v>-0.2</v>
      </c>
      <c r="H70" s="565">
        <v>-2.5</v>
      </c>
      <c r="I70" s="565">
        <v>-1.7</v>
      </c>
      <c r="K70" s="52"/>
      <c r="L70" s="52"/>
      <c r="M70" s="52"/>
    </row>
    <row r="71" spans="1:13" ht="15" customHeight="1" hidden="1" outlineLevel="1">
      <c r="A71" s="81">
        <v>2010</v>
      </c>
      <c r="B71" s="17"/>
      <c r="C71" s="14"/>
      <c r="D71" s="14"/>
      <c r="E71" s="14"/>
      <c r="F71" s="14"/>
      <c r="G71" s="14"/>
      <c r="H71" s="136"/>
      <c r="I71" s="136"/>
      <c r="K71" s="52"/>
      <c r="L71" s="52"/>
      <c r="M71" s="52"/>
    </row>
    <row r="72" spans="1:13" ht="15" hidden="1" outlineLevel="1">
      <c r="A72" s="81" t="s">
        <v>14</v>
      </c>
      <c r="B72" s="17">
        <v>-0.1</v>
      </c>
      <c r="C72" s="14">
        <v>-1.8</v>
      </c>
      <c r="D72" s="14">
        <v>2.2</v>
      </c>
      <c r="E72" s="46">
        <v>3.8</v>
      </c>
      <c r="F72" s="46">
        <v>1.7</v>
      </c>
      <c r="G72" s="46">
        <v>-0.8</v>
      </c>
      <c r="H72" s="136">
        <v>-5.9</v>
      </c>
      <c r="I72" s="136">
        <v>3.2</v>
      </c>
      <c r="K72" s="52"/>
      <c r="L72" s="52"/>
      <c r="M72" s="52"/>
    </row>
    <row r="73" spans="1:13" ht="15" hidden="1" outlineLevel="1">
      <c r="A73" s="81" t="s">
        <v>15</v>
      </c>
      <c r="B73" s="17">
        <v>3.6</v>
      </c>
      <c r="C73" s="14">
        <v>2.5</v>
      </c>
      <c r="D73" s="14">
        <v>4.9</v>
      </c>
      <c r="E73" s="46">
        <v>9.2</v>
      </c>
      <c r="F73" s="46">
        <v>1.9</v>
      </c>
      <c r="G73" s="46">
        <v>-1.1</v>
      </c>
      <c r="H73" s="136">
        <v>-2.9</v>
      </c>
      <c r="I73" s="136">
        <v>4.1</v>
      </c>
      <c r="K73" s="52"/>
      <c r="L73" s="52"/>
      <c r="M73" s="52"/>
    </row>
    <row r="74" spans="1:13" ht="15" hidden="1" outlineLevel="1">
      <c r="A74" s="81" t="s">
        <v>16</v>
      </c>
      <c r="B74" s="17">
        <v>4</v>
      </c>
      <c r="C74" s="14">
        <v>2.4</v>
      </c>
      <c r="D74" s="14">
        <v>6.2</v>
      </c>
      <c r="E74" s="46">
        <v>11.3</v>
      </c>
      <c r="F74" s="46">
        <v>3.2</v>
      </c>
      <c r="G74" s="46">
        <v>-2.1</v>
      </c>
      <c r="H74" s="136">
        <v>-3.4</v>
      </c>
      <c r="I74" s="136">
        <v>4.4</v>
      </c>
      <c r="K74" s="52"/>
      <c r="L74" s="52"/>
      <c r="M74" s="52"/>
    </row>
    <row r="75" spans="1:13" ht="15" hidden="1" outlineLevel="1">
      <c r="A75" s="81" t="s">
        <v>17</v>
      </c>
      <c r="B75" s="17">
        <v>3.4</v>
      </c>
      <c r="C75" s="14">
        <v>1.2</v>
      </c>
      <c r="D75" s="14">
        <v>6.7</v>
      </c>
      <c r="E75" s="46">
        <v>13.6</v>
      </c>
      <c r="F75" s="46">
        <v>3.3</v>
      </c>
      <c r="G75" s="46">
        <v>-4.5</v>
      </c>
      <c r="H75" s="136">
        <v>-3.1</v>
      </c>
      <c r="I75" s="136">
        <v>3.6</v>
      </c>
      <c r="K75" s="52"/>
      <c r="L75" s="52"/>
      <c r="M75" s="52"/>
    </row>
    <row r="76" spans="1:13" ht="15" collapsed="1">
      <c r="A76" s="81" t="s">
        <v>18</v>
      </c>
      <c r="B76" s="17">
        <v>0.2</v>
      </c>
      <c r="C76" s="14">
        <v>-4.8</v>
      </c>
      <c r="D76" s="14">
        <v>6.7</v>
      </c>
      <c r="E76" s="46">
        <v>14.8</v>
      </c>
      <c r="F76" s="46">
        <v>1.6</v>
      </c>
      <c r="G76" s="46">
        <v>-3.2</v>
      </c>
      <c r="H76" s="136">
        <v>-5.1</v>
      </c>
      <c r="I76" s="136">
        <v>1.6</v>
      </c>
      <c r="K76" s="52"/>
      <c r="L76" s="52"/>
      <c r="M76" s="52"/>
    </row>
    <row r="77" spans="1:9" ht="14.25" customHeight="1">
      <c r="A77" s="81" t="s">
        <v>19</v>
      </c>
      <c r="B77" s="17">
        <v>-5.1</v>
      </c>
      <c r="C77" s="14">
        <v>-10.5</v>
      </c>
      <c r="D77" s="14">
        <v>2</v>
      </c>
      <c r="E77" s="14">
        <v>6.8</v>
      </c>
      <c r="F77" s="14">
        <v>-3.6</v>
      </c>
      <c r="G77" s="14">
        <v>-1.4</v>
      </c>
      <c r="H77" s="14">
        <v>-0.2</v>
      </c>
      <c r="I77" s="14">
        <v>-0.2</v>
      </c>
    </row>
    <row r="78" spans="1:9" ht="14.25" customHeight="1">
      <c r="A78" s="81" t="s">
        <v>20</v>
      </c>
      <c r="B78" s="17">
        <v>-7.5</v>
      </c>
      <c r="C78" s="14">
        <v>-11.5</v>
      </c>
      <c r="D78" s="14">
        <v>-2.2</v>
      </c>
      <c r="E78" s="14">
        <v>0.1</v>
      </c>
      <c r="F78" s="14">
        <v>-8.1</v>
      </c>
      <c r="G78" s="14">
        <v>-0.4</v>
      </c>
      <c r="H78" s="14">
        <v>-1.1</v>
      </c>
      <c r="I78" s="14">
        <v>-1.8</v>
      </c>
    </row>
    <row r="79" spans="1:15" s="130" customFormat="1" ht="14.25" customHeight="1">
      <c r="A79" s="81" t="s">
        <v>21</v>
      </c>
      <c r="B79" s="17">
        <v>-7.9</v>
      </c>
      <c r="C79" s="14">
        <v>-10.6</v>
      </c>
      <c r="D79" s="14">
        <v>-4.6</v>
      </c>
      <c r="E79" s="14">
        <v>-4.3</v>
      </c>
      <c r="F79" s="14">
        <v>-10.2</v>
      </c>
      <c r="G79" s="14">
        <v>0.7</v>
      </c>
      <c r="H79" s="14">
        <v>-4</v>
      </c>
      <c r="I79" s="14">
        <v>-2.5</v>
      </c>
      <c r="J79" s="6"/>
      <c r="K79" s="6"/>
      <c r="L79" s="6"/>
      <c r="M79" s="6"/>
      <c r="N79" s="6"/>
      <c r="O79" s="6"/>
    </row>
    <row r="80" spans="1:9" ht="14.25" customHeight="1">
      <c r="A80" s="146" t="s">
        <v>22</v>
      </c>
      <c r="B80" s="121">
        <v>-5.8</v>
      </c>
      <c r="C80" s="25">
        <v>-6</v>
      </c>
      <c r="D80" s="25">
        <v>-5.4</v>
      </c>
      <c r="E80" s="25">
        <v>-6.1</v>
      </c>
      <c r="F80" s="25">
        <v>-9.8</v>
      </c>
      <c r="G80" s="25">
        <v>0.6</v>
      </c>
      <c r="H80" s="25">
        <v>-5</v>
      </c>
      <c r="I80" s="25">
        <v>-2.4</v>
      </c>
    </row>
    <row r="81" spans="1:9" ht="14.25" customHeight="1" hidden="1" outlineLevel="1">
      <c r="A81" s="81" t="s">
        <v>23</v>
      </c>
      <c r="B81" s="17"/>
      <c r="C81" s="14"/>
      <c r="D81" s="14"/>
      <c r="E81" s="14"/>
      <c r="F81" s="14"/>
      <c r="G81" s="14"/>
      <c r="H81" s="14"/>
      <c r="I81" s="14"/>
    </row>
    <row r="82" spans="1:9" ht="14.25" customHeight="1" hidden="1" outlineLevel="1">
      <c r="A82" s="81" t="s">
        <v>24</v>
      </c>
      <c r="B82" s="17"/>
      <c r="C82" s="14"/>
      <c r="D82" s="14"/>
      <c r="E82" s="14"/>
      <c r="F82" s="14"/>
      <c r="G82" s="14"/>
      <c r="H82" s="14"/>
      <c r="I82" s="14"/>
    </row>
    <row r="83" spans="1:9" ht="14.25" customHeight="1" hidden="1" outlineLevel="1">
      <c r="A83" s="81" t="s">
        <v>25</v>
      </c>
      <c r="B83" s="17"/>
      <c r="C83" s="14"/>
      <c r="D83" s="14"/>
      <c r="E83" s="14"/>
      <c r="F83" s="14"/>
      <c r="G83" s="14"/>
      <c r="H83" s="14"/>
      <c r="I83" s="14"/>
    </row>
    <row r="84" spans="1:9" ht="14.25" customHeight="1" hidden="1" outlineLevel="1">
      <c r="A84" s="81" t="s">
        <v>26</v>
      </c>
      <c r="B84" s="17"/>
      <c r="C84" s="14"/>
      <c r="D84" s="14"/>
      <c r="E84" s="14"/>
      <c r="F84" s="14"/>
      <c r="G84" s="14"/>
      <c r="H84" s="14"/>
      <c r="I84" s="14"/>
    </row>
    <row r="85" spans="1:9" ht="14.25" hidden="1" outlineLevel="1">
      <c r="A85" s="81" t="s">
        <v>177</v>
      </c>
      <c r="B85" s="388">
        <v>3</v>
      </c>
      <c r="C85" s="136">
        <v>1.6</v>
      </c>
      <c r="D85" s="14">
        <v>6.7</v>
      </c>
      <c r="E85" s="46">
        <v>13.1</v>
      </c>
      <c r="F85" s="46">
        <v>5</v>
      </c>
      <c r="G85" s="46">
        <v>-4.9</v>
      </c>
      <c r="H85" s="46">
        <v>0.3</v>
      </c>
      <c r="I85" s="46">
        <v>3.5</v>
      </c>
    </row>
    <row r="86" spans="1:9" ht="14.25" hidden="1" outlineLevel="1">
      <c r="A86" s="81" t="s">
        <v>178</v>
      </c>
      <c r="B86" s="388">
        <v>2.1</v>
      </c>
      <c r="C86" s="136">
        <v>0</v>
      </c>
      <c r="D86" s="14">
        <v>6.8</v>
      </c>
      <c r="E86" s="46">
        <v>14.5</v>
      </c>
      <c r="F86" s="46">
        <v>3.8</v>
      </c>
      <c r="G86" s="46">
        <v>-5.7</v>
      </c>
      <c r="H86" s="46">
        <v>0.9</v>
      </c>
      <c r="I86" s="46">
        <v>3.3</v>
      </c>
    </row>
    <row r="87" spans="1:9" ht="14.25" hidden="1" outlineLevel="1">
      <c r="A87" s="81" t="s">
        <v>179</v>
      </c>
      <c r="B87" s="388">
        <v>2.3</v>
      </c>
      <c r="C87" s="136">
        <v>0.2</v>
      </c>
      <c r="D87" s="14">
        <v>7.5</v>
      </c>
      <c r="E87" s="46">
        <v>15.7</v>
      </c>
      <c r="F87" s="46">
        <v>3.6</v>
      </c>
      <c r="G87" s="46">
        <v>-4.6</v>
      </c>
      <c r="H87" s="46">
        <v>1.2</v>
      </c>
      <c r="I87" s="46">
        <v>2.9</v>
      </c>
    </row>
    <row r="88" spans="1:9" ht="14.25" hidden="1" outlineLevel="1">
      <c r="A88" s="81" t="s">
        <v>180</v>
      </c>
      <c r="B88" s="388">
        <v>-1.1</v>
      </c>
      <c r="C88" s="136">
        <v>-5.7</v>
      </c>
      <c r="D88" s="14">
        <v>6.7</v>
      </c>
      <c r="E88" s="46">
        <v>15</v>
      </c>
      <c r="F88" s="46">
        <v>2.3</v>
      </c>
      <c r="G88" s="46">
        <v>-4.2</v>
      </c>
      <c r="H88" s="46">
        <v>1.3</v>
      </c>
      <c r="I88" s="46">
        <v>1.2</v>
      </c>
    </row>
    <row r="89" spans="1:9" ht="14.25" hidden="1" outlineLevel="1">
      <c r="A89" s="81" t="s">
        <v>181</v>
      </c>
      <c r="B89" s="388">
        <v>-3</v>
      </c>
      <c r="C89" s="136">
        <v>-8.4</v>
      </c>
      <c r="D89" s="14">
        <v>6</v>
      </c>
      <c r="E89" s="46">
        <v>13.7</v>
      </c>
      <c r="F89" s="46">
        <v>2.2</v>
      </c>
      <c r="G89" s="46">
        <v>-4</v>
      </c>
      <c r="H89" s="46">
        <v>1.3</v>
      </c>
      <c r="I89" s="46">
        <v>0.6</v>
      </c>
    </row>
    <row r="90" spans="1:9" ht="14.25" hidden="1" outlineLevel="1">
      <c r="A90" s="81" t="s">
        <v>182</v>
      </c>
      <c r="B90" s="17">
        <v>-4.5</v>
      </c>
      <c r="C90" s="14">
        <v>-10.7</v>
      </c>
      <c r="D90" s="14">
        <v>3.7</v>
      </c>
      <c r="E90" s="14">
        <v>9.9</v>
      </c>
      <c r="F90" s="14">
        <v>-1.8</v>
      </c>
      <c r="G90" s="14">
        <v>-1.7</v>
      </c>
      <c r="H90" s="14">
        <v>-0.1</v>
      </c>
      <c r="I90" s="14">
        <v>0.2</v>
      </c>
    </row>
    <row r="91" spans="1:9" ht="14.25" hidden="1" outlineLevel="1">
      <c r="A91" s="81" t="s">
        <v>191</v>
      </c>
      <c r="B91" s="5">
        <v>-4.8</v>
      </c>
      <c r="C91" s="1">
        <v>-9.9</v>
      </c>
      <c r="D91" s="1">
        <v>1.8</v>
      </c>
      <c r="E91" s="1">
        <v>6.5</v>
      </c>
      <c r="F91" s="1">
        <v>-3.8</v>
      </c>
      <c r="G91" s="1">
        <v>-1.9</v>
      </c>
      <c r="H91" s="1">
        <v>-0.1</v>
      </c>
      <c r="I91" s="1">
        <v>-0.4</v>
      </c>
    </row>
    <row r="92" spans="1:9" ht="14.25" hidden="1" outlineLevel="1">
      <c r="A92" s="4" t="s">
        <v>192</v>
      </c>
      <c r="B92" s="19">
        <v>-6</v>
      </c>
      <c r="C92" s="19">
        <v>-10.9</v>
      </c>
      <c r="D92" s="19">
        <v>0.5</v>
      </c>
      <c r="E92" s="19">
        <v>4</v>
      </c>
      <c r="F92" s="19">
        <v>-5.1</v>
      </c>
      <c r="G92" s="19">
        <v>-0.6</v>
      </c>
      <c r="H92" s="19">
        <v>-0.4</v>
      </c>
      <c r="I92" s="19">
        <v>-0.4</v>
      </c>
    </row>
    <row r="93" spans="1:9" ht="14.25" hidden="1" outlineLevel="1">
      <c r="A93" s="4" t="s">
        <v>193</v>
      </c>
      <c r="B93" s="17">
        <v>-6.5</v>
      </c>
      <c r="C93" s="14">
        <v>-10.7</v>
      </c>
      <c r="D93" s="1">
        <v>-0.8</v>
      </c>
      <c r="E93" s="1">
        <v>2.1</v>
      </c>
      <c r="F93" s="1">
        <v>-6.6</v>
      </c>
      <c r="G93" s="1">
        <v>-0.7</v>
      </c>
      <c r="H93" s="1">
        <v>-0.6</v>
      </c>
      <c r="I93" s="1">
        <v>-1.2</v>
      </c>
    </row>
    <row r="94" spans="1:9" ht="14.25" hidden="1" outlineLevel="1">
      <c r="A94" s="3" t="s">
        <v>305</v>
      </c>
      <c r="B94" s="5">
        <v>-8.2</v>
      </c>
      <c r="C94" s="1">
        <v>-12.6</v>
      </c>
      <c r="D94" s="1">
        <v>-2.4</v>
      </c>
      <c r="E94" s="1">
        <v>-0.3</v>
      </c>
      <c r="F94" s="1">
        <v>-8.7</v>
      </c>
      <c r="G94" s="1">
        <v>-0.5</v>
      </c>
      <c r="H94" s="1">
        <v>-0.9</v>
      </c>
      <c r="I94" s="1">
        <v>-1.7</v>
      </c>
    </row>
    <row r="95" spans="1:9" ht="14.25" hidden="1" outlineLevel="1">
      <c r="A95" s="4" t="s">
        <v>306</v>
      </c>
      <c r="B95" s="17">
        <v>-7.6</v>
      </c>
      <c r="C95" s="14">
        <v>-11</v>
      </c>
      <c r="D95" s="14">
        <v>-3.2</v>
      </c>
      <c r="E95" s="19">
        <v>-1.5</v>
      </c>
      <c r="F95" s="19">
        <v>-9</v>
      </c>
      <c r="G95" s="19">
        <v>-0.1</v>
      </c>
      <c r="H95" s="19">
        <v>-1.8</v>
      </c>
      <c r="I95" s="19">
        <v>-2.4</v>
      </c>
    </row>
    <row r="96" spans="1:9" ht="14.25" hidden="1" outlineLevel="1">
      <c r="A96" s="4" t="s">
        <v>4</v>
      </c>
      <c r="B96" s="5">
        <v>-8.2</v>
      </c>
      <c r="C96" s="6">
        <v>-11.5</v>
      </c>
      <c r="D96" s="6">
        <v>-4.2</v>
      </c>
      <c r="E96" s="1">
        <v>-3.5</v>
      </c>
      <c r="F96" s="1">
        <v>-9.4</v>
      </c>
      <c r="G96" s="1">
        <v>-0.1</v>
      </c>
      <c r="H96" s="1">
        <v>-3.2</v>
      </c>
      <c r="I96" s="1">
        <v>-2.5</v>
      </c>
    </row>
    <row r="97" spans="1:9" ht="14.25" collapsed="1">
      <c r="A97" s="4" t="s">
        <v>194</v>
      </c>
      <c r="B97" s="1">
        <v>-7.9</v>
      </c>
      <c r="C97" s="1">
        <v>-10.5</v>
      </c>
      <c r="D97" s="1">
        <v>-4.6</v>
      </c>
      <c r="E97" s="1">
        <v>-4.1</v>
      </c>
      <c r="F97" s="1">
        <v>-10.5</v>
      </c>
      <c r="G97" s="1">
        <v>1.1</v>
      </c>
      <c r="H97" s="1">
        <v>-4.2</v>
      </c>
      <c r="I97" s="1">
        <v>-2.5</v>
      </c>
    </row>
    <row r="98" spans="1:9" ht="14.25">
      <c r="A98" s="4" t="s">
        <v>666</v>
      </c>
      <c r="B98" s="1">
        <v>-7.7</v>
      </c>
      <c r="C98" s="1">
        <v>-9.8</v>
      </c>
      <c r="D98" s="1">
        <v>-5.2</v>
      </c>
      <c r="E98" s="1">
        <v>-5.2</v>
      </c>
      <c r="F98" s="1">
        <v>-10.5</v>
      </c>
      <c r="G98" s="1">
        <v>1.1</v>
      </c>
      <c r="H98" s="1">
        <v>-4.6</v>
      </c>
      <c r="I98" s="1">
        <v>-2.5</v>
      </c>
    </row>
    <row r="99" spans="1:9" ht="14.25">
      <c r="A99" s="4" t="s">
        <v>308</v>
      </c>
      <c r="B99" s="1">
        <v>-8.2</v>
      </c>
      <c r="C99" s="14">
        <v>-10</v>
      </c>
      <c r="D99" s="6">
        <v>-5.8</v>
      </c>
      <c r="E99" s="1">
        <v>-6.4</v>
      </c>
      <c r="F99" s="1">
        <v>-10.6</v>
      </c>
      <c r="G99" s="1">
        <v>0.7</v>
      </c>
      <c r="H99" s="1">
        <v>-5.1</v>
      </c>
      <c r="I99" s="1">
        <v>-2.5</v>
      </c>
    </row>
    <row r="100" spans="1:9" ht="14.25">
      <c r="A100" s="4" t="s">
        <v>196</v>
      </c>
      <c r="B100" s="19">
        <v>-5.3</v>
      </c>
      <c r="C100" s="19">
        <v>-5</v>
      </c>
      <c r="D100" s="19">
        <v>-5.6</v>
      </c>
      <c r="E100" s="19">
        <v>-6.6</v>
      </c>
      <c r="F100" s="19">
        <v>-9.5</v>
      </c>
      <c r="G100" s="19">
        <v>1</v>
      </c>
      <c r="H100" s="19">
        <v>-5</v>
      </c>
      <c r="I100" s="19">
        <v>-2.5</v>
      </c>
    </row>
    <row r="101" spans="1:9" ht="14.25">
      <c r="A101" s="4" t="s">
        <v>197</v>
      </c>
      <c r="B101" s="5">
        <v>-3.6</v>
      </c>
      <c r="C101" s="6">
        <v>-2.5</v>
      </c>
      <c r="D101" s="6">
        <v>-4.9</v>
      </c>
      <c r="E101" s="1">
        <v>-5.3</v>
      </c>
      <c r="F101" s="1">
        <v>-9.2</v>
      </c>
      <c r="G101" s="19">
        <v>0</v>
      </c>
      <c r="H101" s="1">
        <v>-4.9</v>
      </c>
      <c r="I101" s="1">
        <v>-2.1</v>
      </c>
    </row>
    <row r="102" spans="1:9" ht="14.25">
      <c r="A102" s="4" t="s">
        <v>198</v>
      </c>
      <c r="B102" s="1">
        <v>-2.9</v>
      </c>
      <c r="C102" s="1">
        <v>-0.8</v>
      </c>
      <c r="D102" s="1">
        <v>-5.4</v>
      </c>
      <c r="E102" s="1">
        <v>-7.1</v>
      </c>
      <c r="F102" s="19">
        <v>-8</v>
      </c>
      <c r="G102" s="1">
        <v>0.3</v>
      </c>
      <c r="H102" s="1">
        <v>-7.4</v>
      </c>
      <c r="I102" s="1">
        <v>-2.1</v>
      </c>
    </row>
    <row r="103" ht="14.25" hidden="1" outlineLevel="1">
      <c r="A103" s="4" t="s">
        <v>5</v>
      </c>
    </row>
    <row r="104" ht="14.25" hidden="1" outlineLevel="1">
      <c r="A104" s="4" t="s">
        <v>6</v>
      </c>
    </row>
    <row r="105" ht="14.25" hidden="1" outlineLevel="1">
      <c r="A105" s="4" t="s">
        <v>7</v>
      </c>
    </row>
    <row r="106" ht="14.25" hidden="1" outlineLevel="1">
      <c r="A106" s="4" t="s">
        <v>8</v>
      </c>
    </row>
    <row r="107" ht="14.25" hidden="1" outlineLevel="1">
      <c r="A107" s="4" t="s">
        <v>9</v>
      </c>
    </row>
    <row r="108" ht="14.25" hidden="1" outlineLevel="1">
      <c r="A108" s="4" t="s">
        <v>10</v>
      </c>
    </row>
    <row r="109" ht="14.25" hidden="1" outlineLevel="1">
      <c r="A109" s="4" t="s">
        <v>1</v>
      </c>
    </row>
    <row r="110" ht="14.25" hidden="1" outlineLevel="1">
      <c r="A110" s="4" t="s">
        <v>2</v>
      </c>
    </row>
    <row r="111" ht="14.25" hidden="1" outlineLevel="1">
      <c r="A111" s="4" t="s">
        <v>11</v>
      </c>
    </row>
    <row r="112" ht="14.25" hidden="1" outlineLevel="1">
      <c r="A112" s="4" t="s">
        <v>12</v>
      </c>
    </row>
    <row r="113" ht="14.25" hidden="1" outlineLevel="1">
      <c r="A113" s="4" t="s">
        <v>13</v>
      </c>
    </row>
    <row r="114" ht="14.25" collapsed="1"/>
    <row r="115" ht="14.25">
      <c r="A115" s="95" t="s">
        <v>347</v>
      </c>
    </row>
    <row r="116" ht="14.25">
      <c r="A116" s="1" t="s">
        <v>658</v>
      </c>
    </row>
  </sheetData>
  <mergeCells count="24">
    <mergeCell ref="B60:I60"/>
    <mergeCell ref="E61:E63"/>
    <mergeCell ref="F61:F63"/>
    <mergeCell ref="G61:G63"/>
    <mergeCell ref="I61:I63"/>
    <mergeCell ref="B61:B63"/>
    <mergeCell ref="C61:C63"/>
    <mergeCell ref="D61:D63"/>
    <mergeCell ref="H61:H63"/>
    <mergeCell ref="L5:L8"/>
    <mergeCell ref="B6:B8"/>
    <mergeCell ref="C6:C8"/>
    <mergeCell ref="D6:D8"/>
    <mergeCell ref="E6:E8"/>
    <mergeCell ref="N5:N8"/>
    <mergeCell ref="J6:J8"/>
    <mergeCell ref="I6:I8"/>
    <mergeCell ref="F6:F8"/>
    <mergeCell ref="G6:G8"/>
    <mergeCell ref="I5:K5"/>
    <mergeCell ref="K6:K8"/>
    <mergeCell ref="H6:H8"/>
    <mergeCell ref="M5:M8"/>
    <mergeCell ref="B5:G5"/>
  </mergeCells>
  <printOptions/>
  <pageMargins left="0.37" right="0.16" top="0.36" bottom="0.38" header="0.32"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Šteflíková</cp:lastModifiedBy>
  <cp:lastPrinted>2010-03-15T13:44:50Z</cp:lastPrinted>
  <dcterms:created xsi:type="dcterms:W3CDTF">2009-02-03T08:18:16Z</dcterms:created>
  <dcterms:modified xsi:type="dcterms:W3CDTF">2010-03-23T11:00:24Z</dcterms:modified>
  <cp:category/>
  <cp:version/>
  <cp:contentType/>
  <cp:contentStatus/>
</cp:coreProperties>
</file>