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9210" tabRatio="701" activeTab="5"/>
  </bookViews>
  <sheets>
    <sheet name="Súhrn" sheetId="1" r:id="rId1"/>
    <sheet name="HDP" sheetId="2" r:id="rId2"/>
    <sheet name="Inflácia" sheetId="3" r:id="rId3"/>
    <sheet name="Trh práce" sheetId="4" r:id="rId4"/>
    <sheet name="Obchodná a platobná bilancia" sheetId="5" r:id="rId5"/>
    <sheet name="Porovnanie predikcií" sheetId="6" r:id="rId6"/>
  </sheets>
  <definedNames>
    <definedName name="_xlnm.Print_Area" localSheetId="5">'Porovnanie predikcií'!$A$1:$W$31</definedName>
  </definedNames>
  <calcPr fullCalcOnLoad="1"/>
</workbook>
</file>

<file path=xl/sharedStrings.xml><?xml version="1.0" encoding="utf-8"?>
<sst xmlns="http://schemas.openxmlformats.org/spreadsheetml/2006/main" count="651" uniqueCount="177">
  <si>
    <t>Hrubý domáci produkt</t>
  </si>
  <si>
    <t>Tvorba hrubého fixného kapitálu</t>
  </si>
  <si>
    <t>Domáci dopyt</t>
  </si>
  <si>
    <t>Q1</t>
  </si>
  <si>
    <t>Q2</t>
  </si>
  <si>
    <t>Q3</t>
  </si>
  <si>
    <t>Q4</t>
  </si>
  <si>
    <t>Trh práce</t>
  </si>
  <si>
    <t>Miera nezamestnanosti</t>
  </si>
  <si>
    <t>Disponibilný dôchodok</t>
  </si>
  <si>
    <t>Zamestnanosť</t>
  </si>
  <si>
    <t>[%]</t>
  </si>
  <si>
    <t>Miera úspor</t>
  </si>
  <si>
    <t>Cenový vývoj</t>
  </si>
  <si>
    <t>Produkčná medzera</t>
  </si>
  <si>
    <t>[% HDP]</t>
  </si>
  <si>
    <t>Platobná bilancia</t>
  </si>
  <si>
    <t>Verejný sektor</t>
  </si>
  <si>
    <t>Verejný dlh</t>
  </si>
  <si>
    <t>Deflátor HDP</t>
  </si>
  <si>
    <t>Deflátor súkromnej spotreby</t>
  </si>
  <si>
    <t>Deflátor investícií</t>
  </si>
  <si>
    <t>Deflátor vládnej spotreby</t>
  </si>
  <si>
    <t>Deflátor exportu tovarov a služieb</t>
  </si>
  <si>
    <t>Deflátor importu tovarov a služieb</t>
  </si>
  <si>
    <t>Kompenzácie a mzdy</t>
  </si>
  <si>
    <t>Vývoj zamestnanosti, nezamestnanosti</t>
  </si>
  <si>
    <t>Demografia</t>
  </si>
  <si>
    <t>Ekonomicky aktívne obyvateľstvo</t>
  </si>
  <si>
    <t>Ekonomická aktivita</t>
  </si>
  <si>
    <t>Ukazovateľ</t>
  </si>
  <si>
    <t>Konečná spotreba domácností</t>
  </si>
  <si>
    <t>Konečná spotreba verejnej správy</t>
  </si>
  <si>
    <t>Vývoz tovarov a služieb</t>
  </si>
  <si>
    <t>Dovoz tovarov a služieb</t>
  </si>
  <si>
    <t>Čistý vývoz</t>
  </si>
  <si>
    <t>[% z potenciálneho produktu]</t>
  </si>
  <si>
    <t>Skutočnosť</t>
  </si>
  <si>
    <t>Index HICP</t>
  </si>
  <si>
    <t>[medziročný rast v %, ESA 95]</t>
  </si>
  <si>
    <t>[v tis. osôb, ESA 95]</t>
  </si>
  <si>
    <t>Počet nezamestnaných</t>
  </si>
  <si>
    <t>[v tis. osôb, VZPS]</t>
  </si>
  <si>
    <t>Domácnosti</t>
  </si>
  <si>
    <t>Externé prostredie a technické predpoklady</t>
  </si>
  <si>
    <t>Deficit verejných financií</t>
  </si>
  <si>
    <t>[úroveň]</t>
  </si>
  <si>
    <t>Cena ropy v USD</t>
  </si>
  <si>
    <t>Cena ropy v EUR</t>
  </si>
  <si>
    <t>Rast zahraničného dopytu Slovenska</t>
  </si>
  <si>
    <t>[medziročný rast v %]</t>
  </si>
  <si>
    <t>Súkromné investície</t>
  </si>
  <si>
    <t>[rast v %]</t>
  </si>
  <si>
    <t>Zmena stavu zásob</t>
  </si>
  <si>
    <t>Ceny potravín</t>
  </si>
  <si>
    <t>Ceny služieb</t>
  </si>
  <si>
    <t>Zamestnanci</t>
  </si>
  <si>
    <t>SZČO</t>
  </si>
  <si>
    <t>Nezamestnanosť</t>
  </si>
  <si>
    <t>Priemerná mzda, reálna</t>
  </si>
  <si>
    <t>Priemerná mzda, súkromný sektor</t>
  </si>
  <si>
    <t>Ceny energií</t>
  </si>
  <si>
    <t>Vývoz, dovoz tovarov a služieb v metodike ESA</t>
  </si>
  <si>
    <t>Vývoz tovarov a služieb v rámci eurozóny</t>
  </si>
  <si>
    <t>Vývoz tovarov a služieb mimo eurozóny</t>
  </si>
  <si>
    <t>Dovoz tovarov a služieb v rámci eurozóny</t>
  </si>
  <si>
    <t>Dovoz tovarov a služieb mimo eurozóny</t>
  </si>
  <si>
    <t>Vývoz, dovoz tovarov a služieb v metodike BoP</t>
  </si>
  <si>
    <t>Bežný účet platobnej bilancie</t>
  </si>
  <si>
    <t>Memo item: nominálne HDP</t>
  </si>
  <si>
    <t>Deficit verejnej správy (% HDP)</t>
  </si>
  <si>
    <t>Bežný účet platobnej bilancie (% HDP)</t>
  </si>
  <si>
    <t>Hodnoty v tabuľke sú uvádzané ako ročné rasty v %, pokiaľ nie je uvedené inak.</t>
  </si>
  <si>
    <t>Súkromná spotreba (s.c.)</t>
  </si>
  <si>
    <t>Vládna spotreba (s.c.)</t>
  </si>
  <si>
    <t>Tvorba hrubého fixného kapitálu (s.c.)</t>
  </si>
  <si>
    <t>Export tovarov a služieb (s.c.)</t>
  </si>
  <si>
    <t>Import tovarov a služieb (s.c.)</t>
  </si>
  <si>
    <t>Pozn.:</t>
  </si>
  <si>
    <t>Hodnoty uvedené v tabuľke sú získané z následovných zdrojov:</t>
  </si>
  <si>
    <t>Medzinárodný menový fond - World Economic Outlook (október 2013)</t>
  </si>
  <si>
    <t>Hrubý domáci produkt (s.c.)</t>
  </si>
  <si>
    <t>Miera nezamestnanosti (miera v %)</t>
  </si>
  <si>
    <t>NBS</t>
  </si>
  <si>
    <t>IFP</t>
  </si>
  <si>
    <t>EK</t>
  </si>
  <si>
    <t>MMF</t>
  </si>
  <si>
    <t>OECD</t>
  </si>
  <si>
    <t>Jednotka</t>
  </si>
  <si>
    <t>Inflácia meraná HICP</t>
  </si>
  <si>
    <t>Inflácia meraná CPI</t>
  </si>
  <si>
    <t>Bežný účet</t>
  </si>
  <si>
    <t>[% HDP, ESA 95]</t>
  </si>
  <si>
    <t>Ceny neergetických komodít v USD</t>
  </si>
  <si>
    <t>P1Q-2014</t>
  </si>
  <si>
    <t>[rast v %, s.c.]</t>
  </si>
  <si>
    <t>[príspevok v p.b., s.c.]</t>
  </si>
  <si>
    <t>Verejné investície</t>
  </si>
  <si>
    <t>Memo tab.</t>
  </si>
  <si>
    <t>[rast v %, nsa]</t>
  </si>
  <si>
    <t>[rast v %, sa]</t>
  </si>
  <si>
    <t>Ceny priemyselných tovarov bez energií</t>
  </si>
  <si>
    <t>Inflácia meraná HICP bez cien energií</t>
  </si>
  <si>
    <t>Inflácia meraná HICP bez cien energií a potravín</t>
  </si>
  <si>
    <t>Kompenzácie zamestnancov</t>
  </si>
  <si>
    <t>Dlh verejnej správy (% HDP)</t>
  </si>
  <si>
    <t>Tab. 2 Cenový vývoj</t>
  </si>
  <si>
    <t>[rast v %, y-o-y, nsa]</t>
  </si>
  <si>
    <t>Nominálne kompenzácie na zamestnanca</t>
  </si>
  <si>
    <t>Kompenzácie na zamestnanca, nominálne</t>
  </si>
  <si>
    <t>[% z HDP, b.c.]</t>
  </si>
  <si>
    <t>Obyvateľstvo v produktívnom veku (15 - 64 r.)</t>
  </si>
  <si>
    <t>[€, s.c.]</t>
  </si>
  <si>
    <t>[zmena v p.b.]</t>
  </si>
  <si>
    <t>Zamestnanosť (ESA 95)</t>
  </si>
  <si>
    <t>Priemerná nominálna mzda</t>
  </si>
  <si>
    <t>[€]</t>
  </si>
  <si>
    <t>Zmena oproti P4QA-2013</t>
  </si>
  <si>
    <t>-</t>
  </si>
  <si>
    <t>[medziročný rast v %, s. c.]</t>
  </si>
  <si>
    <t>[s. c.]</t>
  </si>
  <si>
    <t>[% z disponibilného dôchodku]</t>
  </si>
  <si>
    <t>Bilancia tovarov</t>
  </si>
  <si>
    <t>[% p. a.]</t>
  </si>
  <si>
    <t>Zdroj: NBS, ECB a ŠÚ SR.</t>
  </si>
  <si>
    <t>Zdroj: NBS, ŠÚ SR.</t>
  </si>
  <si>
    <t>[mil. EUR v s. c.]</t>
  </si>
  <si>
    <t>[mil. EUR v b. c.]</t>
  </si>
  <si>
    <t>[mil. € v b.c.]</t>
  </si>
  <si>
    <r>
      <t xml:space="preserve">Výmenné relácie </t>
    </r>
    <r>
      <rPr>
        <vertAlign val="superscript"/>
        <sz val="11"/>
        <color indexed="8"/>
        <rFont val="Times New Roman"/>
        <family val="1"/>
      </rPr>
      <t>(1)</t>
    </r>
  </si>
  <si>
    <r>
      <t xml:space="preserve">Jednotkové náklady práce </t>
    </r>
    <r>
      <rPr>
        <vertAlign val="superscript"/>
        <sz val="11"/>
        <color indexed="8"/>
        <rFont val="Times New Roman"/>
        <family val="1"/>
      </rPr>
      <t>(2)</t>
    </r>
  </si>
  <si>
    <t>(1) Deflátor exportu tovarov a služieb/deflátor importu tovarov a služieb</t>
  </si>
  <si>
    <t>(2) Kompen. na zamestnanca v b.c./prod. práce ESA 95 v s.c.</t>
  </si>
  <si>
    <r>
      <t xml:space="preserve">Priemerná mzda, nominálna </t>
    </r>
    <r>
      <rPr>
        <vertAlign val="superscript"/>
        <sz val="11"/>
        <color indexed="8"/>
        <rFont val="Times New Roman"/>
        <family val="1"/>
      </rPr>
      <t>(1)</t>
    </r>
  </si>
  <si>
    <r>
      <t>Priemerná mzda mimo súkromného sektora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(2)</t>
    </r>
  </si>
  <si>
    <r>
      <t xml:space="preserve">Produktivita práce </t>
    </r>
    <r>
      <rPr>
        <vertAlign val="superscript"/>
        <sz val="11"/>
        <color indexed="8"/>
        <rFont val="Times New Roman"/>
        <family val="1"/>
      </rPr>
      <t>(3)</t>
    </r>
  </si>
  <si>
    <r>
      <t xml:space="preserve">Miera participácie </t>
    </r>
    <r>
      <rPr>
        <vertAlign val="superscript"/>
        <sz val="11"/>
        <color indexed="8"/>
        <rFont val="Times New Roman"/>
        <family val="1"/>
      </rPr>
      <t>(4)</t>
    </r>
  </si>
  <si>
    <r>
      <t xml:space="preserve">Odhad NAIRU </t>
    </r>
    <r>
      <rPr>
        <vertAlign val="superscript"/>
        <sz val="11"/>
        <color indexed="8"/>
        <rFont val="Times New Roman"/>
        <family val="1"/>
      </rPr>
      <t>(5)</t>
    </r>
  </si>
  <si>
    <r>
      <t xml:space="preserve">Priemerná mzda mimo súkromného sektora </t>
    </r>
    <r>
      <rPr>
        <vertAlign val="superscript"/>
        <sz val="11"/>
        <color indexed="8"/>
        <rFont val="Times New Roman"/>
        <family val="1"/>
      </rPr>
      <t>(2)</t>
    </r>
  </si>
  <si>
    <t>(1) Priemerné mesačné mzdy zo štatistického výkazníctva ŠÚ SR.</t>
  </si>
  <si>
    <t>(2) Odvetvia mimo súkromného sektora sú definované ako priemer sekcií O, P a Q klasifikácie SK NACE Rev. 2 ( verejná správa, školstvo, zdravotníctvo)</t>
  </si>
  <si>
    <t>(3) HDP s.c./zamestnanosť ESA 95</t>
  </si>
  <si>
    <t>(4) Ekonomicky aktívne obyvateľstvo v tis. osôb/populácia v produktívnom veku v tis. osôb</t>
  </si>
  <si>
    <t>Tab. 1 Hrubý domáci produkt</t>
  </si>
  <si>
    <t>Tab. 3 Trh práce</t>
  </si>
  <si>
    <t>Tab. 4 Obchodná a platobná bilanciia</t>
  </si>
  <si>
    <t>Tab. 5 Porovnanie predikcií vybraných inštitúcií</t>
  </si>
  <si>
    <t>(5) Miera nezamestnanosti, ktorá nezrýchľuje infláciu</t>
  </si>
  <si>
    <t>Európska komisia -  European Economic Forecast (zimná predikcia, február 2014)</t>
  </si>
  <si>
    <t>Organizácia pre ekonomickú spoluprácu a rozvoj (OECD) - Economic Outlook (november 2013)</t>
  </si>
  <si>
    <t>[ESA 95, mil. €, s.c.]</t>
  </si>
  <si>
    <r>
      <t>[BoP, mil. €,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b.c.]</t>
    </r>
  </si>
  <si>
    <t>[BoP, mil. €, b.c.]</t>
  </si>
  <si>
    <t>[ESA 95, mil. €, b.c.]</t>
  </si>
  <si>
    <t>Obchodná bilancia (tovary a služby)</t>
  </si>
  <si>
    <t>Inštitút finančnej politiky - Makroekonomická prognóza (február 2014), Deficit (rozpočtový cieľ) a dlh VS sú z Rozpočtu verejnej správy na roky 2014 až 2016</t>
  </si>
  <si>
    <r>
      <t xml:space="preserve">[v tis. osôb, VZPS 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>]</t>
    </r>
  </si>
  <si>
    <r>
      <t xml:space="preserve">Medzera v nezamestnanosti </t>
    </r>
    <r>
      <rPr>
        <vertAlign val="superscript"/>
        <sz val="11"/>
        <color indexed="8"/>
        <rFont val="Times New Roman"/>
        <family val="1"/>
      </rPr>
      <t>2</t>
    </r>
    <r>
      <rPr>
        <vertAlign val="superscript"/>
        <sz val="11"/>
        <color indexed="8"/>
        <rFont val="Times New Roman"/>
        <family val="1"/>
      </rPr>
      <t>)</t>
    </r>
  </si>
  <si>
    <t>[p. b.]</t>
  </si>
  <si>
    <r>
      <t>Produktivita práce</t>
    </r>
    <r>
      <rPr>
        <vertAlign val="superscript"/>
        <sz val="11"/>
        <color indexed="8"/>
        <rFont val="Times New Roman"/>
        <family val="1"/>
      </rPr>
      <t xml:space="preserve"> 3)</t>
    </r>
  </si>
  <si>
    <r>
      <t xml:space="preserve">Neinflačné mzdy (nominálna produktivita) </t>
    </r>
    <r>
      <rPr>
        <vertAlign val="superscript"/>
        <sz val="11"/>
        <color indexed="8"/>
        <rFont val="Times New Roman"/>
        <family val="1"/>
      </rPr>
      <t>4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</si>
  <si>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Nominálne mzdy </t>
    </r>
    <r>
      <rPr>
        <vertAlign val="superscript"/>
        <sz val="11"/>
        <color indexed="8"/>
        <rFont val="Times New Roman"/>
        <family val="1"/>
      </rPr>
      <t>5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</si>
  <si>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Reálne mzdy </t>
    </r>
    <r>
      <rPr>
        <vertAlign val="superscript"/>
        <sz val="11"/>
        <color indexed="8"/>
        <rFont val="Times New Roman"/>
        <family val="1"/>
      </rPr>
      <t>6</t>
    </r>
    <r>
      <rPr>
        <vertAlign val="superscript"/>
        <sz val="11"/>
        <color indexed="8"/>
        <rFont val="Times New Roman"/>
        <family val="1"/>
      </rPr>
      <t>)</t>
    </r>
  </si>
  <si>
    <t>Výnos 10-ročného štátneho dlhopisu SR</t>
  </si>
  <si>
    <t>Poznámky:</t>
  </si>
  <si>
    <t>1) VZPS - výberové zisťovanie pracovných síl.</t>
  </si>
  <si>
    <t>2) Rozdiel medzi mierou nezamestnanosti a NAIRU (mierou nezamestnanosti, ktorá nezrýchľuje infláciu). Kladný výsledok znamená vyššiu mieru nezamestnanosti v porovnaní s NAIRU.</t>
  </si>
  <si>
    <t>3) HDP s. c. / zamestnanosť ESA 95</t>
  </si>
  <si>
    <t>4) Vypočítaná z nominálneho HDP a zamestnanosti zo štvrťročného štatistického výkazníctva ŠÚ SR.</t>
  </si>
  <si>
    <t>5) Priemerné mesačné mzdy zo štatistického výkazníctva ŠÚ SR.</t>
  </si>
  <si>
    <t>6) Mzdy zo štatistického výkazníctva deflované infláciou CPI.</t>
  </si>
  <si>
    <t>Predpoklad týkajúci sa krátkodobých úrokových sadzieb je výhradne technickej povahy.</t>
  </si>
  <si>
    <t>7) Zmeny oproti predchádzajúcej predikcii v %.</t>
  </si>
  <si>
    <r>
      <t xml:space="preserve">Výmenný kurz USD/EUR </t>
    </r>
    <r>
      <rPr>
        <vertAlign val="superscript"/>
        <sz val="11"/>
        <color indexed="8"/>
        <rFont val="Times New Roman"/>
        <family val="1"/>
      </rPr>
      <t>7)</t>
    </r>
  </si>
  <si>
    <r>
      <t xml:space="preserve">EURIBOR - 3M </t>
    </r>
    <r>
      <rPr>
        <vertAlign val="superscript"/>
        <sz val="11"/>
        <color indexed="8"/>
        <rFont val="Times New Roman"/>
        <family val="1"/>
      </rPr>
      <t>8)</t>
    </r>
  </si>
  <si>
    <t xml:space="preserve">8) Technické predpoklady týkajúce sa vývoja úrokových sadzieb a cien komodít sú založené na očakávaniach trhu s dátumom uzávierky 12. februára 2014. </t>
  </si>
  <si>
    <t>Zdroj: NBS a ŠÚ SR.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</si>
</sst>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mmm\-yy;@"/>
    <numFmt numFmtId="165" formatCode="0.0"/>
    <numFmt numFmtId="166" formatCode="#,##0.0"/>
    <numFmt numFmtId="167" formatCode="0.0%"/>
  </numFmts>
  <fonts count="57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i/>
      <sz val="16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i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 style="thin"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5" applyNumberFormat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50" fillId="33" borderId="14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51" fillId="33" borderId="16" xfId="0" applyFont="1" applyFill="1" applyBorder="1" applyAlignment="1">
      <alignment/>
    </xf>
    <xf numFmtId="0" fontId="51" fillId="33" borderId="16" xfId="0" applyFont="1" applyFill="1" applyBorder="1" applyAlignment="1">
      <alignment horizontal="right"/>
    </xf>
    <xf numFmtId="0" fontId="51" fillId="33" borderId="16" xfId="0" applyFont="1" applyFill="1" applyBorder="1" applyAlignment="1">
      <alignment horizontal="center"/>
    </xf>
    <xf numFmtId="0" fontId="51" fillId="33" borderId="15" xfId="0" applyFont="1" applyFill="1" applyBorder="1" applyAlignment="1">
      <alignment horizontal="center"/>
    </xf>
    <xf numFmtId="0" fontId="51" fillId="33" borderId="17" xfId="0" applyFont="1" applyFill="1" applyBorder="1" applyAlignment="1">
      <alignment horizontal="center"/>
    </xf>
    <xf numFmtId="0" fontId="51" fillId="0" borderId="18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right"/>
    </xf>
    <xf numFmtId="165" fontId="51" fillId="0" borderId="10" xfId="0" applyNumberFormat="1" applyFont="1" applyBorder="1" applyAlignment="1">
      <alignment horizontal="right"/>
    </xf>
    <xf numFmtId="165" fontId="51" fillId="0" borderId="0" xfId="0" applyNumberFormat="1" applyFont="1" applyBorder="1" applyAlignment="1">
      <alignment horizontal="right"/>
    </xf>
    <xf numFmtId="165" fontId="51" fillId="0" borderId="19" xfId="0" applyNumberFormat="1" applyFont="1" applyBorder="1" applyAlignment="1">
      <alignment horizontal="right"/>
    </xf>
    <xf numFmtId="0" fontId="51" fillId="0" borderId="0" xfId="0" applyFont="1" applyBorder="1" applyAlignment="1">
      <alignment horizontal="right"/>
    </xf>
    <xf numFmtId="0" fontId="51" fillId="0" borderId="19" xfId="0" applyFont="1" applyBorder="1" applyAlignment="1">
      <alignment horizontal="right"/>
    </xf>
    <xf numFmtId="0" fontId="51" fillId="33" borderId="15" xfId="0" applyFont="1" applyFill="1" applyBorder="1" applyAlignment="1">
      <alignment horizontal="right"/>
    </xf>
    <xf numFmtId="0" fontId="51" fillId="33" borderId="17" xfId="0" applyFont="1" applyFill="1" applyBorder="1" applyAlignment="1">
      <alignment horizontal="right"/>
    </xf>
    <xf numFmtId="3" fontId="51" fillId="0" borderId="10" xfId="0" applyNumberFormat="1" applyFont="1" applyBorder="1" applyAlignment="1">
      <alignment horizontal="right"/>
    </xf>
    <xf numFmtId="3" fontId="51" fillId="0" borderId="0" xfId="0" applyNumberFormat="1" applyFont="1" applyBorder="1" applyAlignment="1">
      <alignment horizontal="right"/>
    </xf>
    <xf numFmtId="3" fontId="51" fillId="0" borderId="19" xfId="0" applyNumberFormat="1" applyFont="1" applyBorder="1" applyAlignment="1">
      <alignment horizontal="right"/>
    </xf>
    <xf numFmtId="1" fontId="51" fillId="0" borderId="0" xfId="0" applyNumberFormat="1" applyFont="1" applyBorder="1" applyAlignment="1">
      <alignment horizontal="right"/>
    </xf>
    <xf numFmtId="1" fontId="51" fillId="0" borderId="19" xfId="0" applyNumberFormat="1" applyFont="1" applyBorder="1" applyAlignment="1">
      <alignment horizontal="right"/>
    </xf>
    <xf numFmtId="1" fontId="51" fillId="0" borderId="10" xfId="0" applyNumberFormat="1" applyFont="1" applyBorder="1" applyAlignment="1">
      <alignment horizontal="right"/>
    </xf>
    <xf numFmtId="165" fontId="51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51" fillId="0" borderId="10" xfId="0" applyNumberFormat="1" applyFont="1" applyBorder="1" applyAlignment="1">
      <alignment horizontal="right"/>
    </xf>
    <xf numFmtId="0" fontId="51" fillId="0" borderId="0" xfId="0" applyNumberFormat="1" applyFont="1" applyBorder="1" applyAlignment="1">
      <alignment horizontal="right"/>
    </xf>
    <xf numFmtId="0" fontId="51" fillId="0" borderId="19" xfId="0" applyNumberFormat="1" applyFont="1" applyBorder="1" applyAlignment="1">
      <alignment horizontal="right"/>
    </xf>
    <xf numFmtId="0" fontId="51" fillId="0" borderId="10" xfId="0" applyFont="1" applyFill="1" applyBorder="1" applyAlignment="1">
      <alignment horizontal="right"/>
    </xf>
    <xf numFmtId="0" fontId="52" fillId="33" borderId="16" xfId="0" applyFont="1" applyFill="1" applyBorder="1" applyAlignment="1">
      <alignment/>
    </xf>
    <xf numFmtId="0" fontId="51" fillId="0" borderId="0" xfId="0" applyFont="1" applyAlignment="1">
      <alignment/>
    </xf>
    <xf numFmtId="2" fontId="51" fillId="0" borderId="10" xfId="0" applyNumberFormat="1" applyFont="1" applyBorder="1" applyAlignment="1">
      <alignment horizontal="right"/>
    </xf>
    <xf numFmtId="2" fontId="51" fillId="0" borderId="0" xfId="0" applyNumberFormat="1" applyFont="1" applyBorder="1" applyAlignment="1">
      <alignment horizontal="right"/>
    </xf>
    <xf numFmtId="2" fontId="51" fillId="0" borderId="19" xfId="0" applyNumberFormat="1" applyFont="1" applyBorder="1" applyAlignment="1">
      <alignment horizontal="right"/>
    </xf>
    <xf numFmtId="0" fontId="51" fillId="0" borderId="20" xfId="0" applyFont="1" applyBorder="1" applyAlignment="1">
      <alignment/>
    </xf>
    <xf numFmtId="0" fontId="51" fillId="0" borderId="21" xfId="0" applyFont="1" applyBorder="1" applyAlignment="1">
      <alignment/>
    </xf>
    <xf numFmtId="0" fontId="51" fillId="0" borderId="22" xfId="0" applyFont="1" applyBorder="1" applyAlignment="1">
      <alignment/>
    </xf>
    <xf numFmtId="0" fontId="51" fillId="0" borderId="22" xfId="0" applyFont="1" applyBorder="1" applyAlignment="1">
      <alignment horizontal="right"/>
    </xf>
    <xf numFmtId="165" fontId="51" fillId="0" borderId="22" xfId="0" applyNumberFormat="1" applyFont="1" applyBorder="1" applyAlignment="1">
      <alignment horizontal="right"/>
    </xf>
    <xf numFmtId="165" fontId="51" fillId="0" borderId="21" xfId="0" applyNumberFormat="1" applyFont="1" applyBorder="1" applyAlignment="1">
      <alignment horizontal="right"/>
    </xf>
    <xf numFmtId="0" fontId="51" fillId="0" borderId="23" xfId="0" applyFont="1" applyBorder="1" applyAlignment="1">
      <alignment horizontal="right"/>
    </xf>
    <xf numFmtId="0" fontId="52" fillId="34" borderId="24" xfId="0" applyFont="1" applyFill="1" applyBorder="1" applyAlignment="1">
      <alignment horizontal="center" vertical="center"/>
    </xf>
    <xf numFmtId="0" fontId="52" fillId="34" borderId="25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center"/>
    </xf>
    <xf numFmtId="0" fontId="52" fillId="34" borderId="26" xfId="0" applyFont="1" applyFill="1" applyBorder="1" applyAlignment="1">
      <alignment horizontal="center"/>
    </xf>
    <xf numFmtId="0" fontId="51" fillId="34" borderId="27" xfId="0" applyFont="1" applyFill="1" applyBorder="1" applyAlignment="1">
      <alignment horizontal="center"/>
    </xf>
    <xf numFmtId="0" fontId="53" fillId="34" borderId="0" xfId="0" applyFont="1" applyFill="1" applyAlignment="1">
      <alignment/>
    </xf>
    <xf numFmtId="0" fontId="51" fillId="34" borderId="0" xfId="0" applyFont="1" applyFill="1" applyAlignment="1">
      <alignment/>
    </xf>
    <xf numFmtId="0" fontId="54" fillId="34" borderId="28" xfId="0" applyFont="1" applyFill="1" applyBorder="1" applyAlignment="1">
      <alignment vertical="center"/>
    </xf>
    <xf numFmtId="0" fontId="54" fillId="34" borderId="29" xfId="0" applyFont="1" applyFill="1" applyBorder="1" applyAlignment="1">
      <alignment vertical="center"/>
    </xf>
    <xf numFmtId="0" fontId="54" fillId="34" borderId="30" xfId="0" applyFont="1" applyFill="1" applyBorder="1" applyAlignment="1">
      <alignment vertical="center"/>
    </xf>
    <xf numFmtId="0" fontId="54" fillId="34" borderId="13" xfId="0" applyFont="1" applyFill="1" applyBorder="1" applyAlignment="1">
      <alignment vertical="center"/>
    </xf>
    <xf numFmtId="0" fontId="51" fillId="34" borderId="30" xfId="0" applyFont="1" applyFill="1" applyBorder="1" applyAlignment="1">
      <alignment horizontal="center"/>
    </xf>
    <xf numFmtId="0" fontId="51" fillId="34" borderId="31" xfId="0" applyFont="1" applyFill="1" applyBorder="1" applyAlignment="1">
      <alignment horizontal="center"/>
    </xf>
    <xf numFmtId="0" fontId="51" fillId="34" borderId="32" xfId="0" applyFont="1" applyFill="1" applyBorder="1" applyAlignment="1">
      <alignment horizontal="center"/>
    </xf>
    <xf numFmtId="0" fontId="51" fillId="34" borderId="13" xfId="0" applyFont="1" applyFill="1" applyBorder="1" applyAlignment="1">
      <alignment horizontal="center"/>
    </xf>
    <xf numFmtId="0" fontId="55" fillId="34" borderId="18" xfId="0" applyFont="1" applyFill="1" applyBorder="1" applyAlignment="1">
      <alignment horizontal="left" vertical="center"/>
    </xf>
    <xf numFmtId="0" fontId="55" fillId="34" borderId="0" xfId="0" applyFont="1" applyFill="1" applyBorder="1" applyAlignment="1">
      <alignment horizontal="left" vertical="center"/>
    </xf>
    <xf numFmtId="0" fontId="55" fillId="34" borderId="24" xfId="0" applyFont="1" applyFill="1" applyBorder="1" applyAlignment="1">
      <alignment horizontal="left" vertical="center"/>
    </xf>
    <xf numFmtId="0" fontId="52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1" fillId="34" borderId="33" xfId="0" applyFont="1" applyFill="1" applyBorder="1" applyAlignment="1">
      <alignment horizontal="center"/>
    </xf>
    <xf numFmtId="0" fontId="51" fillId="34" borderId="0" xfId="0" applyFont="1" applyFill="1" applyBorder="1" applyAlignment="1">
      <alignment/>
    </xf>
    <xf numFmtId="0" fontId="51" fillId="34" borderId="10" xfId="0" applyFont="1" applyFill="1" applyBorder="1" applyAlignment="1">
      <alignment/>
    </xf>
    <xf numFmtId="0" fontId="51" fillId="34" borderId="34" xfId="0" applyFont="1" applyFill="1" applyBorder="1" applyAlignment="1">
      <alignment/>
    </xf>
    <xf numFmtId="0" fontId="51" fillId="34" borderId="19" xfId="0" applyFont="1" applyFill="1" applyBorder="1" applyAlignment="1">
      <alignment/>
    </xf>
    <xf numFmtId="0" fontId="51" fillId="34" borderId="18" xfId="0" applyFont="1" applyFill="1" applyBorder="1" applyAlignment="1">
      <alignment/>
    </xf>
    <xf numFmtId="0" fontId="51" fillId="34" borderId="10" xfId="0" applyFont="1" applyFill="1" applyBorder="1" applyAlignment="1">
      <alignment horizontal="right"/>
    </xf>
    <xf numFmtId="0" fontId="51" fillId="34" borderId="20" xfId="0" applyFont="1" applyFill="1" applyBorder="1" applyAlignment="1">
      <alignment/>
    </xf>
    <xf numFmtId="0" fontId="51" fillId="34" borderId="21" xfId="0" applyFont="1" applyFill="1" applyBorder="1" applyAlignment="1">
      <alignment/>
    </xf>
    <xf numFmtId="0" fontId="51" fillId="34" borderId="22" xfId="0" applyFont="1" applyFill="1" applyBorder="1" applyAlignment="1">
      <alignment/>
    </xf>
    <xf numFmtId="0" fontId="51" fillId="34" borderId="22" xfId="0" applyFont="1" applyFill="1" applyBorder="1" applyAlignment="1">
      <alignment horizontal="right"/>
    </xf>
    <xf numFmtId="0" fontId="51" fillId="34" borderId="23" xfId="0" applyFont="1" applyFill="1" applyBorder="1" applyAlignment="1">
      <alignment/>
    </xf>
    <xf numFmtId="0" fontId="51" fillId="34" borderId="0" xfId="0" applyFont="1" applyFill="1" applyBorder="1" applyAlignment="1">
      <alignment horizontal="right"/>
    </xf>
    <xf numFmtId="0" fontId="51" fillId="34" borderId="35" xfId="0" applyFont="1" applyFill="1" applyBorder="1" applyAlignment="1">
      <alignment/>
    </xf>
    <xf numFmtId="0" fontId="52" fillId="34" borderId="0" xfId="0" applyFont="1" applyFill="1" applyAlignment="1">
      <alignment/>
    </xf>
    <xf numFmtId="0" fontId="51" fillId="34" borderId="35" xfId="0" applyFont="1" applyFill="1" applyBorder="1" applyAlignment="1">
      <alignment horizontal="center"/>
    </xf>
    <xf numFmtId="0" fontId="51" fillId="34" borderId="19" xfId="0" applyFont="1" applyFill="1" applyBorder="1" applyAlignment="1">
      <alignment horizontal="center"/>
    </xf>
    <xf numFmtId="0" fontId="52" fillId="34" borderId="0" xfId="0" applyFont="1" applyFill="1" applyBorder="1" applyAlignment="1">
      <alignment/>
    </xf>
    <xf numFmtId="0" fontId="52" fillId="34" borderId="21" xfId="0" applyFont="1" applyFill="1" applyBorder="1" applyAlignment="1">
      <alignment/>
    </xf>
    <xf numFmtId="165" fontId="51" fillId="34" borderId="10" xfId="0" applyNumberFormat="1" applyFont="1" applyFill="1" applyBorder="1" applyAlignment="1">
      <alignment/>
    </xf>
    <xf numFmtId="165" fontId="51" fillId="34" borderId="0" xfId="0" applyNumberFormat="1" applyFont="1" applyFill="1" applyBorder="1" applyAlignment="1">
      <alignment/>
    </xf>
    <xf numFmtId="1" fontId="51" fillId="34" borderId="10" xfId="0" applyNumberFormat="1" applyFont="1" applyFill="1" applyBorder="1" applyAlignment="1">
      <alignment/>
    </xf>
    <xf numFmtId="1" fontId="51" fillId="34" borderId="0" xfId="0" applyNumberFormat="1" applyFont="1" applyFill="1" applyBorder="1" applyAlignment="1">
      <alignment/>
    </xf>
    <xf numFmtId="1" fontId="51" fillId="34" borderId="34" xfId="0" applyNumberFormat="1" applyFont="1" applyFill="1" applyBorder="1" applyAlignment="1">
      <alignment/>
    </xf>
    <xf numFmtId="1" fontId="51" fillId="34" borderId="19" xfId="0" applyNumberFormat="1" applyFont="1" applyFill="1" applyBorder="1" applyAlignment="1">
      <alignment/>
    </xf>
    <xf numFmtId="165" fontId="51" fillId="34" borderId="34" xfId="0" applyNumberFormat="1" applyFont="1" applyFill="1" applyBorder="1" applyAlignment="1">
      <alignment/>
    </xf>
    <xf numFmtId="165" fontId="51" fillId="34" borderId="19" xfId="0" applyNumberFormat="1" applyFont="1" applyFill="1" applyBorder="1" applyAlignment="1">
      <alignment/>
    </xf>
    <xf numFmtId="165" fontId="51" fillId="34" borderId="21" xfId="0" applyNumberFormat="1" applyFont="1" applyFill="1" applyBorder="1" applyAlignment="1">
      <alignment/>
    </xf>
    <xf numFmtId="165" fontId="51" fillId="34" borderId="22" xfId="0" applyNumberFormat="1" applyFont="1" applyFill="1" applyBorder="1" applyAlignment="1">
      <alignment/>
    </xf>
    <xf numFmtId="165" fontId="51" fillId="34" borderId="36" xfId="0" applyNumberFormat="1" applyFont="1" applyFill="1" applyBorder="1" applyAlignment="1">
      <alignment/>
    </xf>
    <xf numFmtId="165" fontId="51" fillId="34" borderId="23" xfId="0" applyNumberFormat="1" applyFont="1" applyFill="1" applyBorder="1" applyAlignment="1">
      <alignment/>
    </xf>
    <xf numFmtId="3" fontId="51" fillId="34" borderId="10" xfId="0" applyNumberFormat="1" applyFont="1" applyFill="1" applyBorder="1" applyAlignment="1">
      <alignment horizontal="right"/>
    </xf>
    <xf numFmtId="3" fontId="51" fillId="34" borderId="0" xfId="0" applyNumberFormat="1" applyFont="1" applyFill="1" applyBorder="1" applyAlignment="1">
      <alignment horizontal="right"/>
    </xf>
    <xf numFmtId="3" fontId="51" fillId="34" borderId="0" xfId="0" applyNumberFormat="1" applyFont="1" applyFill="1" applyBorder="1" applyAlignment="1">
      <alignment/>
    </xf>
    <xf numFmtId="3" fontId="51" fillId="34" borderId="10" xfId="0" applyNumberFormat="1" applyFont="1" applyFill="1" applyBorder="1" applyAlignment="1">
      <alignment/>
    </xf>
    <xf numFmtId="3" fontId="51" fillId="34" borderId="34" xfId="0" applyNumberFormat="1" applyFont="1" applyFill="1" applyBorder="1" applyAlignment="1">
      <alignment/>
    </xf>
    <xf numFmtId="3" fontId="51" fillId="34" borderId="19" xfId="0" applyNumberFormat="1" applyFont="1" applyFill="1" applyBorder="1" applyAlignment="1">
      <alignment/>
    </xf>
    <xf numFmtId="3" fontId="51" fillId="34" borderId="22" xfId="0" applyNumberFormat="1" applyFont="1" applyFill="1" applyBorder="1" applyAlignment="1">
      <alignment/>
    </xf>
    <xf numFmtId="3" fontId="51" fillId="34" borderId="21" xfId="0" applyNumberFormat="1" applyFont="1" applyFill="1" applyBorder="1" applyAlignment="1">
      <alignment/>
    </xf>
    <xf numFmtId="3" fontId="51" fillId="34" borderId="36" xfId="0" applyNumberFormat="1" applyFont="1" applyFill="1" applyBorder="1" applyAlignment="1">
      <alignment/>
    </xf>
    <xf numFmtId="3" fontId="51" fillId="34" borderId="23" xfId="0" applyNumberFormat="1" applyFont="1" applyFill="1" applyBorder="1" applyAlignment="1">
      <alignment/>
    </xf>
    <xf numFmtId="165" fontId="51" fillId="34" borderId="35" xfId="0" applyNumberFormat="1" applyFont="1" applyFill="1" applyBorder="1" applyAlignment="1">
      <alignment/>
    </xf>
    <xf numFmtId="165" fontId="51" fillId="34" borderId="37" xfId="0" applyNumberFormat="1" applyFont="1" applyFill="1" applyBorder="1" applyAlignment="1">
      <alignment/>
    </xf>
    <xf numFmtId="0" fontId="51" fillId="34" borderId="0" xfId="0" applyFont="1" applyFill="1" applyBorder="1" applyAlignment="1">
      <alignment horizontal="center" vertical="center"/>
    </xf>
    <xf numFmtId="0" fontId="51" fillId="34" borderId="33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34" xfId="0" applyFont="1" applyFill="1" applyBorder="1" applyAlignment="1">
      <alignment horizontal="center"/>
    </xf>
    <xf numFmtId="0" fontId="51" fillId="34" borderId="0" xfId="0" applyFont="1" applyFill="1" applyBorder="1" applyAlignment="1">
      <alignment horizontal="left" vertical="center"/>
    </xf>
    <xf numFmtId="0" fontId="55" fillId="34" borderId="10" xfId="0" applyFont="1" applyFill="1" applyBorder="1" applyAlignment="1">
      <alignment horizontal="left" vertical="center"/>
    </xf>
    <xf numFmtId="0" fontId="51" fillId="34" borderId="38" xfId="0" applyFont="1" applyFill="1" applyBorder="1" applyAlignment="1">
      <alignment/>
    </xf>
    <xf numFmtId="0" fontId="51" fillId="34" borderId="39" xfId="0" applyFont="1" applyFill="1" applyBorder="1" applyAlignment="1">
      <alignment/>
    </xf>
    <xf numFmtId="17" fontId="51" fillId="34" borderId="40" xfId="0" applyNumberFormat="1" applyFont="1" applyFill="1" applyBorder="1" applyAlignment="1">
      <alignment/>
    </xf>
    <xf numFmtId="17" fontId="51" fillId="34" borderId="41" xfId="0" applyNumberFormat="1" applyFont="1" applyFill="1" applyBorder="1" applyAlignment="1">
      <alignment/>
    </xf>
    <xf numFmtId="0" fontId="51" fillId="34" borderId="20" xfId="0" applyFont="1" applyFill="1" applyBorder="1" applyAlignment="1">
      <alignment horizontal="left" vertical="center"/>
    </xf>
    <xf numFmtId="0" fontId="51" fillId="34" borderId="37" xfId="0" applyFont="1" applyFill="1" applyBorder="1" applyAlignment="1">
      <alignment horizontal="right"/>
    </xf>
    <xf numFmtId="164" fontId="51" fillId="34" borderId="0" xfId="0" applyNumberFormat="1" applyFont="1" applyFill="1" applyAlignment="1">
      <alignment/>
    </xf>
    <xf numFmtId="164" fontId="51" fillId="34" borderId="0" xfId="0" applyNumberFormat="1" applyFont="1" applyFill="1" applyAlignment="1">
      <alignment/>
    </xf>
    <xf numFmtId="0" fontId="51" fillId="34" borderId="35" xfId="0" applyFont="1" applyFill="1" applyBorder="1" applyAlignment="1">
      <alignment horizontal="center" vertical="center"/>
    </xf>
    <xf numFmtId="0" fontId="51" fillId="35" borderId="0" xfId="0" applyFont="1" applyFill="1" applyBorder="1" applyAlignment="1">
      <alignment/>
    </xf>
    <xf numFmtId="0" fontId="51" fillId="35" borderId="10" xfId="0" applyFont="1" applyFill="1" applyBorder="1" applyAlignment="1">
      <alignment/>
    </xf>
    <xf numFmtId="0" fontId="51" fillId="35" borderId="34" xfId="0" applyFont="1" applyFill="1" applyBorder="1" applyAlignment="1">
      <alignment/>
    </xf>
    <xf numFmtId="0" fontId="51" fillId="35" borderId="19" xfId="0" applyFont="1" applyFill="1" applyBorder="1" applyAlignment="1">
      <alignment/>
    </xf>
    <xf numFmtId="165" fontId="51" fillId="34" borderId="35" xfId="0" applyNumberFormat="1" applyFont="1" applyFill="1" applyBorder="1" applyAlignment="1">
      <alignment horizontal="center"/>
    </xf>
    <xf numFmtId="165" fontId="51" fillId="34" borderId="10" xfId="0" applyNumberFormat="1" applyFont="1" applyFill="1" applyBorder="1" applyAlignment="1">
      <alignment horizontal="center"/>
    </xf>
    <xf numFmtId="165" fontId="51" fillId="34" borderId="35" xfId="0" applyNumberFormat="1" applyFont="1" applyFill="1" applyBorder="1" applyAlignment="1">
      <alignment horizontal="right"/>
    </xf>
    <xf numFmtId="165" fontId="51" fillId="34" borderId="0" xfId="0" applyNumberFormat="1" applyFont="1" applyFill="1" applyBorder="1" applyAlignment="1">
      <alignment horizontal="right"/>
    </xf>
    <xf numFmtId="165" fontId="51" fillId="34" borderId="10" xfId="0" applyNumberFormat="1" applyFont="1" applyFill="1" applyBorder="1" applyAlignment="1">
      <alignment horizontal="right"/>
    </xf>
    <xf numFmtId="165" fontId="51" fillId="34" borderId="34" xfId="0" applyNumberFormat="1" applyFont="1" applyFill="1" applyBorder="1" applyAlignment="1">
      <alignment horizontal="right"/>
    </xf>
    <xf numFmtId="165" fontId="51" fillId="34" borderId="19" xfId="0" applyNumberFormat="1" applyFont="1" applyFill="1" applyBorder="1" applyAlignment="1">
      <alignment horizontal="right"/>
    </xf>
    <xf numFmtId="1" fontId="51" fillId="34" borderId="35" xfId="0" applyNumberFormat="1" applyFont="1" applyFill="1" applyBorder="1" applyAlignment="1">
      <alignment/>
    </xf>
    <xf numFmtId="166" fontId="51" fillId="34" borderId="35" xfId="0" applyNumberFormat="1" applyFont="1" applyFill="1" applyBorder="1" applyAlignment="1">
      <alignment horizontal="right"/>
    </xf>
    <xf numFmtId="166" fontId="51" fillId="34" borderId="0" xfId="0" applyNumberFormat="1" applyFont="1" applyFill="1" applyBorder="1" applyAlignment="1">
      <alignment horizontal="right"/>
    </xf>
    <xf numFmtId="166" fontId="51" fillId="34" borderId="10" xfId="0" applyNumberFormat="1" applyFont="1" applyFill="1" applyBorder="1" applyAlignment="1">
      <alignment horizontal="right"/>
    </xf>
    <xf numFmtId="166" fontId="51" fillId="34" borderId="0" xfId="0" applyNumberFormat="1" applyFont="1" applyFill="1" applyBorder="1" applyAlignment="1">
      <alignment/>
    </xf>
    <xf numFmtId="166" fontId="51" fillId="34" borderId="10" xfId="0" applyNumberFormat="1" applyFont="1" applyFill="1" applyBorder="1" applyAlignment="1">
      <alignment/>
    </xf>
    <xf numFmtId="166" fontId="51" fillId="34" borderId="34" xfId="0" applyNumberFormat="1" applyFont="1" applyFill="1" applyBorder="1" applyAlignment="1">
      <alignment/>
    </xf>
    <xf numFmtId="166" fontId="51" fillId="34" borderId="19" xfId="0" applyNumberFormat="1" applyFont="1" applyFill="1" applyBorder="1" applyAlignment="1">
      <alignment/>
    </xf>
    <xf numFmtId="166" fontId="51" fillId="34" borderId="35" xfId="0" applyNumberFormat="1" applyFont="1" applyFill="1" applyBorder="1" applyAlignment="1">
      <alignment/>
    </xf>
    <xf numFmtId="166" fontId="51" fillId="35" borderId="0" xfId="0" applyNumberFormat="1" applyFont="1" applyFill="1" applyBorder="1" applyAlignment="1">
      <alignment/>
    </xf>
    <xf numFmtId="166" fontId="51" fillId="35" borderId="10" xfId="0" applyNumberFormat="1" applyFont="1" applyFill="1" applyBorder="1" applyAlignment="1">
      <alignment/>
    </xf>
    <xf numFmtId="166" fontId="51" fillId="35" borderId="34" xfId="0" applyNumberFormat="1" applyFont="1" applyFill="1" applyBorder="1" applyAlignment="1">
      <alignment/>
    </xf>
    <xf numFmtId="166" fontId="51" fillId="35" borderId="19" xfId="0" applyNumberFormat="1" applyFont="1" applyFill="1" applyBorder="1" applyAlignment="1">
      <alignment/>
    </xf>
    <xf numFmtId="3" fontId="51" fillId="34" borderId="35" xfId="0" applyNumberFormat="1" applyFont="1" applyFill="1" applyBorder="1" applyAlignment="1">
      <alignment/>
    </xf>
    <xf numFmtId="0" fontId="52" fillId="34" borderId="21" xfId="0" applyFont="1" applyFill="1" applyBorder="1" applyAlignment="1">
      <alignment horizontal="left" vertical="center"/>
    </xf>
    <xf numFmtId="0" fontId="51" fillId="35" borderId="21" xfId="0" applyFont="1" applyFill="1" applyBorder="1" applyAlignment="1">
      <alignment/>
    </xf>
    <xf numFmtId="0" fontId="51" fillId="35" borderId="22" xfId="0" applyFont="1" applyFill="1" applyBorder="1" applyAlignment="1">
      <alignment/>
    </xf>
    <xf numFmtId="0" fontId="51" fillId="35" borderId="23" xfId="0" applyFont="1" applyFill="1" applyBorder="1" applyAlignment="1">
      <alignment/>
    </xf>
    <xf numFmtId="3" fontId="51" fillId="34" borderId="35" xfId="0" applyNumberFormat="1" applyFont="1" applyFill="1" applyBorder="1" applyAlignment="1">
      <alignment horizontal="center" vertical="center"/>
    </xf>
    <xf numFmtId="3" fontId="51" fillId="34" borderId="0" xfId="0" applyNumberFormat="1" applyFont="1" applyFill="1" applyBorder="1" applyAlignment="1">
      <alignment horizontal="center" vertical="center"/>
    </xf>
    <xf numFmtId="3" fontId="51" fillId="34" borderId="10" xfId="0" applyNumberFormat="1" applyFont="1" applyFill="1" applyBorder="1" applyAlignment="1">
      <alignment horizontal="center" vertical="center"/>
    </xf>
    <xf numFmtId="3" fontId="51" fillId="34" borderId="0" xfId="0" applyNumberFormat="1" applyFont="1" applyFill="1" applyBorder="1" applyAlignment="1">
      <alignment horizontal="center"/>
    </xf>
    <xf numFmtId="3" fontId="51" fillId="34" borderId="10" xfId="0" applyNumberFormat="1" applyFont="1" applyFill="1" applyBorder="1" applyAlignment="1">
      <alignment horizontal="center"/>
    </xf>
    <xf numFmtId="3" fontId="51" fillId="34" borderId="19" xfId="0" applyNumberFormat="1" applyFont="1" applyFill="1" applyBorder="1" applyAlignment="1">
      <alignment horizontal="center"/>
    </xf>
    <xf numFmtId="3" fontId="51" fillId="34" borderId="35" xfId="0" applyNumberFormat="1" applyFont="1" applyFill="1" applyBorder="1" applyAlignment="1">
      <alignment horizontal="right"/>
    </xf>
    <xf numFmtId="3" fontId="51" fillId="35" borderId="0" xfId="0" applyNumberFormat="1" applyFont="1" applyFill="1" applyBorder="1" applyAlignment="1">
      <alignment/>
    </xf>
    <xf numFmtId="3" fontId="51" fillId="35" borderId="10" xfId="0" applyNumberFormat="1" applyFont="1" applyFill="1" applyBorder="1" applyAlignment="1">
      <alignment/>
    </xf>
    <xf numFmtId="3" fontId="51" fillId="35" borderId="19" xfId="0" applyNumberFormat="1" applyFont="1" applyFill="1" applyBorder="1" applyAlignment="1">
      <alignment/>
    </xf>
    <xf numFmtId="3" fontId="51" fillId="34" borderId="37" xfId="0" applyNumberFormat="1" applyFont="1" applyFill="1" applyBorder="1" applyAlignment="1">
      <alignment/>
    </xf>
    <xf numFmtId="3" fontId="51" fillId="35" borderId="21" xfId="0" applyNumberFormat="1" applyFont="1" applyFill="1" applyBorder="1" applyAlignment="1">
      <alignment/>
    </xf>
    <xf numFmtId="3" fontId="51" fillId="35" borderId="22" xfId="0" applyNumberFormat="1" applyFont="1" applyFill="1" applyBorder="1" applyAlignment="1">
      <alignment/>
    </xf>
    <xf numFmtId="3" fontId="51" fillId="35" borderId="23" xfId="0" applyNumberFormat="1" applyFont="1" applyFill="1" applyBorder="1" applyAlignment="1">
      <alignment/>
    </xf>
    <xf numFmtId="0" fontId="56" fillId="34" borderId="42" xfId="0" applyFont="1" applyFill="1" applyBorder="1" applyAlignment="1">
      <alignment horizontal="center" vertical="center" textRotation="90" wrapText="1"/>
    </xf>
    <xf numFmtId="0" fontId="56" fillId="34" borderId="37" xfId="0" applyFont="1" applyFill="1" applyBorder="1" applyAlignment="1">
      <alignment horizontal="center" vertical="center" textRotation="90" wrapText="1"/>
    </xf>
    <xf numFmtId="0" fontId="56" fillId="34" borderId="22" xfId="0" applyFont="1" applyFill="1" applyBorder="1" applyAlignment="1">
      <alignment horizontal="center" vertical="center" textRotation="90" wrapText="1"/>
    </xf>
    <xf numFmtId="0" fontId="56" fillId="34" borderId="23" xfId="0" applyFont="1" applyFill="1" applyBorder="1" applyAlignment="1">
      <alignment horizontal="center" vertical="center" textRotation="90" wrapText="1"/>
    </xf>
    <xf numFmtId="165" fontId="51" fillId="34" borderId="43" xfId="0" applyNumberFormat="1" applyFont="1" applyFill="1" applyBorder="1" applyAlignment="1">
      <alignment horizontal="center"/>
    </xf>
    <xf numFmtId="165" fontId="51" fillId="34" borderId="19" xfId="0" applyNumberFormat="1" applyFont="1" applyFill="1" applyBorder="1" applyAlignment="1">
      <alignment horizontal="center"/>
    </xf>
    <xf numFmtId="165" fontId="51" fillId="34" borderId="42" xfId="0" applyNumberFormat="1" applyFont="1" applyFill="1" applyBorder="1" applyAlignment="1">
      <alignment horizontal="center"/>
    </xf>
    <xf numFmtId="165" fontId="51" fillId="34" borderId="37" xfId="0" applyNumberFormat="1" applyFont="1" applyFill="1" applyBorder="1" applyAlignment="1">
      <alignment horizontal="center"/>
    </xf>
    <xf numFmtId="165" fontId="51" fillId="34" borderId="23" xfId="0" applyNumberFormat="1" applyFont="1" applyFill="1" applyBorder="1" applyAlignment="1">
      <alignment horizontal="center"/>
    </xf>
    <xf numFmtId="165" fontId="51" fillId="34" borderId="0" xfId="0" applyNumberFormat="1" applyFont="1" applyFill="1" applyAlignment="1">
      <alignment/>
    </xf>
    <xf numFmtId="165" fontId="51" fillId="34" borderId="22" xfId="0" applyNumberFormat="1" applyFont="1" applyFill="1" applyBorder="1" applyAlignment="1">
      <alignment horizontal="center"/>
    </xf>
    <xf numFmtId="0" fontId="51" fillId="34" borderId="0" xfId="0" applyFont="1" applyFill="1" applyAlignment="1">
      <alignment horizontal="right"/>
    </xf>
    <xf numFmtId="165" fontId="51" fillId="34" borderId="0" xfId="0" applyNumberFormat="1" applyFont="1" applyFill="1" applyAlignment="1">
      <alignment horizontal="right"/>
    </xf>
    <xf numFmtId="167" fontId="51" fillId="34" borderId="35" xfId="0" applyNumberFormat="1" applyFont="1" applyFill="1" applyBorder="1" applyAlignment="1">
      <alignment/>
    </xf>
    <xf numFmtId="167" fontId="51" fillId="34" borderId="0" xfId="0" applyNumberFormat="1" applyFont="1" applyFill="1" applyBorder="1" applyAlignment="1">
      <alignment/>
    </xf>
    <xf numFmtId="167" fontId="51" fillId="34" borderId="10" xfId="0" applyNumberFormat="1" applyFont="1" applyFill="1" applyBorder="1" applyAlignment="1">
      <alignment/>
    </xf>
    <xf numFmtId="0" fontId="3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4" fillId="0" borderId="44" xfId="0" applyFont="1" applyBorder="1" applyAlignment="1">
      <alignment horizontal="left" vertical="center"/>
    </xf>
    <xf numFmtId="0" fontId="54" fillId="0" borderId="28" xfId="0" applyFont="1" applyBorder="1" applyAlignment="1">
      <alignment horizontal="left" vertical="center"/>
    </xf>
    <xf numFmtId="0" fontId="54" fillId="0" borderId="29" xfId="0" applyFont="1" applyBorder="1" applyAlignment="1">
      <alignment horizontal="left" vertical="center"/>
    </xf>
    <xf numFmtId="0" fontId="54" fillId="0" borderId="20" xfId="0" applyFont="1" applyBorder="1" applyAlignment="1">
      <alignment horizontal="left" vertical="center"/>
    </xf>
    <xf numFmtId="0" fontId="54" fillId="0" borderId="21" xfId="0" applyFont="1" applyBorder="1" applyAlignment="1">
      <alignment horizontal="left" vertical="center"/>
    </xf>
    <xf numFmtId="0" fontId="54" fillId="0" borderId="23" xfId="0" applyFont="1" applyBorder="1" applyAlignment="1">
      <alignment horizontal="left" vertical="center"/>
    </xf>
    <xf numFmtId="0" fontId="50" fillId="0" borderId="44" xfId="0" applyFont="1" applyBorder="1" applyAlignment="1">
      <alignment horizontal="left" vertical="center"/>
    </xf>
    <xf numFmtId="0" fontId="50" fillId="0" borderId="28" xfId="0" applyFont="1" applyBorder="1" applyAlignment="1">
      <alignment horizontal="left" vertical="center"/>
    </xf>
    <xf numFmtId="0" fontId="50" fillId="0" borderId="45" xfId="0" applyFont="1" applyBorder="1" applyAlignment="1">
      <alignment horizontal="left" vertical="center"/>
    </xf>
    <xf numFmtId="0" fontId="50" fillId="0" borderId="46" xfId="0" applyFont="1" applyBorder="1" applyAlignment="1">
      <alignment horizontal="left" vertical="center"/>
    </xf>
    <xf numFmtId="0" fontId="50" fillId="0" borderId="30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9" fillId="0" borderId="47" xfId="0" applyFont="1" applyBorder="1" applyAlignment="1">
      <alignment horizontal="center"/>
    </xf>
    <xf numFmtId="0" fontId="49" fillId="0" borderId="40" xfId="0" applyFont="1" applyBorder="1" applyAlignment="1">
      <alignment horizontal="center"/>
    </xf>
    <xf numFmtId="0" fontId="49" fillId="0" borderId="48" xfId="0" applyFont="1" applyBorder="1" applyAlignment="1">
      <alignment horizontal="center"/>
    </xf>
    <xf numFmtId="0" fontId="49" fillId="0" borderId="41" xfId="0" applyFont="1" applyBorder="1" applyAlignment="1">
      <alignment horizontal="center"/>
    </xf>
    <xf numFmtId="0" fontId="51" fillId="34" borderId="49" xfId="0" applyFont="1" applyFill="1" applyBorder="1" applyAlignment="1">
      <alignment horizontal="center"/>
    </xf>
    <xf numFmtId="0" fontId="51" fillId="34" borderId="50" xfId="0" applyFont="1" applyFill="1" applyBorder="1" applyAlignment="1">
      <alignment horizontal="center"/>
    </xf>
    <xf numFmtId="0" fontId="51" fillId="34" borderId="31" xfId="0" applyFont="1" applyFill="1" applyBorder="1" applyAlignment="1">
      <alignment horizontal="center"/>
    </xf>
    <xf numFmtId="0" fontId="51" fillId="34" borderId="51" xfId="0" applyFont="1" applyFill="1" applyBorder="1" applyAlignment="1">
      <alignment horizontal="center" vertical="center"/>
    </xf>
    <xf numFmtId="0" fontId="51" fillId="34" borderId="32" xfId="0" applyFont="1" applyFill="1" applyBorder="1" applyAlignment="1">
      <alignment horizontal="center" vertical="center"/>
    </xf>
    <xf numFmtId="0" fontId="51" fillId="34" borderId="33" xfId="0" applyFont="1" applyFill="1" applyBorder="1" applyAlignment="1">
      <alignment horizontal="center" vertical="center"/>
    </xf>
    <xf numFmtId="0" fontId="51" fillId="34" borderId="30" xfId="0" applyFont="1" applyFill="1" applyBorder="1" applyAlignment="1">
      <alignment horizontal="center" vertical="center"/>
    </xf>
    <xf numFmtId="0" fontId="51" fillId="34" borderId="24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51" fillId="34" borderId="52" xfId="0" applyFont="1" applyFill="1" applyBorder="1" applyAlignment="1">
      <alignment horizontal="center"/>
    </xf>
    <xf numFmtId="0" fontId="50" fillId="34" borderId="53" xfId="0" applyFont="1" applyFill="1" applyBorder="1" applyAlignment="1">
      <alignment horizontal="left" vertical="center"/>
    </xf>
    <xf numFmtId="0" fontId="50" fillId="34" borderId="33" xfId="0" applyFont="1" applyFill="1" applyBorder="1" applyAlignment="1">
      <alignment horizontal="left" vertical="center"/>
    </xf>
    <xf numFmtId="0" fontId="50" fillId="34" borderId="24" xfId="0" applyFont="1" applyFill="1" applyBorder="1" applyAlignment="1">
      <alignment horizontal="left" vertical="center"/>
    </xf>
    <xf numFmtId="0" fontId="50" fillId="34" borderId="46" xfId="0" applyFont="1" applyFill="1" applyBorder="1" applyAlignment="1">
      <alignment horizontal="left" vertical="center"/>
    </xf>
    <xf numFmtId="0" fontId="50" fillId="34" borderId="30" xfId="0" applyFont="1" applyFill="1" applyBorder="1" applyAlignment="1">
      <alignment horizontal="left" vertical="center"/>
    </xf>
    <xf numFmtId="0" fontId="50" fillId="34" borderId="11" xfId="0" applyFont="1" applyFill="1" applyBorder="1" applyAlignment="1">
      <alignment horizontal="left" vertical="center"/>
    </xf>
    <xf numFmtId="0" fontId="54" fillId="33" borderId="44" xfId="0" applyFont="1" applyFill="1" applyBorder="1" applyAlignment="1">
      <alignment horizontal="left" vertical="center"/>
    </xf>
    <xf numFmtId="0" fontId="54" fillId="33" borderId="28" xfId="0" applyFont="1" applyFill="1" applyBorder="1" applyAlignment="1">
      <alignment horizontal="left" vertical="center"/>
    </xf>
    <xf numFmtId="0" fontId="54" fillId="33" borderId="29" xfId="0" applyFont="1" applyFill="1" applyBorder="1" applyAlignment="1">
      <alignment horizontal="left" vertical="center"/>
    </xf>
    <xf numFmtId="0" fontId="54" fillId="33" borderId="46" xfId="0" applyFont="1" applyFill="1" applyBorder="1" applyAlignment="1">
      <alignment horizontal="left" vertical="center"/>
    </xf>
    <xf numFmtId="0" fontId="54" fillId="33" borderId="30" xfId="0" applyFont="1" applyFill="1" applyBorder="1" applyAlignment="1">
      <alignment horizontal="left" vertical="center"/>
    </xf>
    <xf numFmtId="0" fontId="54" fillId="33" borderId="13" xfId="0" applyFont="1" applyFill="1" applyBorder="1" applyAlignment="1">
      <alignment horizontal="left" vertical="center"/>
    </xf>
    <xf numFmtId="0" fontId="52" fillId="34" borderId="24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0" fontId="51" fillId="34" borderId="29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50" fillId="34" borderId="44" xfId="0" applyFont="1" applyFill="1" applyBorder="1" applyAlignment="1">
      <alignment horizontal="left" vertical="center"/>
    </xf>
    <xf numFmtId="0" fontId="50" fillId="34" borderId="28" xfId="0" applyFont="1" applyFill="1" applyBorder="1" applyAlignment="1">
      <alignment horizontal="left" vertical="center"/>
    </xf>
    <xf numFmtId="0" fontId="50" fillId="34" borderId="45" xfId="0" applyFont="1" applyFill="1" applyBorder="1" applyAlignment="1">
      <alignment horizontal="left" vertical="center"/>
    </xf>
    <xf numFmtId="0" fontId="52" fillId="34" borderId="45" xfId="0" applyFont="1" applyFill="1" applyBorder="1" applyAlignment="1">
      <alignment horizontal="center" vertical="center"/>
    </xf>
    <xf numFmtId="0" fontId="51" fillId="34" borderId="28" xfId="0" applyFont="1" applyFill="1" applyBorder="1" applyAlignment="1">
      <alignment horizontal="center" vertical="center"/>
    </xf>
    <xf numFmtId="0" fontId="52" fillId="34" borderId="25" xfId="0" applyFont="1" applyFill="1" applyBorder="1" applyAlignment="1">
      <alignment horizontal="center" vertical="center"/>
    </xf>
    <xf numFmtId="0" fontId="52" fillId="34" borderId="27" xfId="0" applyFont="1" applyFill="1" applyBorder="1" applyAlignment="1">
      <alignment horizontal="center" vertical="center"/>
    </xf>
    <xf numFmtId="0" fontId="54" fillId="34" borderId="44" xfId="0" applyFont="1" applyFill="1" applyBorder="1" applyAlignment="1">
      <alignment horizontal="left" vertical="center"/>
    </xf>
    <xf numFmtId="0" fontId="54" fillId="34" borderId="28" xfId="0" applyFont="1" applyFill="1" applyBorder="1" applyAlignment="1">
      <alignment horizontal="left" vertical="center"/>
    </xf>
    <xf numFmtId="0" fontId="54" fillId="34" borderId="46" xfId="0" applyFont="1" applyFill="1" applyBorder="1" applyAlignment="1">
      <alignment horizontal="left" vertical="center"/>
    </xf>
    <xf numFmtId="0" fontId="54" fillId="34" borderId="30" xfId="0" applyFont="1" applyFill="1" applyBorder="1" applyAlignment="1">
      <alignment horizontal="left" vertical="center"/>
    </xf>
    <xf numFmtId="0" fontId="51" fillId="34" borderId="40" xfId="0" applyFont="1" applyFill="1" applyBorder="1" applyAlignment="1">
      <alignment horizontal="center"/>
    </xf>
    <xf numFmtId="0" fontId="51" fillId="34" borderId="41" xfId="0" applyFont="1" applyFill="1" applyBorder="1" applyAlignment="1">
      <alignment horizontal="center"/>
    </xf>
    <xf numFmtId="0" fontId="51" fillId="34" borderId="38" xfId="0" applyFont="1" applyFill="1" applyBorder="1" applyAlignment="1">
      <alignment horizontal="center"/>
    </xf>
    <xf numFmtId="0" fontId="52" fillId="34" borderId="44" xfId="0" applyFont="1" applyFill="1" applyBorder="1" applyAlignment="1">
      <alignment horizontal="left" vertical="center" wrapText="1"/>
    </xf>
    <xf numFmtId="0" fontId="52" fillId="34" borderId="29" xfId="0" applyFont="1" applyFill="1" applyBorder="1" applyAlignment="1">
      <alignment horizontal="left" vertical="center" wrapText="1"/>
    </xf>
    <xf numFmtId="0" fontId="52" fillId="34" borderId="20" xfId="0" applyFont="1" applyFill="1" applyBorder="1" applyAlignment="1">
      <alignment horizontal="left" vertical="center" wrapText="1"/>
    </xf>
    <xf numFmtId="0" fontId="52" fillId="34" borderId="23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Q65"/>
  <sheetViews>
    <sheetView showGridLines="0" zoomScale="80" zoomScaleNormal="80" zoomScalePageLayoutView="0" workbookViewId="0" topLeftCell="A1">
      <selection activeCell="B4" sqref="B4:E5"/>
    </sheetView>
  </sheetViews>
  <sheetFormatPr defaultColWidth="9.140625" defaultRowHeight="15" outlineLevelRow="1"/>
  <cols>
    <col min="1" max="4" width="3.140625" style="0" customWidth="1"/>
    <col min="5" max="5" width="35.140625" style="0" customWidth="1"/>
    <col min="6" max="6" width="31.7109375" style="0" bestFit="1" customWidth="1"/>
    <col min="7" max="7" width="11.57421875" style="0" customWidth="1"/>
    <col min="8" max="13" width="11.00390625" style="0" customWidth="1"/>
  </cols>
  <sheetData>
    <row r="1" ht="22.5" customHeight="1" thickBot="1">
      <c r="B1" s="1"/>
    </row>
    <row r="2" spans="2:13" ht="15" customHeight="1">
      <c r="B2" s="190" t="str">
        <f>"Strednodobá predikcia "&amp;H4&amp;" základných makroekonomických ukazovateľov"</f>
        <v>Strednodobá predikcia P1Q-2014 základných makroekonomických ukazovateľov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2"/>
    </row>
    <row r="3" spans="2:13" ht="15" customHeight="1" thickBo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5"/>
    </row>
    <row r="4" spans="2:13" ht="15">
      <c r="B4" s="196" t="s">
        <v>30</v>
      </c>
      <c r="C4" s="197"/>
      <c r="D4" s="197"/>
      <c r="E4" s="198"/>
      <c r="F4" s="202" t="s">
        <v>88</v>
      </c>
      <c r="G4" s="2" t="s">
        <v>37</v>
      </c>
      <c r="H4" s="204" t="s">
        <v>94</v>
      </c>
      <c r="I4" s="205"/>
      <c r="J4" s="206"/>
      <c r="K4" s="204" t="s">
        <v>117</v>
      </c>
      <c r="L4" s="205"/>
      <c r="M4" s="207"/>
    </row>
    <row r="5" spans="2:13" ht="15">
      <c r="B5" s="199"/>
      <c r="C5" s="200"/>
      <c r="D5" s="200"/>
      <c r="E5" s="201"/>
      <c r="F5" s="203"/>
      <c r="G5" s="4">
        <v>2013</v>
      </c>
      <c r="H5" s="4">
        <v>2014</v>
      </c>
      <c r="I5" s="4">
        <v>2015</v>
      </c>
      <c r="J5" s="3">
        <v>2016</v>
      </c>
      <c r="K5" s="4">
        <v>2014</v>
      </c>
      <c r="L5" s="4">
        <v>2015</v>
      </c>
      <c r="M5" s="5">
        <v>2016</v>
      </c>
    </row>
    <row r="6" spans="2:13" ht="15.75" thickBot="1">
      <c r="B6" s="6" t="s">
        <v>13</v>
      </c>
      <c r="C6" s="7"/>
      <c r="D6" s="7"/>
      <c r="E6" s="8"/>
      <c r="F6" s="9"/>
      <c r="G6" s="10"/>
      <c r="H6" s="11"/>
      <c r="I6" s="11"/>
      <c r="J6" s="10"/>
      <c r="K6" s="11"/>
      <c r="L6" s="11"/>
      <c r="M6" s="12"/>
    </row>
    <row r="7" spans="2:13" ht="15">
      <c r="B7" s="13"/>
      <c r="C7" s="14" t="s">
        <v>89</v>
      </c>
      <c r="D7" s="14"/>
      <c r="E7" s="15"/>
      <c r="F7" s="16" t="s">
        <v>50</v>
      </c>
      <c r="G7" s="17">
        <v>1.4650251048903016</v>
      </c>
      <c r="H7" s="18">
        <v>0.22924951419052775</v>
      </c>
      <c r="I7" s="18">
        <v>1.9342415591923015</v>
      </c>
      <c r="J7" s="17">
        <v>2.008413147810643</v>
      </c>
      <c r="K7" s="18">
        <v>-0.39999999999999997</v>
      </c>
      <c r="L7" s="18">
        <v>0</v>
      </c>
      <c r="M7" s="19" t="s">
        <v>118</v>
      </c>
    </row>
    <row r="8" spans="2:13" ht="15">
      <c r="B8" s="13"/>
      <c r="C8" s="14" t="s">
        <v>90</v>
      </c>
      <c r="D8" s="14"/>
      <c r="E8" s="15"/>
      <c r="F8" s="16" t="s">
        <v>50</v>
      </c>
      <c r="G8" s="17">
        <v>1.388626243520477</v>
      </c>
      <c r="H8" s="18">
        <v>0.2405310680083801</v>
      </c>
      <c r="I8" s="18">
        <v>1.9104143604427</v>
      </c>
      <c r="J8" s="17">
        <v>2</v>
      </c>
      <c r="K8" s="18">
        <v>-0.39999999999999997</v>
      </c>
      <c r="L8" s="18">
        <v>0.19999999999999996</v>
      </c>
      <c r="M8" s="19" t="s">
        <v>118</v>
      </c>
    </row>
    <row r="9" spans="2:13" ht="15">
      <c r="B9" s="13"/>
      <c r="C9" s="14" t="s">
        <v>19</v>
      </c>
      <c r="D9" s="14"/>
      <c r="E9" s="15"/>
      <c r="F9" s="16" t="s">
        <v>50</v>
      </c>
      <c r="G9" s="16">
        <v>0.5</v>
      </c>
      <c r="H9" s="20">
        <v>0.3</v>
      </c>
      <c r="I9" s="20">
        <v>1.8</v>
      </c>
      <c r="J9" s="16">
        <v>2.3</v>
      </c>
      <c r="K9" s="20">
        <v>-0.5</v>
      </c>
      <c r="L9" s="20">
        <v>-0.2</v>
      </c>
      <c r="M9" s="19" t="s">
        <v>118</v>
      </c>
    </row>
    <row r="10" spans="2:13" ht="3.75" customHeight="1">
      <c r="B10" s="13"/>
      <c r="C10" s="14"/>
      <c r="D10" s="14"/>
      <c r="E10" s="15"/>
      <c r="F10" s="16"/>
      <c r="G10" s="16"/>
      <c r="H10" s="20"/>
      <c r="I10" s="20"/>
      <c r="J10" s="16"/>
      <c r="K10" s="20"/>
      <c r="L10" s="20"/>
      <c r="M10" s="21"/>
    </row>
    <row r="11" spans="2:13" ht="15.75" thickBot="1">
      <c r="B11" s="6" t="s">
        <v>29</v>
      </c>
      <c r="C11" s="7"/>
      <c r="D11" s="7"/>
      <c r="E11" s="8"/>
      <c r="F11" s="9"/>
      <c r="G11" s="9"/>
      <c r="H11" s="22"/>
      <c r="I11" s="22"/>
      <c r="J11" s="9"/>
      <c r="K11" s="22"/>
      <c r="L11" s="22"/>
      <c r="M11" s="23"/>
    </row>
    <row r="12" spans="2:13" ht="15">
      <c r="B12" s="13"/>
      <c r="C12" s="14" t="s">
        <v>0</v>
      </c>
      <c r="D12" s="14"/>
      <c r="E12" s="15"/>
      <c r="F12" s="16" t="s">
        <v>119</v>
      </c>
      <c r="G12" s="17">
        <v>0.9408261139176375</v>
      </c>
      <c r="H12" s="18">
        <v>2.438240840817002</v>
      </c>
      <c r="I12" s="18">
        <v>3.2836657602154418</v>
      </c>
      <c r="J12" s="17">
        <v>3.5442274499020385</v>
      </c>
      <c r="K12" s="18">
        <v>0.10000000000000009</v>
      </c>
      <c r="L12" s="18">
        <v>0</v>
      </c>
      <c r="M12" s="19" t="s">
        <v>118</v>
      </c>
    </row>
    <row r="13" spans="2:13" ht="15">
      <c r="B13" s="13"/>
      <c r="C13" s="14"/>
      <c r="D13" s="14" t="s">
        <v>31</v>
      </c>
      <c r="E13" s="15"/>
      <c r="F13" s="16" t="s">
        <v>119</v>
      </c>
      <c r="G13" s="17">
        <v>-0.07186176254188581</v>
      </c>
      <c r="H13" s="18">
        <v>1.2222626051975993</v>
      </c>
      <c r="I13" s="18">
        <v>2.402859426789817</v>
      </c>
      <c r="J13" s="17">
        <v>2.6222238972032983</v>
      </c>
      <c r="K13" s="18">
        <v>-0.5</v>
      </c>
      <c r="L13" s="18">
        <v>-0.20000000000000018</v>
      </c>
      <c r="M13" s="19" t="s">
        <v>118</v>
      </c>
    </row>
    <row r="14" spans="2:13" ht="15">
      <c r="B14" s="13"/>
      <c r="C14" s="14"/>
      <c r="D14" s="14" t="s">
        <v>32</v>
      </c>
      <c r="E14" s="15"/>
      <c r="F14" s="16" t="s">
        <v>119</v>
      </c>
      <c r="G14" s="17">
        <v>1.420419218288103</v>
      </c>
      <c r="H14" s="18">
        <v>1.4906722266988766</v>
      </c>
      <c r="I14" s="18">
        <v>1.3386182850638733</v>
      </c>
      <c r="J14" s="17">
        <v>1.2639486443980275</v>
      </c>
      <c r="K14" s="18">
        <v>0.5</v>
      </c>
      <c r="L14" s="18">
        <v>-0.09999999999999987</v>
      </c>
      <c r="M14" s="19" t="s">
        <v>118</v>
      </c>
    </row>
    <row r="15" spans="2:13" ht="15">
      <c r="B15" s="13"/>
      <c r="C15" s="14"/>
      <c r="D15" s="14" t="s">
        <v>1</v>
      </c>
      <c r="E15" s="15"/>
      <c r="F15" s="16" t="s">
        <v>119</v>
      </c>
      <c r="G15" s="17">
        <v>-4.301180941387614</v>
      </c>
      <c r="H15" s="18">
        <v>3.300801379046419</v>
      </c>
      <c r="I15" s="18">
        <v>3.6654562244852684</v>
      </c>
      <c r="J15" s="17">
        <v>3.7991825792354206</v>
      </c>
      <c r="K15" s="18">
        <v>2.9</v>
      </c>
      <c r="L15" s="18">
        <v>0.10000000000000009</v>
      </c>
      <c r="M15" s="19" t="s">
        <v>118</v>
      </c>
    </row>
    <row r="16" spans="2:13" ht="15">
      <c r="B16" s="13"/>
      <c r="C16" s="14"/>
      <c r="D16" s="14" t="s">
        <v>33</v>
      </c>
      <c r="E16" s="15"/>
      <c r="F16" s="16" t="s">
        <v>119</v>
      </c>
      <c r="G16" s="17">
        <v>4.459453790391336</v>
      </c>
      <c r="H16" s="18">
        <v>7.619751723487099</v>
      </c>
      <c r="I16" s="18">
        <v>5.855090502319229</v>
      </c>
      <c r="J16" s="17">
        <v>6.356355108266001</v>
      </c>
      <c r="K16" s="18">
        <v>2.8</v>
      </c>
      <c r="L16" s="18">
        <v>0.3000000000000007</v>
      </c>
      <c r="M16" s="19" t="s">
        <v>118</v>
      </c>
    </row>
    <row r="17" spans="2:13" ht="15">
      <c r="B17" s="13"/>
      <c r="C17" s="14"/>
      <c r="D17" s="14" t="s">
        <v>34</v>
      </c>
      <c r="E17" s="15"/>
      <c r="F17" s="16" t="s">
        <v>119</v>
      </c>
      <c r="G17" s="17">
        <v>2.892910974501845</v>
      </c>
      <c r="H17" s="18">
        <v>7.402149862219559</v>
      </c>
      <c r="I17" s="18">
        <v>5.583939761881851</v>
      </c>
      <c r="J17" s="17">
        <v>6.106506289853712</v>
      </c>
      <c r="K17" s="18">
        <v>3</v>
      </c>
      <c r="L17" s="18">
        <v>0.1999999999999993</v>
      </c>
      <c r="M17" s="19" t="s">
        <v>118</v>
      </c>
    </row>
    <row r="18" spans="2:13" ht="15">
      <c r="B18" s="13"/>
      <c r="C18" s="14"/>
      <c r="D18" s="14" t="s">
        <v>35</v>
      </c>
      <c r="E18" s="15"/>
      <c r="F18" s="16" t="s">
        <v>126</v>
      </c>
      <c r="G18" s="24">
        <v>9528</v>
      </c>
      <c r="H18" s="25">
        <v>10379</v>
      </c>
      <c r="I18" s="25">
        <v>11154</v>
      </c>
      <c r="J18" s="24">
        <v>12026</v>
      </c>
      <c r="K18" s="25">
        <v>19.54095146194595</v>
      </c>
      <c r="L18" s="25">
        <v>75.522324565296</v>
      </c>
      <c r="M18" s="26" t="s">
        <v>118</v>
      </c>
    </row>
    <row r="19" spans="2:13" ht="15">
      <c r="B19" s="13"/>
      <c r="C19" s="14" t="s">
        <v>14</v>
      </c>
      <c r="D19" s="14"/>
      <c r="E19" s="15"/>
      <c r="F19" s="16" t="s">
        <v>36</v>
      </c>
      <c r="G19" s="17">
        <v>-1.7212730688527678</v>
      </c>
      <c r="H19" s="20">
        <v>-1.6</v>
      </c>
      <c r="I19" s="18">
        <v>-1</v>
      </c>
      <c r="J19" s="16">
        <v>-0.2</v>
      </c>
      <c r="K19" s="20">
        <v>0.09999999999999987</v>
      </c>
      <c r="L19" s="20">
        <v>-0.09999999999999998</v>
      </c>
      <c r="M19" s="21" t="s">
        <v>118</v>
      </c>
    </row>
    <row r="20" spans="2:13" ht="15">
      <c r="B20" s="13"/>
      <c r="C20" s="14" t="s">
        <v>0</v>
      </c>
      <c r="D20" s="14"/>
      <c r="E20" s="15"/>
      <c r="F20" s="16" t="s">
        <v>127</v>
      </c>
      <c r="G20" s="24">
        <v>72134.0919999999</v>
      </c>
      <c r="H20" s="25">
        <v>74136.0248820995</v>
      </c>
      <c r="I20" s="25">
        <v>77971.06507006905</v>
      </c>
      <c r="J20" s="24">
        <v>82584.58383182873</v>
      </c>
      <c r="K20" s="27">
        <v>-328.8213572255336</v>
      </c>
      <c r="L20" s="27">
        <v>-489.9950335577596</v>
      </c>
      <c r="M20" s="21" t="s">
        <v>118</v>
      </c>
    </row>
    <row r="21" spans="2:13" ht="3.75" customHeight="1">
      <c r="B21" s="13"/>
      <c r="C21" s="14"/>
      <c r="D21" s="14"/>
      <c r="E21" s="15"/>
      <c r="F21" s="16"/>
      <c r="G21" s="16"/>
      <c r="H21" s="20"/>
      <c r="I21" s="20"/>
      <c r="J21" s="16"/>
      <c r="K21" s="20"/>
      <c r="L21" s="20"/>
      <c r="M21" s="21"/>
    </row>
    <row r="22" spans="2:13" ht="15.75" thickBot="1">
      <c r="B22" s="6" t="s">
        <v>7</v>
      </c>
      <c r="C22" s="7"/>
      <c r="D22" s="7"/>
      <c r="E22" s="8"/>
      <c r="F22" s="9"/>
      <c r="G22" s="9"/>
      <c r="H22" s="22"/>
      <c r="I22" s="22"/>
      <c r="J22" s="9"/>
      <c r="K22" s="22"/>
      <c r="L22" s="22"/>
      <c r="M22" s="23"/>
    </row>
    <row r="23" spans="2:13" ht="15">
      <c r="B23" s="13"/>
      <c r="C23" s="14" t="s">
        <v>10</v>
      </c>
      <c r="D23" s="14"/>
      <c r="E23" s="15"/>
      <c r="F23" s="16" t="s">
        <v>40</v>
      </c>
      <c r="G23" s="24">
        <v>2192.25075</v>
      </c>
      <c r="H23" s="25">
        <v>2208.1991542845103</v>
      </c>
      <c r="I23" s="25">
        <v>2220.611242999477</v>
      </c>
      <c r="J23" s="24">
        <v>2234.4195292660343</v>
      </c>
      <c r="K23" s="27">
        <v>9.599999999999909</v>
      </c>
      <c r="L23" s="27">
        <v>10.599999999999909</v>
      </c>
      <c r="M23" s="28" t="s">
        <v>118</v>
      </c>
    </row>
    <row r="24" spans="2:13" ht="15">
      <c r="B24" s="13"/>
      <c r="C24" s="14" t="s">
        <v>10</v>
      </c>
      <c r="D24" s="14"/>
      <c r="E24" s="15"/>
      <c r="F24" s="16" t="s">
        <v>39</v>
      </c>
      <c r="G24" s="17">
        <v>-0.7777105785588674</v>
      </c>
      <c r="H24" s="18">
        <v>0.7274899682214766</v>
      </c>
      <c r="I24" s="18">
        <v>0.5620910003014643</v>
      </c>
      <c r="J24" s="17">
        <v>0.621823667248762</v>
      </c>
      <c r="K24" s="18">
        <v>0.39999999999999997</v>
      </c>
      <c r="L24" s="18">
        <v>0.09999999999999998</v>
      </c>
      <c r="M24" s="19" t="s">
        <v>118</v>
      </c>
    </row>
    <row r="25" spans="2:13" ht="18">
      <c r="B25" s="13"/>
      <c r="C25" s="14" t="s">
        <v>41</v>
      </c>
      <c r="D25" s="14"/>
      <c r="E25" s="15"/>
      <c r="F25" s="16" t="s">
        <v>156</v>
      </c>
      <c r="G25" s="29">
        <v>385.99524999999977</v>
      </c>
      <c r="H25" s="27">
        <v>366.8561823522477</v>
      </c>
      <c r="I25" s="27">
        <v>346.774888665748</v>
      </c>
      <c r="J25" s="29">
        <v>324.055082952957</v>
      </c>
      <c r="K25" s="27">
        <v>-6.900000000000034</v>
      </c>
      <c r="L25" s="27">
        <v>-7.899999999999977</v>
      </c>
      <c r="M25" s="28" t="s">
        <v>118</v>
      </c>
    </row>
    <row r="26" spans="2:17" ht="15">
      <c r="B26" s="13"/>
      <c r="C26" s="14" t="s">
        <v>8</v>
      </c>
      <c r="D26" s="14"/>
      <c r="E26" s="15"/>
      <c r="F26" s="16" t="s">
        <v>11</v>
      </c>
      <c r="G26" s="17">
        <v>14.244851090432414</v>
      </c>
      <c r="H26" s="18">
        <v>13.5</v>
      </c>
      <c r="I26" s="18">
        <v>12.8</v>
      </c>
      <c r="J26" s="17">
        <v>12</v>
      </c>
      <c r="K26" s="18">
        <v>-0.3000000000000007</v>
      </c>
      <c r="L26" s="18">
        <v>-0.3999999999999986</v>
      </c>
      <c r="M26" s="19" t="s">
        <v>118</v>
      </c>
      <c r="N26" s="30"/>
      <c r="O26" s="30"/>
      <c r="P26" s="30"/>
      <c r="Q26" s="30"/>
    </row>
    <row r="27" spans="2:15" ht="18">
      <c r="B27" s="13"/>
      <c r="C27" s="14" t="s">
        <v>157</v>
      </c>
      <c r="D27" s="14"/>
      <c r="E27" s="15"/>
      <c r="F27" s="16" t="s">
        <v>158</v>
      </c>
      <c r="G27" s="17">
        <v>1.345864126223284</v>
      </c>
      <c r="H27" s="18">
        <v>0.8569306967185553</v>
      </c>
      <c r="I27" s="18">
        <v>0.632720113955032</v>
      </c>
      <c r="J27" s="17">
        <v>0.27864602116819404</v>
      </c>
      <c r="K27" s="18">
        <v>-0.3</v>
      </c>
      <c r="L27" s="18">
        <v>-0.5</v>
      </c>
      <c r="M27" s="19" t="s">
        <v>118</v>
      </c>
      <c r="O27" s="30"/>
    </row>
    <row r="28" spans="2:13" ht="18">
      <c r="B28" s="13"/>
      <c r="C28" s="14" t="s">
        <v>159</v>
      </c>
      <c r="D28" s="14"/>
      <c r="E28" s="15"/>
      <c r="F28" s="16" t="s">
        <v>50</v>
      </c>
      <c r="G28" s="17">
        <v>1.7320066917394996</v>
      </c>
      <c r="H28" s="18">
        <v>1.6983952177655368</v>
      </c>
      <c r="I28" s="18">
        <v>2.706362539643095</v>
      </c>
      <c r="J28" s="17">
        <v>2.9043438849980703</v>
      </c>
      <c r="K28" s="18">
        <v>-0.30000000000000004</v>
      </c>
      <c r="L28" s="18">
        <v>-0.09999999999999964</v>
      </c>
      <c r="M28" s="19" t="s">
        <v>118</v>
      </c>
    </row>
    <row r="29" spans="2:13" ht="18">
      <c r="B29" s="13"/>
      <c r="C29" s="14" t="s">
        <v>160</v>
      </c>
      <c r="D29" s="14"/>
      <c r="E29" s="15"/>
      <c r="F29" s="16" t="s">
        <v>50</v>
      </c>
      <c r="G29" s="17">
        <v>2.1648374409164433</v>
      </c>
      <c r="H29" s="18">
        <v>2.0848090665948007</v>
      </c>
      <c r="I29" s="18">
        <v>4.583776866145911</v>
      </c>
      <c r="J29" s="17">
        <v>5.262885065429117</v>
      </c>
      <c r="K29" s="18">
        <v>-0.7</v>
      </c>
      <c r="L29" s="18">
        <v>-0.2</v>
      </c>
      <c r="M29" s="19" t="s">
        <v>118</v>
      </c>
    </row>
    <row r="30" spans="2:13" ht="15">
      <c r="B30" s="13"/>
      <c r="C30" s="31" t="s">
        <v>108</v>
      </c>
      <c r="D30" s="31"/>
      <c r="E30" s="32"/>
      <c r="F30" s="33" t="s">
        <v>39</v>
      </c>
      <c r="G30" s="17">
        <v>0.7978901523965476</v>
      </c>
      <c r="H30" s="18">
        <v>2.702638858528374</v>
      </c>
      <c r="I30" s="18">
        <v>3.9747308109254504</v>
      </c>
      <c r="J30" s="17">
        <v>4.3638420711555455</v>
      </c>
      <c r="K30" s="18">
        <v>-0.5</v>
      </c>
      <c r="L30" s="18">
        <v>0</v>
      </c>
      <c r="M30" s="19" t="s">
        <v>118</v>
      </c>
    </row>
    <row r="31" spans="2:13" ht="18">
      <c r="B31" s="13"/>
      <c r="C31" s="14" t="s">
        <v>161</v>
      </c>
      <c r="D31" s="14"/>
      <c r="E31" s="15"/>
      <c r="F31" s="16" t="s">
        <v>50</v>
      </c>
      <c r="G31" s="17">
        <v>2.3276896470911197</v>
      </c>
      <c r="H31" s="18">
        <v>2.5195118694702643</v>
      </c>
      <c r="I31" s="18">
        <v>3.973983176952615</v>
      </c>
      <c r="J31" s="17">
        <v>4.364130872283667</v>
      </c>
      <c r="K31" s="18">
        <v>-0.3999999999999999</v>
      </c>
      <c r="L31" s="18">
        <v>0</v>
      </c>
      <c r="M31" s="19" t="s">
        <v>118</v>
      </c>
    </row>
    <row r="32" spans="2:13" ht="18">
      <c r="B32" s="13"/>
      <c r="C32" s="14" t="s">
        <v>162</v>
      </c>
      <c r="D32" s="14"/>
      <c r="E32" s="15"/>
      <c r="F32" s="16" t="s">
        <v>50</v>
      </c>
      <c r="G32" s="17">
        <v>0.9289860624337933</v>
      </c>
      <c r="H32" s="18">
        <v>2.2729452835071697</v>
      </c>
      <c r="I32" s="18">
        <v>2.0246928801314965</v>
      </c>
      <c r="J32" s="17">
        <v>2.29868424710358</v>
      </c>
      <c r="K32" s="18">
        <v>0</v>
      </c>
      <c r="L32" s="18">
        <v>-0.2999999999999998</v>
      </c>
      <c r="M32" s="19" t="s">
        <v>118</v>
      </c>
    </row>
    <row r="33" spans="2:13" ht="3.75" customHeight="1">
      <c r="B33" s="13"/>
      <c r="C33" s="14"/>
      <c r="D33" s="14"/>
      <c r="E33" s="15"/>
      <c r="F33" s="15"/>
      <c r="G33" s="16"/>
      <c r="H33" s="20"/>
      <c r="I33" s="20"/>
      <c r="J33" s="16"/>
      <c r="K33" s="20"/>
      <c r="L33" s="20"/>
      <c r="M33" s="21"/>
    </row>
    <row r="34" spans="2:13" ht="15.75" thickBot="1">
      <c r="B34" s="6" t="s">
        <v>43</v>
      </c>
      <c r="C34" s="7"/>
      <c r="D34" s="7"/>
      <c r="E34" s="8"/>
      <c r="F34" s="8"/>
      <c r="G34" s="9"/>
      <c r="H34" s="22"/>
      <c r="I34" s="22"/>
      <c r="J34" s="9"/>
      <c r="K34" s="22"/>
      <c r="L34" s="22"/>
      <c r="M34" s="23"/>
    </row>
    <row r="35" spans="2:13" ht="15">
      <c r="B35" s="13"/>
      <c r="C35" s="14" t="s">
        <v>9</v>
      </c>
      <c r="D35" s="14"/>
      <c r="E35" s="15"/>
      <c r="F35" s="16" t="s">
        <v>120</v>
      </c>
      <c r="G35" s="17">
        <v>0.6921642852179701</v>
      </c>
      <c r="H35" s="18">
        <v>1.2577347155672527</v>
      </c>
      <c r="I35" s="18">
        <v>2.3239641686702726</v>
      </c>
      <c r="J35" s="17">
        <v>2.62915317924917</v>
      </c>
      <c r="K35" s="18">
        <v>-0.3999999999999999</v>
      </c>
      <c r="L35" s="18">
        <v>-0.30000000000000027</v>
      </c>
      <c r="M35" s="19" t="s">
        <v>118</v>
      </c>
    </row>
    <row r="36" spans="2:13" ht="15">
      <c r="B36" s="13"/>
      <c r="C36" s="14" t="s">
        <v>12</v>
      </c>
      <c r="D36" s="14"/>
      <c r="E36" s="15"/>
      <c r="F36" s="16" t="s">
        <v>121</v>
      </c>
      <c r="G36" s="34">
        <v>6.7</v>
      </c>
      <c r="H36" s="35">
        <v>6.7</v>
      </c>
      <c r="I36" s="35">
        <v>6.7</v>
      </c>
      <c r="J36" s="34">
        <v>6.7</v>
      </c>
      <c r="K36" s="35">
        <v>-0.3</v>
      </c>
      <c r="L36" s="35">
        <v>-0.3</v>
      </c>
      <c r="M36" s="36" t="s">
        <v>118</v>
      </c>
    </row>
    <row r="37" spans="2:13" ht="3.75" customHeight="1">
      <c r="B37" s="13"/>
      <c r="C37" s="14"/>
      <c r="D37" s="14"/>
      <c r="E37" s="15"/>
      <c r="F37" s="15"/>
      <c r="G37" s="16"/>
      <c r="H37" s="20"/>
      <c r="I37" s="20"/>
      <c r="J37" s="16"/>
      <c r="K37" s="20"/>
      <c r="L37" s="20"/>
      <c r="M37" s="21"/>
    </row>
    <row r="38" spans="2:13" ht="15.75" thickBot="1">
      <c r="B38" s="6" t="s">
        <v>16</v>
      </c>
      <c r="C38" s="7"/>
      <c r="D38" s="7"/>
      <c r="E38" s="8"/>
      <c r="F38" s="8"/>
      <c r="G38" s="9"/>
      <c r="H38" s="22"/>
      <c r="I38" s="22"/>
      <c r="J38" s="9"/>
      <c r="K38" s="22"/>
      <c r="L38" s="22"/>
      <c r="M38" s="23"/>
    </row>
    <row r="39" spans="2:13" ht="15">
      <c r="B39" s="13"/>
      <c r="C39" s="14" t="s">
        <v>122</v>
      </c>
      <c r="D39" s="14"/>
      <c r="E39" s="15"/>
      <c r="F39" s="16" t="s">
        <v>15</v>
      </c>
      <c r="G39" s="17">
        <v>5.9</v>
      </c>
      <c r="H39" s="18">
        <v>7</v>
      </c>
      <c r="I39" s="18">
        <v>7.7</v>
      </c>
      <c r="J39" s="17">
        <v>8.4</v>
      </c>
      <c r="K39" s="18">
        <v>0.5999999999999996</v>
      </c>
      <c r="L39" s="18">
        <v>0.7999999999999998</v>
      </c>
      <c r="M39" s="19" t="s">
        <v>118</v>
      </c>
    </row>
    <row r="40" spans="2:13" ht="15">
      <c r="B40" s="13"/>
      <c r="C40" s="14" t="s">
        <v>91</v>
      </c>
      <c r="D40" s="14"/>
      <c r="E40" s="15"/>
      <c r="F40" s="16" t="s">
        <v>15</v>
      </c>
      <c r="G40" s="17">
        <v>2.145731945579026</v>
      </c>
      <c r="H40" s="18">
        <v>2.9839775362313734</v>
      </c>
      <c r="I40" s="18">
        <v>3.99555947781762</v>
      </c>
      <c r="J40" s="17">
        <v>4.276155372431231</v>
      </c>
      <c r="K40" s="18">
        <v>0.2999999999999998</v>
      </c>
      <c r="L40" s="18">
        <v>0.5</v>
      </c>
      <c r="M40" s="19" t="s">
        <v>118</v>
      </c>
    </row>
    <row r="41" spans="2:13" ht="3.75" customHeight="1">
      <c r="B41" s="13"/>
      <c r="C41" s="14"/>
      <c r="D41" s="14"/>
      <c r="E41" s="15"/>
      <c r="F41" s="15"/>
      <c r="G41" s="16"/>
      <c r="H41" s="20"/>
      <c r="I41" s="20"/>
      <c r="J41" s="16"/>
      <c r="K41" s="20"/>
      <c r="L41" s="20"/>
      <c r="M41" s="21"/>
    </row>
    <row r="42" spans="2:13" ht="15.75" hidden="1" outlineLevel="1" thickBot="1">
      <c r="B42" s="6" t="s">
        <v>17</v>
      </c>
      <c r="C42" s="7"/>
      <c r="D42" s="7"/>
      <c r="E42" s="8"/>
      <c r="F42" s="8"/>
      <c r="G42" s="9"/>
      <c r="H42" s="22"/>
      <c r="I42" s="22"/>
      <c r="J42" s="9"/>
      <c r="K42" s="22"/>
      <c r="L42" s="22"/>
      <c r="M42" s="23"/>
    </row>
    <row r="43" spans="2:13" ht="15" hidden="1" outlineLevel="1">
      <c r="B43" s="13"/>
      <c r="C43" s="14" t="s">
        <v>45</v>
      </c>
      <c r="D43" s="14"/>
      <c r="E43" s="15"/>
      <c r="F43" s="16" t="s">
        <v>92</v>
      </c>
      <c r="G43" s="16"/>
      <c r="H43" s="20"/>
      <c r="I43" s="20"/>
      <c r="J43" s="16"/>
      <c r="K43" s="20"/>
      <c r="L43" s="20"/>
      <c r="M43" s="21"/>
    </row>
    <row r="44" spans="2:13" ht="15" hidden="1" outlineLevel="1">
      <c r="B44" s="13"/>
      <c r="C44" s="14" t="s">
        <v>18</v>
      </c>
      <c r="D44" s="14"/>
      <c r="E44" s="15"/>
      <c r="F44" s="37" t="s">
        <v>92</v>
      </c>
      <c r="G44" s="16"/>
      <c r="H44" s="20"/>
      <c r="I44" s="20"/>
      <c r="J44" s="16"/>
      <c r="K44" s="20"/>
      <c r="L44" s="20"/>
      <c r="M44" s="21"/>
    </row>
    <row r="45" spans="2:13" ht="3.75" customHeight="1" hidden="1" collapsed="1">
      <c r="B45" s="13"/>
      <c r="C45" s="14"/>
      <c r="D45" s="14"/>
      <c r="E45" s="15"/>
      <c r="F45" s="15"/>
      <c r="G45" s="16"/>
      <c r="H45" s="20"/>
      <c r="I45" s="20"/>
      <c r="J45" s="16"/>
      <c r="K45" s="20"/>
      <c r="L45" s="20"/>
      <c r="M45" s="21"/>
    </row>
    <row r="46" spans="2:13" ht="15.75" thickBot="1">
      <c r="B46" s="6" t="s">
        <v>44</v>
      </c>
      <c r="C46" s="7"/>
      <c r="D46" s="7"/>
      <c r="E46" s="38"/>
      <c r="F46" s="8"/>
      <c r="G46" s="9"/>
      <c r="H46" s="22"/>
      <c r="I46" s="22"/>
      <c r="J46" s="9"/>
      <c r="K46" s="22"/>
      <c r="L46" s="22"/>
      <c r="M46" s="23"/>
    </row>
    <row r="47" spans="2:13" ht="15">
      <c r="B47" s="13"/>
      <c r="C47" s="39" t="s">
        <v>49</v>
      </c>
      <c r="D47" s="39"/>
      <c r="E47" s="15"/>
      <c r="F47" s="16" t="s">
        <v>50</v>
      </c>
      <c r="G47" s="17">
        <v>1.2453555796661249</v>
      </c>
      <c r="H47" s="18">
        <v>4.080273970008804</v>
      </c>
      <c r="I47" s="18">
        <v>5.14491754471338</v>
      </c>
      <c r="J47" s="17">
        <v>5.506716516349044</v>
      </c>
      <c r="K47" s="18">
        <v>-0.20000000000000018</v>
      </c>
      <c r="L47" s="18">
        <v>-0.10000000000000053</v>
      </c>
      <c r="M47" s="19" t="s">
        <v>118</v>
      </c>
    </row>
    <row r="48" spans="2:13" ht="15" customHeight="1">
      <c r="B48" s="13"/>
      <c r="C48" s="14" t="s">
        <v>173</v>
      </c>
      <c r="D48" s="14"/>
      <c r="E48" s="15"/>
      <c r="F48" s="16" t="s">
        <v>46</v>
      </c>
      <c r="G48" s="40">
        <v>1.328005</v>
      </c>
      <c r="H48" s="41">
        <v>1.3565057500000002</v>
      </c>
      <c r="I48" s="41">
        <v>1.35606</v>
      </c>
      <c r="J48" s="40">
        <v>1.35606</v>
      </c>
      <c r="K48" s="41">
        <v>-0.729927007299267</v>
      </c>
      <c r="L48" s="41">
        <v>-0.729927007299267</v>
      </c>
      <c r="M48" s="42" t="s">
        <v>118</v>
      </c>
    </row>
    <row r="49" spans="2:13" ht="15">
      <c r="B49" s="13"/>
      <c r="C49" s="14" t="s">
        <v>47</v>
      </c>
      <c r="D49" s="14"/>
      <c r="E49" s="15"/>
      <c r="F49" s="16" t="s">
        <v>46</v>
      </c>
      <c r="G49" s="17">
        <v>108.84775</v>
      </c>
      <c r="H49" s="18">
        <v>105.8157230405766</v>
      </c>
      <c r="I49" s="18">
        <v>101.06141666666667</v>
      </c>
      <c r="J49" s="17">
        <v>96.93724999999999</v>
      </c>
      <c r="K49" s="18">
        <v>0.4748338081671477</v>
      </c>
      <c r="L49" s="18">
        <v>0.6972111553784828</v>
      </c>
      <c r="M49" s="42" t="s">
        <v>118</v>
      </c>
    </row>
    <row r="50" spans="2:13" ht="15">
      <c r="B50" s="13"/>
      <c r="C50" s="14" t="s">
        <v>47</v>
      </c>
      <c r="D50" s="14"/>
      <c r="E50" s="15"/>
      <c r="F50" s="16" t="s">
        <v>50</v>
      </c>
      <c r="G50" s="17">
        <v>-2.779425611176663</v>
      </c>
      <c r="H50" s="18">
        <v>-2.785566958824049</v>
      </c>
      <c r="I50" s="18">
        <v>-4.493005611355898</v>
      </c>
      <c r="J50" s="17">
        <v>-4.080851825251486</v>
      </c>
      <c r="K50" s="18">
        <v>0.40000000000000036</v>
      </c>
      <c r="L50" s="18">
        <v>0.09999999999999964</v>
      </c>
      <c r="M50" s="19" t="s">
        <v>118</v>
      </c>
    </row>
    <row r="51" spans="2:13" ht="15">
      <c r="B51" s="13"/>
      <c r="C51" s="14" t="s">
        <v>48</v>
      </c>
      <c r="D51" s="14"/>
      <c r="E51" s="15"/>
      <c r="F51" s="16" t="s">
        <v>50</v>
      </c>
      <c r="G51" s="17">
        <v>-5.942687875934894</v>
      </c>
      <c r="H51" s="18">
        <v>-4.828082630061189</v>
      </c>
      <c r="I51" s="18">
        <v>-4.46161154121981</v>
      </c>
      <c r="J51" s="17">
        <v>-4.0808518252515</v>
      </c>
      <c r="K51" s="18">
        <v>1.1000000000000005</v>
      </c>
      <c r="L51" s="18">
        <v>0.09999999999999964</v>
      </c>
      <c r="M51" s="19" t="s">
        <v>118</v>
      </c>
    </row>
    <row r="52" spans="2:13" ht="15">
      <c r="B52" s="13"/>
      <c r="C52" s="14" t="s">
        <v>93</v>
      </c>
      <c r="D52" s="14"/>
      <c r="E52" s="15"/>
      <c r="F52" s="16" t="s">
        <v>50</v>
      </c>
      <c r="G52" s="17">
        <v>-5.183336843996628</v>
      </c>
      <c r="H52" s="18">
        <v>-2.486815210548059</v>
      </c>
      <c r="I52" s="18">
        <v>3.0588149273552716</v>
      </c>
      <c r="J52" s="17">
        <v>4.776993435345744</v>
      </c>
      <c r="K52" s="18">
        <v>0.10000000000000009</v>
      </c>
      <c r="L52" s="18">
        <v>-0.6552793117648292</v>
      </c>
      <c r="M52" s="21" t="s">
        <v>118</v>
      </c>
    </row>
    <row r="53" spans="2:13" ht="18">
      <c r="B53" s="13"/>
      <c r="C53" s="14" t="s">
        <v>174</v>
      </c>
      <c r="D53" s="14"/>
      <c r="E53" s="15"/>
      <c r="F53" s="16" t="s">
        <v>123</v>
      </c>
      <c r="G53" s="17">
        <v>0.22</v>
      </c>
      <c r="H53" s="18">
        <v>0.2586030550301075</v>
      </c>
      <c r="I53" s="18">
        <v>0.3724999949336052</v>
      </c>
      <c r="J53" s="17">
        <v>0.760416641831398</v>
      </c>
      <c r="K53" s="18">
        <v>0</v>
      </c>
      <c r="L53" s="18">
        <v>-0.09999999999999998</v>
      </c>
      <c r="M53" s="21" t="s">
        <v>118</v>
      </c>
    </row>
    <row r="54" spans="2:13" ht="15.75" thickBot="1">
      <c r="B54" s="43"/>
      <c r="C54" s="44" t="s">
        <v>163</v>
      </c>
      <c r="D54" s="44"/>
      <c r="E54" s="45"/>
      <c r="F54" s="46" t="s">
        <v>11</v>
      </c>
      <c r="G54" s="47">
        <v>3.186384618282318</v>
      </c>
      <c r="H54" s="48">
        <v>2.643932521343231</v>
      </c>
      <c r="I54" s="48">
        <v>3.0030238032341003</v>
      </c>
      <c r="J54" s="47">
        <v>3.354997217655182</v>
      </c>
      <c r="K54" s="48">
        <v>-0.7742806673049927</v>
      </c>
      <c r="L54" s="48">
        <v>-0.7963600754737854</v>
      </c>
      <c r="M54" s="49" t="s">
        <v>118</v>
      </c>
    </row>
    <row r="55" spans="2:13" ht="15.75" customHeight="1">
      <c r="B55" s="39" t="s">
        <v>124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2:13" ht="15.75" customHeight="1">
      <c r="B56" s="39" t="s">
        <v>164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2:13" ht="15.75" customHeight="1">
      <c r="B57" s="39" t="s">
        <v>165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2:13" ht="15.75" customHeight="1">
      <c r="B58" s="39" t="s">
        <v>166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2:13" ht="15">
      <c r="B59" s="39" t="s">
        <v>167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2:13" ht="15">
      <c r="B60" s="39" t="s">
        <v>168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2:13" ht="15">
      <c r="B61" s="39" t="s">
        <v>169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2:13" ht="15">
      <c r="B62" s="39" t="s">
        <v>170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2:13" ht="15">
      <c r="B63" s="39" t="s">
        <v>172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2:4" s="39" customFormat="1" ht="15.75">
      <c r="B64" s="39" t="s">
        <v>175</v>
      </c>
      <c r="D64" s="188"/>
    </row>
    <row r="65" spans="3:4" s="39" customFormat="1" ht="15">
      <c r="C65" s="189" t="s">
        <v>171</v>
      </c>
      <c r="D65" s="189"/>
    </row>
  </sheetData>
  <sheetProtection/>
  <mergeCells count="5">
    <mergeCell ref="B2:M3"/>
    <mergeCell ref="B4:E5"/>
    <mergeCell ref="F4:F5"/>
    <mergeCell ref="H4:J4"/>
    <mergeCell ref="K4:M4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79"/>
  <sheetViews>
    <sheetView zoomScale="80" zoomScaleNormal="80" zoomScalePageLayoutView="0" workbookViewId="0" topLeftCell="A1">
      <selection activeCell="B44" sqref="B44"/>
    </sheetView>
  </sheetViews>
  <sheetFormatPr defaultColWidth="9.140625" defaultRowHeight="15"/>
  <cols>
    <col min="1" max="5" width="3.140625" style="56" customWidth="1"/>
    <col min="6" max="6" width="29.8515625" style="56" customWidth="1"/>
    <col min="7" max="7" width="20.7109375" style="56" bestFit="1" customWidth="1"/>
    <col min="8" max="8" width="10.00390625" style="56" customWidth="1"/>
    <col min="9" max="27" width="9.140625" style="56" customWidth="1"/>
    <col min="28" max="16384" width="9.140625" style="56" customWidth="1"/>
  </cols>
  <sheetData>
    <row r="1" ht="22.5" customHeight="1" thickBot="1">
      <c r="B1" s="55" t="s">
        <v>143</v>
      </c>
    </row>
    <row r="2" spans="2:27" ht="15" customHeight="1">
      <c r="B2" s="224" t="str">
        <f>"Strednodobá predikcia "&amp;Súhrn!$H$4&amp;" - komponenty HDP [objem]"</f>
        <v>Strednodobá predikcia P1Q-2014 - komponenty HDP [objem]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6"/>
    </row>
    <row r="3" spans="2:27" ht="15" customHeight="1">
      <c r="B3" s="227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9"/>
    </row>
    <row r="4" spans="2:27" ht="15">
      <c r="B4" s="218" t="s">
        <v>30</v>
      </c>
      <c r="C4" s="219"/>
      <c r="D4" s="219"/>
      <c r="E4" s="219"/>
      <c r="F4" s="220"/>
      <c r="G4" s="230" t="s">
        <v>88</v>
      </c>
      <c r="H4" s="51" t="s">
        <v>37</v>
      </c>
      <c r="I4" s="213">
        <v>2014</v>
      </c>
      <c r="J4" s="213">
        <v>2015</v>
      </c>
      <c r="K4" s="215">
        <v>2016</v>
      </c>
      <c r="L4" s="208">
        <v>2013</v>
      </c>
      <c r="M4" s="209"/>
      <c r="N4" s="209"/>
      <c r="O4" s="209"/>
      <c r="P4" s="208">
        <v>2014</v>
      </c>
      <c r="Q4" s="209"/>
      <c r="R4" s="209"/>
      <c r="S4" s="209"/>
      <c r="T4" s="208">
        <v>2015</v>
      </c>
      <c r="U4" s="209"/>
      <c r="V4" s="209"/>
      <c r="W4" s="210"/>
      <c r="X4" s="209">
        <v>2016</v>
      </c>
      <c r="Y4" s="209"/>
      <c r="Z4" s="209"/>
      <c r="AA4" s="217"/>
    </row>
    <row r="5" spans="2:27" ht="15">
      <c r="B5" s="221"/>
      <c r="C5" s="222"/>
      <c r="D5" s="222"/>
      <c r="E5" s="222"/>
      <c r="F5" s="223"/>
      <c r="G5" s="231"/>
      <c r="H5" s="52">
        <v>2013</v>
      </c>
      <c r="I5" s="214"/>
      <c r="J5" s="214"/>
      <c r="K5" s="216"/>
      <c r="L5" s="61" t="s">
        <v>3</v>
      </c>
      <c r="M5" s="61" t="s">
        <v>4</v>
      </c>
      <c r="N5" s="61" t="s">
        <v>5</v>
      </c>
      <c r="O5" s="62" t="s">
        <v>6</v>
      </c>
      <c r="P5" s="61" t="s">
        <v>3</v>
      </c>
      <c r="Q5" s="61" t="s">
        <v>4</v>
      </c>
      <c r="R5" s="61" t="s">
        <v>5</v>
      </c>
      <c r="S5" s="62" t="s">
        <v>6</v>
      </c>
      <c r="T5" s="63" t="s">
        <v>3</v>
      </c>
      <c r="U5" s="61" t="s">
        <v>4</v>
      </c>
      <c r="V5" s="61" t="s">
        <v>5</v>
      </c>
      <c r="W5" s="62" t="s">
        <v>6</v>
      </c>
      <c r="X5" s="61" t="s">
        <v>3</v>
      </c>
      <c r="Y5" s="61" t="s">
        <v>4</v>
      </c>
      <c r="Z5" s="61" t="s">
        <v>5</v>
      </c>
      <c r="AA5" s="64" t="s">
        <v>6</v>
      </c>
    </row>
    <row r="6" spans="2:27" ht="3.75" customHeight="1">
      <c r="B6" s="65"/>
      <c r="C6" s="66"/>
      <c r="D6" s="66"/>
      <c r="E6" s="66"/>
      <c r="F6" s="67"/>
      <c r="G6" s="50"/>
      <c r="H6" s="69"/>
      <c r="I6" s="70"/>
      <c r="J6" s="71"/>
      <c r="K6" s="69"/>
      <c r="L6" s="72"/>
      <c r="M6" s="72"/>
      <c r="N6" s="72"/>
      <c r="O6" s="73"/>
      <c r="P6" s="72"/>
      <c r="Q6" s="72"/>
      <c r="R6" s="72"/>
      <c r="S6" s="73"/>
      <c r="T6" s="74"/>
      <c r="U6" s="72"/>
      <c r="V6" s="72"/>
      <c r="W6" s="73"/>
      <c r="X6" s="72"/>
      <c r="Y6" s="72"/>
      <c r="Z6" s="72"/>
      <c r="AA6" s="75"/>
    </row>
    <row r="7" spans="2:27" ht="15">
      <c r="B7" s="76"/>
      <c r="C7" s="72" t="s">
        <v>0</v>
      </c>
      <c r="D7" s="72"/>
      <c r="E7" s="72"/>
      <c r="F7" s="73"/>
      <c r="G7" s="77" t="s">
        <v>128</v>
      </c>
      <c r="H7" s="102">
        <v>72134.0919999999</v>
      </c>
      <c r="I7" s="103">
        <v>74136.0248820995</v>
      </c>
      <c r="J7" s="103">
        <v>77971.06507006905</v>
      </c>
      <c r="K7" s="102">
        <v>82584.58383182873</v>
      </c>
      <c r="L7" s="104">
        <v>17920.5731055671</v>
      </c>
      <c r="M7" s="104">
        <v>18012.1100659283</v>
      </c>
      <c r="N7" s="104">
        <v>18058.8138807103</v>
      </c>
      <c r="O7" s="105">
        <v>18142.5949477942</v>
      </c>
      <c r="P7" s="104">
        <v>18287.78706798154</v>
      </c>
      <c r="Q7" s="104">
        <v>18405.15679128571</v>
      </c>
      <c r="R7" s="104">
        <v>18602.138837659055</v>
      </c>
      <c r="S7" s="105">
        <v>18840.9421851732</v>
      </c>
      <c r="T7" s="106">
        <v>19081.978443711494</v>
      </c>
      <c r="U7" s="104">
        <v>19348.384651353423</v>
      </c>
      <c r="V7" s="104">
        <v>19626.400435246655</v>
      </c>
      <c r="W7" s="105">
        <v>19914.30153975748</v>
      </c>
      <c r="X7" s="104">
        <v>20207.662817699496</v>
      </c>
      <c r="Y7" s="104">
        <v>20496.67056877636</v>
      </c>
      <c r="Z7" s="104">
        <v>20791.852987044454</v>
      </c>
      <c r="AA7" s="107">
        <v>21088.39745830841</v>
      </c>
    </row>
    <row r="8" spans="2:27" ht="15">
      <c r="B8" s="76"/>
      <c r="C8" s="72"/>
      <c r="D8" s="72"/>
      <c r="E8" s="72" t="s">
        <v>31</v>
      </c>
      <c r="F8" s="73"/>
      <c r="G8" s="77" t="s">
        <v>128</v>
      </c>
      <c r="H8" s="105">
        <v>41545.664000000004</v>
      </c>
      <c r="I8" s="104">
        <v>42221.680865103495</v>
      </c>
      <c r="J8" s="25">
        <v>44083.373167831014</v>
      </c>
      <c r="K8" s="105">
        <v>46290.05939274324</v>
      </c>
      <c r="L8" s="104">
        <v>10314.881720438949</v>
      </c>
      <c r="M8" s="104">
        <v>10390.123780045453</v>
      </c>
      <c r="N8" s="104">
        <v>10400.305525059717</v>
      </c>
      <c r="O8" s="105">
        <v>10440.352974455884</v>
      </c>
      <c r="P8" s="104">
        <v>10416.40245311918</v>
      </c>
      <c r="Q8" s="104">
        <v>10502.923192101262</v>
      </c>
      <c r="R8" s="104">
        <v>10595.52022779531</v>
      </c>
      <c r="S8" s="105">
        <v>10706.83499208774</v>
      </c>
      <c r="T8" s="106">
        <v>10826.318336871916</v>
      </c>
      <c r="U8" s="104">
        <v>10952.828194762169</v>
      </c>
      <c r="V8" s="104">
        <v>11084.304101987214</v>
      </c>
      <c r="W8" s="105">
        <v>11219.922534209722</v>
      </c>
      <c r="X8" s="104">
        <v>11358.315152395366</v>
      </c>
      <c r="Y8" s="104">
        <v>11499.454140661623</v>
      </c>
      <c r="Z8" s="104">
        <v>11644.07646652948</v>
      </c>
      <c r="AA8" s="107">
        <v>11788.213633156776</v>
      </c>
    </row>
    <row r="9" spans="2:27" ht="15">
      <c r="B9" s="76"/>
      <c r="C9" s="72"/>
      <c r="D9" s="72"/>
      <c r="E9" s="72" t="s">
        <v>32</v>
      </c>
      <c r="F9" s="73"/>
      <c r="G9" s="77" t="s">
        <v>128</v>
      </c>
      <c r="H9" s="105">
        <v>12847.421999999991</v>
      </c>
      <c r="I9" s="104">
        <v>13283.135406671034</v>
      </c>
      <c r="J9" s="104">
        <v>13733.974229476662</v>
      </c>
      <c r="K9" s="105">
        <v>14248.148541293038</v>
      </c>
      <c r="L9" s="104">
        <v>3183.18395107987</v>
      </c>
      <c r="M9" s="104">
        <v>3194.1444683915697</v>
      </c>
      <c r="N9" s="104">
        <v>3227.0485062919897</v>
      </c>
      <c r="O9" s="105">
        <v>3243.04507423656</v>
      </c>
      <c r="P9" s="104">
        <v>3277.271459308093</v>
      </c>
      <c r="Q9" s="104">
        <v>3306.8133712902318</v>
      </c>
      <c r="R9" s="104">
        <v>3334.9982584843174</v>
      </c>
      <c r="S9" s="105">
        <v>3364.052317588392</v>
      </c>
      <c r="T9" s="106">
        <v>3392.744232779827</v>
      </c>
      <c r="U9" s="104">
        <v>3419.1852170093043</v>
      </c>
      <c r="V9" s="104">
        <v>3446.1205855839144</v>
      </c>
      <c r="W9" s="105">
        <v>3475.924194103617</v>
      </c>
      <c r="X9" s="104">
        <v>3513.575320601229</v>
      </c>
      <c r="Y9" s="104">
        <v>3544.6497620964783</v>
      </c>
      <c r="Z9" s="104">
        <v>3578.2563011486695</v>
      </c>
      <c r="AA9" s="107">
        <v>3611.667157446662</v>
      </c>
    </row>
    <row r="10" spans="2:27" ht="15">
      <c r="B10" s="76"/>
      <c r="C10" s="72"/>
      <c r="D10" s="72"/>
      <c r="E10" s="72" t="s">
        <v>1</v>
      </c>
      <c r="F10" s="73"/>
      <c r="G10" s="77" t="s">
        <v>128</v>
      </c>
      <c r="H10" s="105">
        <v>13761.434000000008</v>
      </c>
      <c r="I10" s="104">
        <v>14674.981315144203</v>
      </c>
      <c r="J10" s="104">
        <v>15443.691238584952</v>
      </c>
      <c r="K10" s="105">
        <v>16395.813742241928</v>
      </c>
      <c r="L10" s="104">
        <v>3308.4925582097117</v>
      </c>
      <c r="M10" s="104">
        <v>3396.091321117101</v>
      </c>
      <c r="N10" s="104">
        <v>3362.730799528245</v>
      </c>
      <c r="O10" s="105">
        <v>3694.119321144952</v>
      </c>
      <c r="P10" s="104">
        <v>3613.5222312094293</v>
      </c>
      <c r="Q10" s="104">
        <v>3644.0221558936087</v>
      </c>
      <c r="R10" s="104">
        <v>3687.880608846851</v>
      </c>
      <c r="S10" s="105">
        <v>3729.556319194314</v>
      </c>
      <c r="T10" s="106">
        <v>3777.8418264917127</v>
      </c>
      <c r="U10" s="104">
        <v>3830.966942809354</v>
      </c>
      <c r="V10" s="104">
        <v>3888.167139806444</v>
      </c>
      <c r="W10" s="105">
        <v>3946.7153294774416</v>
      </c>
      <c r="X10" s="104">
        <v>4006.6575763299</v>
      </c>
      <c r="Y10" s="104">
        <v>4067.6749509462925</v>
      </c>
      <c r="Z10" s="104">
        <v>4129.606099391235</v>
      </c>
      <c r="AA10" s="107">
        <v>4191.875115574502</v>
      </c>
    </row>
    <row r="11" spans="2:27" ht="15">
      <c r="B11" s="76"/>
      <c r="C11" s="72"/>
      <c r="D11" s="72"/>
      <c r="E11" s="72" t="s">
        <v>2</v>
      </c>
      <c r="F11" s="73"/>
      <c r="G11" s="77" t="s">
        <v>128</v>
      </c>
      <c r="H11" s="105">
        <v>68154.52</v>
      </c>
      <c r="I11" s="104">
        <v>70179.79758691874</v>
      </c>
      <c r="J11" s="104">
        <v>73261.03863589262</v>
      </c>
      <c r="K11" s="105">
        <v>76934.02167627821</v>
      </c>
      <c r="L11" s="104">
        <v>16806.558229728533</v>
      </c>
      <c r="M11" s="104">
        <v>16980.359569554123</v>
      </c>
      <c r="N11" s="104">
        <v>16990.084830879954</v>
      </c>
      <c r="O11" s="105">
        <v>17377.5173698374</v>
      </c>
      <c r="P11" s="104">
        <v>17307.196143636702</v>
      </c>
      <c r="Q11" s="104">
        <v>17453.758719285102</v>
      </c>
      <c r="R11" s="104">
        <v>17618.39909512648</v>
      </c>
      <c r="S11" s="105">
        <v>17800.443628870446</v>
      </c>
      <c r="T11" s="106">
        <v>17996.904396143458</v>
      </c>
      <c r="U11" s="104">
        <v>18202.980354580828</v>
      </c>
      <c r="V11" s="104">
        <v>18418.59182737757</v>
      </c>
      <c r="W11" s="105">
        <v>18642.562057790783</v>
      </c>
      <c r="X11" s="104">
        <v>18878.548049326495</v>
      </c>
      <c r="Y11" s="104">
        <v>19111.778853704393</v>
      </c>
      <c r="Z11" s="104">
        <v>19351.938867069384</v>
      </c>
      <c r="AA11" s="107">
        <v>19591.75590617794</v>
      </c>
    </row>
    <row r="12" spans="2:27" ht="15">
      <c r="B12" s="76"/>
      <c r="C12" s="72"/>
      <c r="D12" s="72" t="s">
        <v>33</v>
      </c>
      <c r="E12" s="72"/>
      <c r="F12" s="73"/>
      <c r="G12" s="77" t="s">
        <v>128</v>
      </c>
      <c r="H12" s="105">
        <v>70430.241</v>
      </c>
      <c r="I12" s="104">
        <v>75877.35973950772</v>
      </c>
      <c r="J12" s="104">
        <v>81862.95240779223</v>
      </c>
      <c r="K12" s="105">
        <v>88739.81169073512</v>
      </c>
      <c r="L12" s="104">
        <v>17331.34956231152</v>
      </c>
      <c r="M12" s="104">
        <v>17693.72449659581</v>
      </c>
      <c r="N12" s="104">
        <v>17339.576556501528</v>
      </c>
      <c r="O12" s="105">
        <v>18065.590384591138</v>
      </c>
      <c r="P12" s="104">
        <v>18445.209744470594</v>
      </c>
      <c r="Q12" s="104">
        <v>18788.371515606177</v>
      </c>
      <c r="R12" s="104">
        <v>19144.00183505304</v>
      </c>
      <c r="S12" s="105">
        <v>19499.776644377904</v>
      </c>
      <c r="T12" s="106">
        <v>19865.987513019067</v>
      </c>
      <c r="U12" s="104">
        <v>20256.542830717506</v>
      </c>
      <c r="V12" s="104">
        <v>20660.573025491107</v>
      </c>
      <c r="W12" s="105">
        <v>21079.849038564545</v>
      </c>
      <c r="X12" s="104">
        <v>21508.86051776326</v>
      </c>
      <c r="Y12" s="104">
        <v>21949.524564286447</v>
      </c>
      <c r="Z12" s="104">
        <v>22406.42595480703</v>
      </c>
      <c r="AA12" s="107">
        <v>22875.000653878393</v>
      </c>
    </row>
    <row r="13" spans="2:27" ht="15">
      <c r="B13" s="76"/>
      <c r="C13" s="72"/>
      <c r="D13" s="72" t="s">
        <v>34</v>
      </c>
      <c r="E13" s="72"/>
      <c r="F13" s="73"/>
      <c r="G13" s="77" t="s">
        <v>128</v>
      </c>
      <c r="H13" s="105">
        <v>65880.016</v>
      </c>
      <c r="I13" s="104">
        <v>70692.61538960284</v>
      </c>
      <c r="J13" s="104">
        <v>75820.03353263819</v>
      </c>
      <c r="K13" s="105">
        <v>81682.47951290736</v>
      </c>
      <c r="L13" s="104">
        <v>16127.85388820538</v>
      </c>
      <c r="M13" s="104">
        <v>16286.015664468661</v>
      </c>
      <c r="N13" s="104">
        <v>16436.99032022154</v>
      </c>
      <c r="O13" s="105">
        <v>17029.156127104412</v>
      </c>
      <c r="P13" s="104">
        <v>17207.1311251195</v>
      </c>
      <c r="Q13" s="104">
        <v>17511.61781662544</v>
      </c>
      <c r="R13" s="104">
        <v>17828.42381774308</v>
      </c>
      <c r="S13" s="105">
        <v>18145.442630114816</v>
      </c>
      <c r="T13" s="106">
        <v>18452.746004797493</v>
      </c>
      <c r="U13" s="104">
        <v>18779.296059748616</v>
      </c>
      <c r="V13" s="104">
        <v>19118.27710233343</v>
      </c>
      <c r="W13" s="105">
        <v>19469.714365758646</v>
      </c>
      <c r="X13" s="104">
        <v>19837.37595643375</v>
      </c>
      <c r="Y13" s="104">
        <v>20216.945647713004</v>
      </c>
      <c r="Z13" s="104">
        <v>20611.65331842232</v>
      </c>
      <c r="AA13" s="107">
        <v>21016.50459033828</v>
      </c>
    </row>
    <row r="14" spans="2:27" ht="15.75" thickBot="1">
      <c r="B14" s="78"/>
      <c r="C14" s="79"/>
      <c r="D14" s="79" t="s">
        <v>35</v>
      </c>
      <c r="E14" s="79"/>
      <c r="F14" s="80"/>
      <c r="G14" s="81" t="s">
        <v>128</v>
      </c>
      <c r="H14" s="108">
        <v>4550.224999999991</v>
      </c>
      <c r="I14" s="109">
        <v>5184.744349904882</v>
      </c>
      <c r="J14" s="109">
        <v>6042.918875154035</v>
      </c>
      <c r="K14" s="108">
        <v>7057.3321778277605</v>
      </c>
      <c r="L14" s="109">
        <v>1203.4956741061396</v>
      </c>
      <c r="M14" s="109">
        <v>1407.7088321271476</v>
      </c>
      <c r="N14" s="109">
        <v>902.586236279989</v>
      </c>
      <c r="O14" s="108">
        <v>1036.434257486726</v>
      </c>
      <c r="P14" s="109">
        <v>1238.078619351094</v>
      </c>
      <c r="Q14" s="109">
        <v>1276.7536989807377</v>
      </c>
      <c r="R14" s="109">
        <v>1315.5780173099593</v>
      </c>
      <c r="S14" s="108">
        <v>1354.3340142630877</v>
      </c>
      <c r="T14" s="110">
        <v>1413.241508221574</v>
      </c>
      <c r="U14" s="109">
        <v>1477.24677096889</v>
      </c>
      <c r="V14" s="109">
        <v>1542.2959231576751</v>
      </c>
      <c r="W14" s="108">
        <v>1610.1346728058998</v>
      </c>
      <c r="X14" s="109">
        <v>1671.484561329511</v>
      </c>
      <c r="Y14" s="109">
        <v>1732.5789165734423</v>
      </c>
      <c r="Z14" s="109">
        <v>1794.7726363847105</v>
      </c>
      <c r="AA14" s="111">
        <v>1858.4960635401112</v>
      </c>
    </row>
    <row r="15" ht="15.75" thickBot="1">
      <c r="G15" s="83"/>
    </row>
    <row r="16" spans="2:27" ht="15" customHeight="1">
      <c r="B16" s="224" t="str">
        <f>"Strednodobá predikcia "&amp;Súhrn!$H$4&amp;" - komponenty HDP [zmena oproti predchádzajúcemu obdobiu]"</f>
        <v>Strednodobá predikcia P1Q-2014 - komponenty HDP [zmena oproti predchádzajúcemu obdobiu]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6"/>
    </row>
    <row r="17" spans="2:27" ht="15" customHeight="1">
      <c r="B17" s="227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9"/>
    </row>
    <row r="18" spans="2:27" ht="15">
      <c r="B18" s="218" t="s">
        <v>30</v>
      </c>
      <c r="C18" s="219"/>
      <c r="D18" s="219"/>
      <c r="E18" s="219"/>
      <c r="F18" s="220"/>
      <c r="G18" s="230" t="s">
        <v>88</v>
      </c>
      <c r="H18" s="51" t="s">
        <v>37</v>
      </c>
      <c r="I18" s="213">
        <v>2014</v>
      </c>
      <c r="J18" s="213">
        <v>2015</v>
      </c>
      <c r="K18" s="215">
        <v>2016</v>
      </c>
      <c r="L18" s="208">
        <v>2013</v>
      </c>
      <c r="M18" s="209"/>
      <c r="N18" s="209"/>
      <c r="O18" s="209"/>
      <c r="P18" s="208">
        <v>2014</v>
      </c>
      <c r="Q18" s="209"/>
      <c r="R18" s="209"/>
      <c r="S18" s="209"/>
      <c r="T18" s="208">
        <v>2015</v>
      </c>
      <c r="U18" s="209"/>
      <c r="V18" s="209"/>
      <c r="W18" s="210"/>
      <c r="X18" s="209">
        <v>2016</v>
      </c>
      <c r="Y18" s="209"/>
      <c r="Z18" s="209"/>
      <c r="AA18" s="217"/>
    </row>
    <row r="19" spans="2:27" ht="15">
      <c r="B19" s="221"/>
      <c r="C19" s="222"/>
      <c r="D19" s="222"/>
      <c r="E19" s="222"/>
      <c r="F19" s="223"/>
      <c r="G19" s="231"/>
      <c r="H19" s="52">
        <v>2013</v>
      </c>
      <c r="I19" s="214"/>
      <c r="J19" s="214"/>
      <c r="K19" s="216"/>
      <c r="L19" s="61" t="s">
        <v>3</v>
      </c>
      <c r="M19" s="61" t="s">
        <v>4</v>
      </c>
      <c r="N19" s="61" t="s">
        <v>5</v>
      </c>
      <c r="O19" s="62" t="s">
        <v>6</v>
      </c>
      <c r="P19" s="61" t="s">
        <v>3</v>
      </c>
      <c r="Q19" s="61" t="s">
        <v>4</v>
      </c>
      <c r="R19" s="61" t="s">
        <v>5</v>
      </c>
      <c r="S19" s="62" t="s">
        <v>6</v>
      </c>
      <c r="T19" s="63" t="s">
        <v>3</v>
      </c>
      <c r="U19" s="61" t="s">
        <v>4</v>
      </c>
      <c r="V19" s="61" t="s">
        <v>5</v>
      </c>
      <c r="W19" s="62" t="s">
        <v>6</v>
      </c>
      <c r="X19" s="61" t="s">
        <v>3</v>
      </c>
      <c r="Y19" s="61" t="s">
        <v>4</v>
      </c>
      <c r="Z19" s="61" t="s">
        <v>5</v>
      </c>
      <c r="AA19" s="64" t="s">
        <v>6</v>
      </c>
    </row>
    <row r="20" spans="2:27" ht="3.75" customHeight="1">
      <c r="B20" s="65"/>
      <c r="C20" s="66"/>
      <c r="D20" s="66"/>
      <c r="E20" s="66"/>
      <c r="F20" s="67"/>
      <c r="G20" s="50"/>
      <c r="H20" s="69"/>
      <c r="I20" s="70"/>
      <c r="J20" s="71"/>
      <c r="K20" s="69"/>
      <c r="L20" s="72"/>
      <c r="M20" s="72"/>
      <c r="N20" s="72"/>
      <c r="O20" s="73"/>
      <c r="P20" s="72"/>
      <c r="Q20" s="72"/>
      <c r="R20" s="72"/>
      <c r="S20" s="73"/>
      <c r="T20" s="74"/>
      <c r="U20" s="72"/>
      <c r="V20" s="72"/>
      <c r="W20" s="73"/>
      <c r="X20" s="72"/>
      <c r="Y20" s="72"/>
      <c r="Z20" s="72"/>
      <c r="AA20" s="75"/>
    </row>
    <row r="21" spans="2:27" ht="15">
      <c r="B21" s="76"/>
      <c r="C21" s="72" t="s">
        <v>0</v>
      </c>
      <c r="D21" s="72"/>
      <c r="E21" s="72"/>
      <c r="F21" s="73"/>
      <c r="G21" s="77" t="s">
        <v>95</v>
      </c>
      <c r="H21" s="90">
        <v>0.9408261139176375</v>
      </c>
      <c r="I21" s="91">
        <v>2.438240840817002</v>
      </c>
      <c r="J21" s="91">
        <v>3.2836657602154418</v>
      </c>
      <c r="K21" s="90">
        <v>3.5442274499020385</v>
      </c>
      <c r="L21" s="91">
        <v>0.3071163097246199</v>
      </c>
      <c r="M21" s="91">
        <v>0.32758472361291524</v>
      </c>
      <c r="N21" s="91">
        <v>0.3123569622232907</v>
      </c>
      <c r="O21" s="90">
        <v>0.3966727963907317</v>
      </c>
      <c r="P21" s="91">
        <v>0.7268532180439564</v>
      </c>
      <c r="Q21" s="91">
        <v>0.736081896357959</v>
      </c>
      <c r="R21" s="91">
        <v>0.7912644299211422</v>
      </c>
      <c r="S21" s="90">
        <v>0.8152069636246324</v>
      </c>
      <c r="T21" s="96">
        <v>0.7799620245188663</v>
      </c>
      <c r="U21" s="91">
        <v>0.8284168898288584</v>
      </c>
      <c r="V21" s="91">
        <v>0.8581714846196462</v>
      </c>
      <c r="W21" s="90">
        <v>0.8872866532774708</v>
      </c>
      <c r="X21" s="91">
        <v>0.9040309298234348</v>
      </c>
      <c r="Y21" s="91">
        <v>0.8680842877516426</v>
      </c>
      <c r="Z21" s="91">
        <v>0.8613095704175464</v>
      </c>
      <c r="AA21" s="97">
        <v>0.8427298708059112</v>
      </c>
    </row>
    <row r="22" spans="2:27" ht="15">
      <c r="B22" s="76"/>
      <c r="C22" s="72"/>
      <c r="D22" s="72"/>
      <c r="E22" s="72" t="s">
        <v>31</v>
      </c>
      <c r="F22" s="73"/>
      <c r="G22" s="77" t="s">
        <v>95</v>
      </c>
      <c r="H22" s="90">
        <v>-0.07186176254188581</v>
      </c>
      <c r="I22" s="91">
        <v>1.2222626051975993</v>
      </c>
      <c r="J22" s="91">
        <v>2.402859426789817</v>
      </c>
      <c r="K22" s="90">
        <v>2.6222238972032983</v>
      </c>
      <c r="L22" s="91">
        <v>-0.20737760929944216</v>
      </c>
      <c r="M22" s="91">
        <v>0.8941543204928166</v>
      </c>
      <c r="N22" s="91">
        <v>-0.38838520581919056</v>
      </c>
      <c r="O22" s="90">
        <v>0.0890565455973018</v>
      </c>
      <c r="P22" s="91">
        <v>0.2948548235386852</v>
      </c>
      <c r="Q22" s="91">
        <v>0.5425342664619563</v>
      </c>
      <c r="R22" s="91">
        <v>0.5503954696895761</v>
      </c>
      <c r="S22" s="90">
        <v>0.5778228634954985</v>
      </c>
      <c r="T22" s="96">
        <v>0.580659422042487</v>
      </c>
      <c r="U22" s="91">
        <v>0.6242450824668282</v>
      </c>
      <c r="V22" s="91">
        <v>0.6506266903189726</v>
      </c>
      <c r="W22" s="90">
        <v>0.6501285218939188</v>
      </c>
      <c r="X22" s="91">
        <v>0.6602902910085788</v>
      </c>
      <c r="Y22" s="91">
        <v>0.6561602382355574</v>
      </c>
      <c r="Z22" s="91">
        <v>0.6433265414045053</v>
      </c>
      <c r="AA22" s="97">
        <v>0.615259657713807</v>
      </c>
    </row>
    <row r="23" spans="2:27" ht="15">
      <c r="B23" s="76"/>
      <c r="C23" s="72"/>
      <c r="D23" s="72"/>
      <c r="E23" s="72" t="s">
        <v>32</v>
      </c>
      <c r="F23" s="73"/>
      <c r="G23" s="77" t="s">
        <v>95</v>
      </c>
      <c r="H23" s="90">
        <v>1.420419218288103</v>
      </c>
      <c r="I23" s="91">
        <v>1.4906722266988766</v>
      </c>
      <c r="J23" s="91">
        <v>1.3386182850638733</v>
      </c>
      <c r="K23" s="90">
        <v>1.2639486443980275</v>
      </c>
      <c r="L23" s="91">
        <v>0.7438953934640011</v>
      </c>
      <c r="M23" s="91">
        <v>0.20413126394787184</v>
      </c>
      <c r="N23" s="91">
        <v>1.4013150616956551</v>
      </c>
      <c r="O23" s="90">
        <v>0.26941500617773784</v>
      </c>
      <c r="P23" s="91">
        <v>-0.2292845559985608</v>
      </c>
      <c r="Q23" s="91">
        <v>0.6014831224440513</v>
      </c>
      <c r="R23" s="91">
        <v>0.4229047220983091</v>
      </c>
      <c r="S23" s="90">
        <v>0.40832271062008374</v>
      </c>
      <c r="T23" s="96">
        <v>0.3339953297078324</v>
      </c>
      <c r="U23" s="91">
        <v>0.2096651499285116</v>
      </c>
      <c r="V23" s="91">
        <v>0.216688398660267</v>
      </c>
      <c r="W23" s="90">
        <v>0.2624055559657279</v>
      </c>
      <c r="X23" s="91">
        <v>0.4705868793385264</v>
      </c>
      <c r="Y23" s="91">
        <v>0.2730845683740455</v>
      </c>
      <c r="Z23" s="91">
        <v>0.3081830719108041</v>
      </c>
      <c r="AA23" s="97">
        <v>0.2836867120381612</v>
      </c>
    </row>
    <row r="24" spans="2:27" ht="15">
      <c r="B24" s="76"/>
      <c r="C24" s="72"/>
      <c r="D24" s="72"/>
      <c r="E24" s="72" t="s">
        <v>1</v>
      </c>
      <c r="F24" s="73"/>
      <c r="G24" s="77" t="s">
        <v>95</v>
      </c>
      <c r="H24" s="90">
        <v>-4.301180941387614</v>
      </c>
      <c r="I24" s="91">
        <v>3.300801379046419</v>
      </c>
      <c r="J24" s="91">
        <v>3.6654562244852684</v>
      </c>
      <c r="K24" s="90">
        <v>3.7991825792354206</v>
      </c>
      <c r="L24" s="91">
        <v>-4.140705531408571</v>
      </c>
      <c r="M24" s="91">
        <v>4.372595014900369</v>
      </c>
      <c r="N24" s="91">
        <v>-1.4415784361722928</v>
      </c>
      <c r="O24" s="90">
        <v>5.24065142209777</v>
      </c>
      <c r="P24" s="91">
        <v>-2.220541494526202</v>
      </c>
      <c r="Q24" s="91">
        <v>0.867379623298902</v>
      </c>
      <c r="R24" s="91">
        <v>0.9669851406563623</v>
      </c>
      <c r="S24" s="90">
        <v>0.9042847498899107</v>
      </c>
      <c r="T24" s="96">
        <v>0.8721101601995684</v>
      </c>
      <c r="U24" s="91">
        <v>0.8959609077750628</v>
      </c>
      <c r="V24" s="91">
        <v>0.9165259431833448</v>
      </c>
      <c r="W24" s="90">
        <v>0.9410226633716832</v>
      </c>
      <c r="X24" s="91">
        <v>0.9556286498266502</v>
      </c>
      <c r="Y24" s="91">
        <v>0.9411337111359757</v>
      </c>
      <c r="Z24" s="91">
        <v>0.9342087875693323</v>
      </c>
      <c r="AA24" s="97">
        <v>0.9178824615753172</v>
      </c>
    </row>
    <row r="25" spans="2:27" ht="15">
      <c r="B25" s="76"/>
      <c r="C25" s="72"/>
      <c r="D25" s="72"/>
      <c r="E25" s="72" t="s">
        <v>2</v>
      </c>
      <c r="F25" s="73"/>
      <c r="G25" s="77" t="s">
        <v>95</v>
      </c>
      <c r="H25" s="90">
        <v>-0.8041432346093131</v>
      </c>
      <c r="I25" s="91">
        <v>1.7486045467404239</v>
      </c>
      <c r="J25" s="91">
        <v>2.4985824181675014</v>
      </c>
      <c r="K25" s="90">
        <v>2.649296120851602</v>
      </c>
      <c r="L25" s="91">
        <v>-0.9407748126929079</v>
      </c>
      <c r="M25" s="91">
        <v>1.5424676155465278</v>
      </c>
      <c r="N25" s="91">
        <v>-0.2996141846327589</v>
      </c>
      <c r="O25" s="90">
        <v>1.2930362081352627</v>
      </c>
      <c r="P25" s="91">
        <v>-0.39625446131668696</v>
      </c>
      <c r="Q25" s="91">
        <v>0.62877424806112</v>
      </c>
      <c r="R25" s="91">
        <v>0.6233764459524735</v>
      </c>
      <c r="S25" s="90">
        <v>0.6223698166644169</v>
      </c>
      <c r="T25" s="96">
        <v>0.6029876748616942</v>
      </c>
      <c r="U25" s="91">
        <v>0.6111796391192996</v>
      </c>
      <c r="V25" s="91">
        <v>0.6331128613909982</v>
      </c>
      <c r="W25" s="90">
        <v>0.6474938053371346</v>
      </c>
      <c r="X25" s="91">
        <v>0.6953873415450147</v>
      </c>
      <c r="Y25" s="91">
        <v>0.6537789093432167</v>
      </c>
      <c r="Z25" s="91">
        <v>0.651518231221047</v>
      </c>
      <c r="AA25" s="97">
        <v>0.6272971306902235</v>
      </c>
    </row>
    <row r="26" spans="2:27" ht="15">
      <c r="B26" s="76"/>
      <c r="C26" s="72"/>
      <c r="D26" s="72" t="s">
        <v>33</v>
      </c>
      <c r="E26" s="72"/>
      <c r="F26" s="73"/>
      <c r="G26" s="77" t="s">
        <v>95</v>
      </c>
      <c r="H26" s="90">
        <v>4.459453790391336</v>
      </c>
      <c r="I26" s="91">
        <v>7.619751723487099</v>
      </c>
      <c r="J26" s="91">
        <v>5.855090502319229</v>
      </c>
      <c r="K26" s="90">
        <v>6.356355108266001</v>
      </c>
      <c r="L26" s="91">
        <v>-0.2546029160955783</v>
      </c>
      <c r="M26" s="91">
        <v>3.8501653561881426</v>
      </c>
      <c r="N26" s="91">
        <v>-1.0518226931215224</v>
      </c>
      <c r="O26" s="90">
        <v>4.121511015254711</v>
      </c>
      <c r="P26" s="91">
        <v>1.953505344255717</v>
      </c>
      <c r="Q26" s="91">
        <v>1.2537656439794773</v>
      </c>
      <c r="R26" s="91">
        <v>1.4137520829428496</v>
      </c>
      <c r="S26" s="90">
        <v>1.3908467129366784</v>
      </c>
      <c r="T26" s="96">
        <v>1.4000278693157924</v>
      </c>
      <c r="U26" s="91">
        <v>1.4886292195696882</v>
      </c>
      <c r="V26" s="91">
        <v>1.5189895907516728</v>
      </c>
      <c r="W26" s="90">
        <v>1.554115807669291</v>
      </c>
      <c r="X26" s="91">
        <v>1.5510645992441852</v>
      </c>
      <c r="Y26" s="91">
        <v>1.56325087599636</v>
      </c>
      <c r="Z26" s="91">
        <v>1.583391315045617</v>
      </c>
      <c r="AA26" s="97">
        <v>1.5867593234316928</v>
      </c>
    </row>
    <row r="27" spans="2:27" ht="15">
      <c r="B27" s="76"/>
      <c r="C27" s="72"/>
      <c r="D27" s="72" t="s">
        <v>34</v>
      </c>
      <c r="E27" s="72"/>
      <c r="F27" s="73"/>
      <c r="G27" s="77" t="s">
        <v>95</v>
      </c>
      <c r="H27" s="90">
        <v>2.892910974501845</v>
      </c>
      <c r="I27" s="91">
        <v>7.402149862219559</v>
      </c>
      <c r="J27" s="91">
        <v>5.583939761881851</v>
      </c>
      <c r="K27" s="90">
        <v>6.106506289853712</v>
      </c>
      <c r="L27" s="91">
        <v>0.42425649714854785</v>
      </c>
      <c r="M27" s="91">
        <v>1.9217072515497904</v>
      </c>
      <c r="N27" s="91">
        <v>0.7953904240304439</v>
      </c>
      <c r="O27" s="90">
        <v>4.140258428712912</v>
      </c>
      <c r="P27" s="91">
        <v>1.443269920810991</v>
      </c>
      <c r="Q27" s="91">
        <v>1.075385620401363</v>
      </c>
      <c r="R27" s="91">
        <v>1.3730952425016625</v>
      </c>
      <c r="S27" s="90">
        <v>1.3279987319133397</v>
      </c>
      <c r="T27" s="96">
        <v>1.3600210736350817</v>
      </c>
      <c r="U27" s="91">
        <v>1.4205107559527903</v>
      </c>
      <c r="V27" s="91">
        <v>1.446356375249863</v>
      </c>
      <c r="W27" s="90">
        <v>1.4716728824501786</v>
      </c>
      <c r="X27" s="91">
        <v>1.4960011582488448</v>
      </c>
      <c r="Y27" s="91">
        <v>1.5120885754404014</v>
      </c>
      <c r="Z27" s="91">
        <v>1.5424879031225913</v>
      </c>
      <c r="AA27" s="97">
        <v>1.545897621738888</v>
      </c>
    </row>
    <row r="28" spans="2:27" ht="15.75" thickBot="1">
      <c r="B28" s="78"/>
      <c r="C28" s="79"/>
      <c r="D28" s="79" t="s">
        <v>35</v>
      </c>
      <c r="E28" s="79"/>
      <c r="F28" s="80"/>
      <c r="G28" s="81" t="s">
        <v>95</v>
      </c>
      <c r="H28" s="99">
        <v>15.029588027732757</v>
      </c>
      <c r="I28" s="98">
        <v>8.933090384987935</v>
      </c>
      <c r="J28" s="98">
        <v>7.468624305012554</v>
      </c>
      <c r="K28" s="99">
        <v>7.817054158801653</v>
      </c>
      <c r="L28" s="98">
        <v>-4.294119066473215</v>
      </c>
      <c r="M28" s="98">
        <v>15.891086513608016</v>
      </c>
      <c r="N28" s="98">
        <v>-11.195213617678718</v>
      </c>
      <c r="O28" s="99">
        <v>4.004665562819085</v>
      </c>
      <c r="P28" s="98">
        <v>5.137753403641739</v>
      </c>
      <c r="Q28" s="98">
        <v>2.3278714159209954</v>
      </c>
      <c r="R28" s="98">
        <v>1.6555685798543323</v>
      </c>
      <c r="S28" s="99">
        <v>1.7636117434990126</v>
      </c>
      <c r="T28" s="100">
        <v>1.6363011189594943</v>
      </c>
      <c r="U28" s="98">
        <v>1.889831572421457</v>
      </c>
      <c r="V28" s="98">
        <v>1.944812327855658</v>
      </c>
      <c r="W28" s="99">
        <v>2.0350861432847296</v>
      </c>
      <c r="X28" s="98">
        <v>1.8705297805943673</v>
      </c>
      <c r="Y28" s="98">
        <v>1.8589912483058413</v>
      </c>
      <c r="Z28" s="98">
        <v>1.8190255989288175</v>
      </c>
      <c r="AA28" s="101">
        <v>1.82151400146644</v>
      </c>
    </row>
    <row r="29" ht="15.75" thickBot="1"/>
    <row r="30" spans="2:27" ht="15" customHeight="1">
      <c r="B30" s="224" t="str">
        <f>"Strednodobá predikcia "&amp;Súhrn!$H$4&amp;" - komponenty HDP [príspevky k rastu]"</f>
        <v>Strednodobá predikcia P1Q-2014 - komponenty HDP [príspevky k rastu]</v>
      </c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6"/>
    </row>
    <row r="31" spans="2:27" ht="15" customHeight="1">
      <c r="B31" s="227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9"/>
    </row>
    <row r="32" spans="2:27" ht="15">
      <c r="B32" s="218" t="s">
        <v>30</v>
      </c>
      <c r="C32" s="219"/>
      <c r="D32" s="219"/>
      <c r="E32" s="219"/>
      <c r="F32" s="220"/>
      <c r="G32" s="239" t="s">
        <v>88</v>
      </c>
      <c r="H32" s="51" t="s">
        <v>37</v>
      </c>
      <c r="I32" s="211">
        <v>2014</v>
      </c>
      <c r="J32" s="213">
        <v>2015</v>
      </c>
      <c r="K32" s="215">
        <v>2016</v>
      </c>
      <c r="L32" s="208">
        <v>2013</v>
      </c>
      <c r="M32" s="209"/>
      <c r="N32" s="209"/>
      <c r="O32" s="210"/>
      <c r="P32" s="208">
        <v>2014</v>
      </c>
      <c r="Q32" s="209"/>
      <c r="R32" s="209"/>
      <c r="S32" s="210"/>
      <c r="T32" s="208">
        <v>2015</v>
      </c>
      <c r="U32" s="209"/>
      <c r="V32" s="209"/>
      <c r="W32" s="210"/>
      <c r="X32" s="209">
        <v>2016</v>
      </c>
      <c r="Y32" s="209"/>
      <c r="Z32" s="209"/>
      <c r="AA32" s="217"/>
    </row>
    <row r="33" spans="2:27" ht="15">
      <c r="B33" s="221"/>
      <c r="C33" s="222"/>
      <c r="D33" s="222"/>
      <c r="E33" s="222"/>
      <c r="F33" s="223"/>
      <c r="G33" s="240"/>
      <c r="H33" s="52">
        <v>2013</v>
      </c>
      <c r="I33" s="212"/>
      <c r="J33" s="214"/>
      <c r="K33" s="216"/>
      <c r="L33" s="61" t="s">
        <v>3</v>
      </c>
      <c r="M33" s="61" t="s">
        <v>4</v>
      </c>
      <c r="N33" s="61" t="s">
        <v>5</v>
      </c>
      <c r="O33" s="62" t="s">
        <v>6</v>
      </c>
      <c r="P33" s="61" t="s">
        <v>3</v>
      </c>
      <c r="Q33" s="61" t="s">
        <v>4</v>
      </c>
      <c r="R33" s="61" t="s">
        <v>5</v>
      </c>
      <c r="S33" s="62" t="s">
        <v>6</v>
      </c>
      <c r="T33" s="63" t="s">
        <v>3</v>
      </c>
      <c r="U33" s="61" t="s">
        <v>4</v>
      </c>
      <c r="V33" s="61" t="s">
        <v>5</v>
      </c>
      <c r="W33" s="62" t="s">
        <v>6</v>
      </c>
      <c r="X33" s="61" t="s">
        <v>3</v>
      </c>
      <c r="Y33" s="61" t="s">
        <v>4</v>
      </c>
      <c r="Z33" s="61" t="s">
        <v>5</v>
      </c>
      <c r="AA33" s="64" t="s">
        <v>6</v>
      </c>
    </row>
    <row r="34" spans="2:27" ht="3.75" customHeight="1">
      <c r="B34" s="65"/>
      <c r="C34" s="66"/>
      <c r="D34" s="66"/>
      <c r="E34" s="66"/>
      <c r="F34" s="67"/>
      <c r="G34" s="50"/>
      <c r="H34" s="69"/>
      <c r="I34" s="70"/>
      <c r="J34" s="71"/>
      <c r="K34" s="69"/>
      <c r="L34" s="72"/>
      <c r="M34" s="72"/>
      <c r="N34" s="72"/>
      <c r="O34" s="73"/>
      <c r="P34" s="72"/>
      <c r="Q34" s="72"/>
      <c r="R34" s="72"/>
      <c r="S34" s="73"/>
      <c r="T34" s="74"/>
      <c r="U34" s="72"/>
      <c r="V34" s="72"/>
      <c r="W34" s="73"/>
      <c r="X34" s="72"/>
      <c r="Y34" s="72"/>
      <c r="Z34" s="72"/>
      <c r="AA34" s="75"/>
    </row>
    <row r="35" spans="2:27" ht="15">
      <c r="B35" s="76"/>
      <c r="C35" s="72" t="s">
        <v>0</v>
      </c>
      <c r="D35" s="72"/>
      <c r="E35" s="72"/>
      <c r="F35" s="73"/>
      <c r="G35" s="77" t="s">
        <v>95</v>
      </c>
      <c r="H35" s="90">
        <v>0.9408261139176375</v>
      </c>
      <c r="I35" s="91">
        <v>2.438240840817002</v>
      </c>
      <c r="J35" s="91">
        <v>3.2836657602154418</v>
      </c>
      <c r="K35" s="90">
        <v>3.5442274499020385</v>
      </c>
      <c r="L35" s="91">
        <v>0.3071163097246199</v>
      </c>
      <c r="M35" s="91">
        <v>0.32758472361291524</v>
      </c>
      <c r="N35" s="91">
        <v>0.3123569622232907</v>
      </c>
      <c r="O35" s="90">
        <v>0.3966727963907317</v>
      </c>
      <c r="P35" s="91">
        <v>0.7268532180439564</v>
      </c>
      <c r="Q35" s="91">
        <v>0.736081896357959</v>
      </c>
      <c r="R35" s="91">
        <v>0.7912644299211422</v>
      </c>
      <c r="S35" s="90">
        <v>0.8152069636246324</v>
      </c>
      <c r="T35" s="96">
        <v>0.7799620245188663</v>
      </c>
      <c r="U35" s="91">
        <v>0.8284168898288584</v>
      </c>
      <c r="V35" s="91">
        <v>0.8581714846196462</v>
      </c>
      <c r="W35" s="90">
        <v>0.8872866532774708</v>
      </c>
      <c r="X35" s="91">
        <v>0.9040309298234348</v>
      </c>
      <c r="Y35" s="91">
        <v>0.8680842877516426</v>
      </c>
      <c r="Z35" s="91">
        <v>0.8613095704175464</v>
      </c>
      <c r="AA35" s="97">
        <v>0.8427298708059112</v>
      </c>
    </row>
    <row r="36" spans="2:27" ht="15">
      <c r="B36" s="76"/>
      <c r="C36" s="72"/>
      <c r="D36" s="72"/>
      <c r="E36" s="72" t="s">
        <v>31</v>
      </c>
      <c r="F36" s="73"/>
      <c r="G36" s="77" t="s">
        <v>96</v>
      </c>
      <c r="H36" s="90">
        <v>-0.037158832353874384</v>
      </c>
      <c r="I36" s="91">
        <v>0.625676235714719</v>
      </c>
      <c r="J36" s="91">
        <v>1.2154229384620627</v>
      </c>
      <c r="K36" s="90">
        <v>1.3150712256588306</v>
      </c>
      <c r="L36" s="91">
        <v>-0.10670933976480905</v>
      </c>
      <c r="M36" s="91">
        <v>0.4577409206824807</v>
      </c>
      <c r="N36" s="91">
        <v>-0.19994731903435325</v>
      </c>
      <c r="O36" s="90">
        <v>0.045527551854626154</v>
      </c>
      <c r="P36" s="91">
        <v>0.15027404076230844</v>
      </c>
      <c r="Q36" s="91">
        <v>0.27531906667737716</v>
      </c>
      <c r="R36" s="91">
        <v>0.27877173531769456</v>
      </c>
      <c r="S36" s="90">
        <v>0.2919641308834197</v>
      </c>
      <c r="T36" s="96">
        <v>0.2927065490589631</v>
      </c>
      <c r="U36" s="91">
        <v>0.3140554830532312</v>
      </c>
      <c r="V36" s="91">
        <v>0.3266651557022174</v>
      </c>
      <c r="W36" s="90">
        <v>0.32574334330550936</v>
      </c>
      <c r="X36" s="91">
        <v>0.3300571409020624</v>
      </c>
      <c r="Y36" s="91">
        <v>0.32720037609559366</v>
      </c>
      <c r="Z36" s="91">
        <v>0.32012673139133385</v>
      </c>
      <c r="AA36" s="97">
        <v>0.3054986468341146</v>
      </c>
    </row>
    <row r="37" spans="2:27" ht="15">
      <c r="B37" s="76"/>
      <c r="C37" s="72"/>
      <c r="D37" s="72"/>
      <c r="E37" s="72" t="s">
        <v>32</v>
      </c>
      <c r="F37" s="73"/>
      <c r="G37" s="77" t="s">
        <v>96</v>
      </c>
      <c r="H37" s="90">
        <v>0.23100068855573383</v>
      </c>
      <c r="I37" s="91">
        <v>0.24357765293850078</v>
      </c>
      <c r="J37" s="91">
        <v>0.21670855270011363</v>
      </c>
      <c r="K37" s="90">
        <v>0.20076687637270563</v>
      </c>
      <c r="L37" s="91">
        <v>0.1205210247647831</v>
      </c>
      <c r="M37" s="91">
        <v>0.03321601020020035</v>
      </c>
      <c r="N37" s="91">
        <v>0.2277398343762341</v>
      </c>
      <c r="O37" s="90">
        <v>0.04426027876733276</v>
      </c>
      <c r="P37" s="91">
        <v>-0.037619786520978436</v>
      </c>
      <c r="Q37" s="91">
        <v>0.09775135576712768</v>
      </c>
      <c r="R37" s="91">
        <v>0.06863746049190923</v>
      </c>
      <c r="S37" s="90">
        <v>0.06602860070638747</v>
      </c>
      <c r="T37" s="96">
        <v>0.053791371612354276</v>
      </c>
      <c r="U37" s="91">
        <v>0.0336180399761066</v>
      </c>
      <c r="V37" s="91">
        <v>0.03453094493883708</v>
      </c>
      <c r="W37" s="90">
        <v>0.041550359562035996</v>
      </c>
      <c r="X37" s="91">
        <v>0.07405310155632447</v>
      </c>
      <c r="Y37" s="91">
        <v>0.042788890075932555</v>
      </c>
      <c r="Z37" s="91">
        <v>0.04800353759829965</v>
      </c>
      <c r="AA37" s="97">
        <v>0.043945581838444596</v>
      </c>
    </row>
    <row r="38" spans="2:27" ht="15">
      <c r="B38" s="76"/>
      <c r="C38" s="72"/>
      <c r="D38" s="72"/>
      <c r="E38" s="72" t="s">
        <v>1</v>
      </c>
      <c r="F38" s="73"/>
      <c r="G38" s="77" t="s">
        <v>96</v>
      </c>
      <c r="H38" s="90">
        <v>-0.9106930465442248</v>
      </c>
      <c r="I38" s="91">
        <v>0.6625877825994417</v>
      </c>
      <c r="J38" s="91">
        <v>0.7419824750095424</v>
      </c>
      <c r="K38" s="90">
        <v>0.7718949425308929</v>
      </c>
      <c r="L38" s="91">
        <v>-0.8415130620218632</v>
      </c>
      <c r="M38" s="91">
        <v>0.8492357208443251</v>
      </c>
      <c r="N38" s="91">
        <v>-0.29126841972758405</v>
      </c>
      <c r="O38" s="90">
        <v>1.0403505494899639</v>
      </c>
      <c r="P38" s="91">
        <v>-0.4620803786666492</v>
      </c>
      <c r="Q38" s="91">
        <v>0.17521456754723885</v>
      </c>
      <c r="R38" s="91">
        <v>0.19558992483587526</v>
      </c>
      <c r="S38" s="90">
        <v>0.18322654024757595</v>
      </c>
      <c r="T38" s="96">
        <v>0.17686344607055182</v>
      </c>
      <c r="U38" s="91">
        <v>0.1818665018445906</v>
      </c>
      <c r="V38" s="91">
        <v>0.18616551979559107</v>
      </c>
      <c r="W38" s="90">
        <v>0.19125190460993582</v>
      </c>
      <c r="X38" s="91">
        <v>0.19432384978145706</v>
      </c>
      <c r="Y38" s="91">
        <v>0.19147421422451413</v>
      </c>
      <c r="Z38" s="91">
        <v>0.19020298114035783</v>
      </c>
      <c r="AA38" s="97">
        <v>0.1870140448014311</v>
      </c>
    </row>
    <row r="39" spans="2:27" ht="15">
      <c r="B39" s="76"/>
      <c r="C39" s="72"/>
      <c r="D39" s="72"/>
      <c r="E39" s="72" t="s">
        <v>2</v>
      </c>
      <c r="F39" s="73"/>
      <c r="G39" s="77" t="s">
        <v>96</v>
      </c>
      <c r="H39" s="90">
        <v>-0.7168511903423626</v>
      </c>
      <c r="I39" s="91">
        <v>1.5318416712526615</v>
      </c>
      <c r="J39" s="91">
        <v>2.174113966171711</v>
      </c>
      <c r="K39" s="90">
        <v>2.2877330445624344</v>
      </c>
      <c r="L39" s="91">
        <v>-0.8277013770218892</v>
      </c>
      <c r="M39" s="91">
        <v>1.3401926517270062</v>
      </c>
      <c r="N39" s="91">
        <v>-0.2634759043857088</v>
      </c>
      <c r="O39" s="90">
        <v>1.130138380111931</v>
      </c>
      <c r="P39" s="91">
        <v>-0.34942612442531645</v>
      </c>
      <c r="Q39" s="91">
        <v>0.5482849899917437</v>
      </c>
      <c r="R39" s="91">
        <v>0.5429991206454736</v>
      </c>
      <c r="S39" s="90">
        <v>0.5412192718373885</v>
      </c>
      <c r="T39" s="96">
        <v>0.5233613667418692</v>
      </c>
      <c r="U39" s="91">
        <v>0.5295400248739232</v>
      </c>
      <c r="V39" s="91">
        <v>0.5473616204366429</v>
      </c>
      <c r="W39" s="90">
        <v>0.5585456074774812</v>
      </c>
      <c r="X39" s="91">
        <v>0.5984340922398543</v>
      </c>
      <c r="Y39" s="91">
        <v>0.5614634803960378</v>
      </c>
      <c r="Z39" s="91">
        <v>0.5583332501299813</v>
      </c>
      <c r="AA39" s="97">
        <v>0.5364582734740003</v>
      </c>
    </row>
    <row r="40" spans="2:27" ht="15">
      <c r="B40" s="76"/>
      <c r="C40" s="72"/>
      <c r="D40" s="72" t="s">
        <v>33</v>
      </c>
      <c r="E40" s="72"/>
      <c r="F40" s="73"/>
      <c r="G40" s="77" t="s">
        <v>96</v>
      </c>
      <c r="H40" s="90">
        <v>4.404191197398286</v>
      </c>
      <c r="I40" s="91">
        <v>7.787646205841904</v>
      </c>
      <c r="J40" s="91">
        <v>6.286788915612373</v>
      </c>
      <c r="K40" s="90">
        <v>6.994932410603989</v>
      </c>
      <c r="L40" s="91">
        <v>-0.254344011813528</v>
      </c>
      <c r="M40" s="91">
        <v>3.8247111677369325</v>
      </c>
      <c r="N40" s="91">
        <v>-1.0815550605474167</v>
      </c>
      <c r="O40" s="90">
        <v>4.180381584279887</v>
      </c>
      <c r="P40" s="91">
        <v>2.054921359549708</v>
      </c>
      <c r="Q40" s="91">
        <v>1.3349157694103941</v>
      </c>
      <c r="R40" s="91">
        <v>1.5129928818258958</v>
      </c>
      <c r="S40" s="90">
        <v>1.4976724913933275</v>
      </c>
      <c r="T40" s="96">
        <v>1.516166753662741</v>
      </c>
      <c r="U40" s="91">
        <v>1.622036831869263</v>
      </c>
      <c r="V40" s="91">
        <v>1.665955544954064</v>
      </c>
      <c r="W40" s="90">
        <v>1.7156479858629448</v>
      </c>
      <c r="X40" s="91">
        <v>1.723597200614817</v>
      </c>
      <c r="Y40" s="91">
        <v>1.748278190076438</v>
      </c>
      <c r="Z40" s="91">
        <v>1.7830065489310103</v>
      </c>
      <c r="AA40" s="97">
        <v>1.7995911279850145</v>
      </c>
    </row>
    <row r="41" spans="2:27" ht="15">
      <c r="B41" s="76"/>
      <c r="C41" s="72"/>
      <c r="D41" s="72" t="s">
        <v>34</v>
      </c>
      <c r="E41" s="72"/>
      <c r="F41" s="73"/>
      <c r="G41" s="77" t="s">
        <v>96</v>
      </c>
      <c r="H41" s="90">
        <v>-2.4882858643255514</v>
      </c>
      <c r="I41" s="91">
        <v>-6.489954861861038</v>
      </c>
      <c r="J41" s="91">
        <v>-5.133048766451858</v>
      </c>
      <c r="K41" s="90">
        <v>-5.738438005264403</v>
      </c>
      <c r="L41" s="91">
        <v>-0.36284695963481284</v>
      </c>
      <c r="M41" s="91">
        <v>-1.6454666907219566</v>
      </c>
      <c r="N41" s="91">
        <v>-0.6918764635925381</v>
      </c>
      <c r="O41" s="90">
        <v>-3.618777533585015</v>
      </c>
      <c r="P41" s="91">
        <v>-1.3085228980201453</v>
      </c>
      <c r="Q41" s="91">
        <v>-0.9819196803014185</v>
      </c>
      <c r="R41" s="91">
        <v>-1.2579771534371127</v>
      </c>
      <c r="S41" s="90">
        <v>-1.2236847996060947</v>
      </c>
      <c r="T41" s="96">
        <v>-1.259566095885703</v>
      </c>
      <c r="U41" s="91">
        <v>-1.3231599669144105</v>
      </c>
      <c r="V41" s="91">
        <v>-1.3551456807710065</v>
      </c>
      <c r="W41" s="90">
        <v>-1.386906940062965</v>
      </c>
      <c r="X41" s="91">
        <v>-1.4180003630312532</v>
      </c>
      <c r="Y41" s="91">
        <v>-1.4416573827208319</v>
      </c>
      <c r="Z41" s="91">
        <v>-1.4800302286434568</v>
      </c>
      <c r="AA41" s="97">
        <v>-1.4933195306530993</v>
      </c>
    </row>
    <row r="42" spans="2:27" ht="15">
      <c r="B42" s="76"/>
      <c r="C42" s="72"/>
      <c r="D42" s="72" t="s">
        <v>35</v>
      </c>
      <c r="E42" s="72"/>
      <c r="F42" s="73"/>
      <c r="G42" s="77" t="s">
        <v>96</v>
      </c>
      <c r="H42" s="112">
        <v>1.9159053330727343</v>
      </c>
      <c r="I42" s="91">
        <v>1.2976913439808664</v>
      </c>
      <c r="J42" s="91">
        <v>1.153740149160516</v>
      </c>
      <c r="K42" s="90">
        <v>1.256494405339586</v>
      </c>
      <c r="L42" s="91">
        <v>-0.6171909714483409</v>
      </c>
      <c r="M42" s="91">
        <v>2.1792444770149757</v>
      </c>
      <c r="N42" s="91">
        <v>-1.7734315241399548</v>
      </c>
      <c r="O42" s="90">
        <v>0.5616040506948718</v>
      </c>
      <c r="P42" s="91">
        <v>0.7463984615295629</v>
      </c>
      <c r="Q42" s="91">
        <v>0.3529960891089756</v>
      </c>
      <c r="R42" s="91">
        <v>0.255015728388783</v>
      </c>
      <c r="S42" s="90">
        <v>0.2739876917872328</v>
      </c>
      <c r="T42" s="96">
        <v>0.2566006577770381</v>
      </c>
      <c r="U42" s="91">
        <v>0.2988768649548526</v>
      </c>
      <c r="V42" s="91">
        <v>0.31080986418305734</v>
      </c>
      <c r="W42" s="90">
        <v>0.3287410457999798</v>
      </c>
      <c r="X42" s="91">
        <v>0.3055968375835641</v>
      </c>
      <c r="Y42" s="91">
        <v>0.3066208073556058</v>
      </c>
      <c r="Z42" s="91">
        <v>0.3029763202875535</v>
      </c>
      <c r="AA42" s="97">
        <v>0.30627159733191545</v>
      </c>
    </row>
    <row r="43" spans="2:27" ht="15.75" thickBot="1">
      <c r="B43" s="78"/>
      <c r="C43" s="79"/>
      <c r="D43" s="79" t="s">
        <v>53</v>
      </c>
      <c r="E43" s="79"/>
      <c r="F43" s="80"/>
      <c r="G43" s="81" t="s">
        <v>96</v>
      </c>
      <c r="H43" s="113">
        <v>-0.25822802881274093</v>
      </c>
      <c r="I43" s="98">
        <v>-0.3912921744165107</v>
      </c>
      <c r="J43" s="98">
        <v>-0.04418835511679292</v>
      </c>
      <c r="K43" s="99">
        <v>2.0970673674328327E-14</v>
      </c>
      <c r="L43" s="98">
        <v>1.752008658194853</v>
      </c>
      <c r="M43" s="98">
        <v>-3.191852405129056</v>
      </c>
      <c r="N43" s="98">
        <v>2.3492643907489565</v>
      </c>
      <c r="O43" s="99">
        <v>-1.2950696344160668</v>
      </c>
      <c r="P43" s="98">
        <v>0.3298808809397128</v>
      </c>
      <c r="Q43" s="98">
        <v>-0.1651991827427592</v>
      </c>
      <c r="R43" s="98">
        <v>-0.006750419113114726</v>
      </c>
      <c r="S43" s="99">
        <v>0</v>
      </c>
      <c r="T43" s="100">
        <v>-4.280931244513166E-14</v>
      </c>
      <c r="U43" s="98">
        <v>8.495600034998334E-14</v>
      </c>
      <c r="V43" s="98">
        <v>-5.266124556607596E-14</v>
      </c>
      <c r="W43" s="99">
        <v>1.0442633411038297E-14</v>
      </c>
      <c r="X43" s="98">
        <v>0</v>
      </c>
      <c r="Y43" s="98">
        <v>0</v>
      </c>
      <c r="Z43" s="98">
        <v>0</v>
      </c>
      <c r="AA43" s="101">
        <v>-1.0082928771564812E-14</v>
      </c>
    </row>
    <row r="44" spans="2:27" ht="15">
      <c r="B44" s="39" t="s">
        <v>176</v>
      </c>
      <c r="C44" s="72"/>
      <c r="D44" s="72"/>
      <c r="E44" s="72"/>
      <c r="F44" s="72"/>
      <c r="G44" s="83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</row>
    <row r="45" spans="2:27" ht="15">
      <c r="B45" s="72"/>
      <c r="C45" s="72"/>
      <c r="D45" s="72"/>
      <c r="E45" s="72"/>
      <c r="F45" s="72"/>
      <c r="G45" s="83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</row>
    <row r="46" ht="15.75" thickBot="1">
      <c r="B46" s="85" t="s">
        <v>98</v>
      </c>
    </row>
    <row r="47" spans="2:11" ht="15">
      <c r="B47" s="234" t="s">
        <v>30</v>
      </c>
      <c r="C47" s="235"/>
      <c r="D47" s="235"/>
      <c r="E47" s="235"/>
      <c r="F47" s="236"/>
      <c r="G47" s="237" t="s">
        <v>88</v>
      </c>
      <c r="H47" s="53" t="s">
        <v>37</v>
      </c>
      <c r="I47" s="238">
        <v>2014</v>
      </c>
      <c r="J47" s="238">
        <v>2015</v>
      </c>
      <c r="K47" s="232">
        <v>2016</v>
      </c>
    </row>
    <row r="48" spans="2:11" ht="15" customHeight="1">
      <c r="B48" s="221"/>
      <c r="C48" s="222"/>
      <c r="D48" s="222"/>
      <c r="E48" s="222"/>
      <c r="F48" s="223"/>
      <c r="G48" s="231"/>
      <c r="H48" s="54">
        <v>2013</v>
      </c>
      <c r="I48" s="214"/>
      <c r="J48" s="214"/>
      <c r="K48" s="233"/>
    </row>
    <row r="49" spans="2:11" ht="3.75" customHeight="1">
      <c r="B49" s="65"/>
      <c r="C49" s="66"/>
      <c r="D49" s="66"/>
      <c r="E49" s="66"/>
      <c r="F49" s="67"/>
      <c r="G49" s="50"/>
      <c r="H49" s="86"/>
      <c r="I49" s="70"/>
      <c r="J49" s="70"/>
      <c r="K49" s="87"/>
    </row>
    <row r="50" spans="2:11" ht="15">
      <c r="B50" s="76"/>
      <c r="C50" s="72" t="s">
        <v>1</v>
      </c>
      <c r="D50" s="72"/>
      <c r="E50" s="72"/>
      <c r="F50" s="73"/>
      <c r="G50" s="77" t="s">
        <v>95</v>
      </c>
      <c r="H50" s="112">
        <v>-4.301180941387614</v>
      </c>
      <c r="I50" s="91">
        <v>3.300801379046419</v>
      </c>
      <c r="J50" s="91">
        <v>3.6654562244852684</v>
      </c>
      <c r="K50" s="97">
        <v>3.7991825792354206</v>
      </c>
    </row>
    <row r="51" spans="2:11" ht="15">
      <c r="B51" s="76"/>
      <c r="C51" s="72"/>
      <c r="D51" s="88" t="s">
        <v>51</v>
      </c>
      <c r="E51" s="72"/>
      <c r="F51" s="73"/>
      <c r="G51" s="77" t="s">
        <v>95</v>
      </c>
      <c r="H51" s="112">
        <v>-3.2926052622542983</v>
      </c>
      <c r="I51" s="91">
        <v>3.678066864272793</v>
      </c>
      <c r="J51" s="91">
        <v>3.166426788774885</v>
      </c>
      <c r="K51" s="97">
        <v>4.381126972694659</v>
      </c>
    </row>
    <row r="52" spans="2:11" ht="15.75" thickBot="1">
      <c r="B52" s="78"/>
      <c r="C52" s="79"/>
      <c r="D52" s="89" t="s">
        <v>97</v>
      </c>
      <c r="E52" s="79"/>
      <c r="F52" s="80"/>
      <c r="G52" s="81" t="s">
        <v>95</v>
      </c>
      <c r="H52" s="113">
        <v>-13.835758863505305</v>
      </c>
      <c r="I52" s="98">
        <v>-0.7020795548823884</v>
      </c>
      <c r="J52" s="98">
        <v>9.193844007255137</v>
      </c>
      <c r="K52" s="101">
        <v>-2.291893966851262</v>
      </c>
    </row>
    <row r="53" spans="2:10" ht="15">
      <c r="B53" s="39" t="s">
        <v>125</v>
      </c>
      <c r="C53" s="72"/>
      <c r="D53" s="72"/>
      <c r="E53" s="72"/>
      <c r="F53" s="72"/>
      <c r="G53" s="83"/>
      <c r="H53" s="72"/>
      <c r="I53" s="72"/>
      <c r="J53" s="72"/>
    </row>
    <row r="60" spans="2:10" ht="15">
      <c r="B60" s="72"/>
      <c r="C60" s="72"/>
      <c r="D60" s="72"/>
      <c r="E60" s="72"/>
      <c r="F60" s="72"/>
      <c r="G60" s="83"/>
      <c r="H60" s="72"/>
      <c r="I60" s="72"/>
      <c r="J60" s="72"/>
    </row>
    <row r="61" spans="2:10" ht="15">
      <c r="B61" s="72"/>
      <c r="C61" s="72"/>
      <c r="D61" s="72"/>
      <c r="E61" s="72"/>
      <c r="F61" s="72"/>
      <c r="G61" s="83"/>
      <c r="H61" s="72"/>
      <c r="I61" s="72"/>
      <c r="J61" s="72"/>
    </row>
    <row r="62" spans="2:10" ht="15">
      <c r="B62" s="72"/>
      <c r="C62" s="72"/>
      <c r="D62" s="72"/>
      <c r="E62" s="72"/>
      <c r="F62" s="72"/>
      <c r="G62" s="83"/>
      <c r="H62" s="72"/>
      <c r="I62" s="72"/>
      <c r="J62" s="72"/>
    </row>
    <row r="63" spans="2:10" ht="15">
      <c r="B63" s="72"/>
      <c r="C63" s="72"/>
      <c r="D63" s="72"/>
      <c r="E63" s="72"/>
      <c r="F63" s="72"/>
      <c r="G63" s="83"/>
      <c r="H63" s="72"/>
      <c r="I63" s="72"/>
      <c r="J63" s="72"/>
    </row>
    <row r="64" spans="2:10" ht="15">
      <c r="B64" s="72"/>
      <c r="C64" s="72"/>
      <c r="D64" s="72"/>
      <c r="E64" s="72"/>
      <c r="F64" s="72"/>
      <c r="G64" s="83"/>
      <c r="H64" s="72"/>
      <c r="I64" s="72"/>
      <c r="J64" s="72"/>
    </row>
    <row r="65" spans="2:10" ht="15">
      <c r="B65" s="72"/>
      <c r="C65" s="72"/>
      <c r="D65" s="72"/>
      <c r="E65" s="72"/>
      <c r="F65" s="72"/>
      <c r="G65" s="83"/>
      <c r="H65" s="72"/>
      <c r="I65" s="72"/>
      <c r="J65" s="72"/>
    </row>
    <row r="66" spans="2:10" ht="15">
      <c r="B66" s="72"/>
      <c r="C66" s="72"/>
      <c r="D66" s="72"/>
      <c r="E66" s="72"/>
      <c r="F66" s="72"/>
      <c r="G66" s="83"/>
      <c r="H66" s="72"/>
      <c r="I66" s="72"/>
      <c r="J66" s="72"/>
    </row>
    <row r="67" spans="2:10" ht="15">
      <c r="B67" s="72"/>
      <c r="C67" s="72"/>
      <c r="D67" s="72"/>
      <c r="E67" s="72"/>
      <c r="F67" s="72"/>
      <c r="G67" s="83"/>
      <c r="H67" s="72"/>
      <c r="I67" s="72"/>
      <c r="J67" s="72"/>
    </row>
    <row r="68" spans="2:10" ht="15">
      <c r="B68" s="72"/>
      <c r="C68" s="72"/>
      <c r="D68" s="72"/>
      <c r="E68" s="72"/>
      <c r="F68" s="72"/>
      <c r="G68" s="83"/>
      <c r="H68" s="72"/>
      <c r="I68" s="72"/>
      <c r="J68" s="72"/>
    </row>
    <row r="69" spans="2:10" ht="15">
      <c r="B69" s="72"/>
      <c r="C69" s="72"/>
      <c r="D69" s="72"/>
      <c r="E69" s="72"/>
      <c r="F69" s="72"/>
      <c r="G69" s="83"/>
      <c r="H69" s="72"/>
      <c r="I69" s="72"/>
      <c r="J69" s="72"/>
    </row>
    <row r="70" spans="2:10" ht="15">
      <c r="B70" s="72"/>
      <c r="C70" s="72"/>
      <c r="D70" s="72"/>
      <c r="E70" s="72"/>
      <c r="F70" s="72"/>
      <c r="G70" s="83"/>
      <c r="H70" s="72"/>
      <c r="I70" s="72"/>
      <c r="J70" s="72"/>
    </row>
    <row r="71" spans="2:10" ht="15">
      <c r="B71" s="72"/>
      <c r="C71" s="72"/>
      <c r="D71" s="72"/>
      <c r="E71" s="72"/>
      <c r="F71" s="72"/>
      <c r="G71" s="83"/>
      <c r="H71" s="72"/>
      <c r="I71" s="72"/>
      <c r="J71" s="72"/>
    </row>
    <row r="72" spans="2:10" ht="15">
      <c r="B72" s="72"/>
      <c r="C72" s="72"/>
      <c r="D72" s="72"/>
      <c r="E72" s="72"/>
      <c r="F72" s="72"/>
      <c r="G72" s="83"/>
      <c r="H72" s="72"/>
      <c r="I72" s="72"/>
      <c r="J72" s="72"/>
    </row>
    <row r="73" spans="2:10" ht="15">
      <c r="B73" s="72"/>
      <c r="C73" s="72"/>
      <c r="D73" s="72"/>
      <c r="E73" s="72"/>
      <c r="F73" s="72"/>
      <c r="G73" s="72"/>
      <c r="H73" s="72"/>
      <c r="I73" s="72"/>
      <c r="J73" s="72"/>
    </row>
    <row r="74" spans="2:10" ht="15">
      <c r="B74" s="72"/>
      <c r="C74" s="72"/>
      <c r="D74" s="72"/>
      <c r="E74" s="72"/>
      <c r="F74" s="72"/>
      <c r="G74" s="72"/>
      <c r="H74" s="72"/>
      <c r="I74" s="72"/>
      <c r="J74" s="72"/>
    </row>
    <row r="75" spans="2:10" ht="15">
      <c r="B75" s="72"/>
      <c r="C75" s="72"/>
      <c r="D75" s="72"/>
      <c r="E75" s="72"/>
      <c r="F75" s="72"/>
      <c r="G75" s="72"/>
      <c r="H75" s="72"/>
      <c r="I75" s="72"/>
      <c r="J75" s="72"/>
    </row>
    <row r="76" spans="2:10" ht="15">
      <c r="B76" s="72"/>
      <c r="C76" s="72"/>
      <c r="D76" s="72"/>
      <c r="E76" s="72"/>
      <c r="F76" s="72"/>
      <c r="G76" s="72"/>
      <c r="H76" s="72"/>
      <c r="I76" s="72"/>
      <c r="J76" s="72"/>
    </row>
    <row r="77" spans="2:10" ht="15">
      <c r="B77" s="72"/>
      <c r="C77" s="72"/>
      <c r="D77" s="72"/>
      <c r="E77" s="72"/>
      <c r="F77" s="72"/>
      <c r="G77" s="72"/>
      <c r="H77" s="72"/>
      <c r="I77" s="72"/>
      <c r="J77" s="72"/>
    </row>
    <row r="78" spans="2:10" ht="15">
      <c r="B78" s="72"/>
      <c r="C78" s="72"/>
      <c r="D78" s="72"/>
      <c r="E78" s="72"/>
      <c r="F78" s="72"/>
      <c r="G78" s="72"/>
      <c r="H78" s="72"/>
      <c r="I78" s="72"/>
      <c r="J78" s="72"/>
    </row>
    <row r="79" spans="2:10" ht="15">
      <c r="B79" s="72"/>
      <c r="C79" s="72"/>
      <c r="D79" s="72"/>
      <c r="E79" s="72"/>
      <c r="F79" s="72"/>
      <c r="G79" s="72"/>
      <c r="H79" s="72"/>
      <c r="I79" s="72"/>
      <c r="J79" s="72"/>
    </row>
  </sheetData>
  <sheetProtection/>
  <mergeCells count="35">
    <mergeCell ref="J18:J19"/>
    <mergeCell ref="K47:K48"/>
    <mergeCell ref="B47:F48"/>
    <mergeCell ref="G47:G48"/>
    <mergeCell ref="I47:I48"/>
    <mergeCell ref="J47:J48"/>
    <mergeCell ref="B32:F33"/>
    <mergeCell ref="G32:G33"/>
    <mergeCell ref="B2:AA3"/>
    <mergeCell ref="L4:O4"/>
    <mergeCell ref="P4:S4"/>
    <mergeCell ref="T4:W4"/>
    <mergeCell ref="X4:AA4"/>
    <mergeCell ref="G4:G5"/>
    <mergeCell ref="T18:W18"/>
    <mergeCell ref="X18:AA18"/>
    <mergeCell ref="T32:W32"/>
    <mergeCell ref="B4:F5"/>
    <mergeCell ref="K4:K5"/>
    <mergeCell ref="J4:J5"/>
    <mergeCell ref="I4:I5"/>
    <mergeCell ref="B16:AA17"/>
    <mergeCell ref="B30:AA31"/>
    <mergeCell ref="B18:F19"/>
    <mergeCell ref="G18:G19"/>
    <mergeCell ref="L18:O18"/>
    <mergeCell ref="P18:S18"/>
    <mergeCell ref="K18:K19"/>
    <mergeCell ref="X32:AA32"/>
    <mergeCell ref="I18:I19"/>
    <mergeCell ref="L32:O32"/>
    <mergeCell ref="P32:S32"/>
    <mergeCell ref="I32:I33"/>
    <mergeCell ref="J32:J33"/>
    <mergeCell ref="K32:K33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4"/>
  <sheetViews>
    <sheetView zoomScale="80" zoomScaleNormal="80" zoomScalePageLayoutView="0" workbookViewId="0" topLeftCell="A1">
      <selection activeCell="B28" sqref="B28"/>
    </sheetView>
  </sheetViews>
  <sheetFormatPr defaultColWidth="9.140625" defaultRowHeight="15"/>
  <cols>
    <col min="1" max="5" width="3.140625" style="56" customWidth="1"/>
    <col min="6" max="6" width="39.28125" style="56" customWidth="1"/>
    <col min="7" max="7" width="20.421875" style="56" bestFit="1" customWidth="1"/>
    <col min="8" max="8" width="10.7109375" style="56" customWidth="1"/>
    <col min="9" max="27" width="9.140625" style="56" customWidth="1"/>
    <col min="28" max="16384" width="9.140625" style="56" customWidth="1"/>
  </cols>
  <sheetData>
    <row r="1" ht="22.5" customHeight="1" thickBot="1">
      <c r="B1" s="55" t="s">
        <v>106</v>
      </c>
    </row>
    <row r="2" spans="2:27" ht="18.75" customHeight="1">
      <c r="B2" s="224" t="str">
        <f>"Strednodobá predikcia "&amp;Súhrn!$H$4&amp;" - cenový vývoj [medziročný rast]"</f>
        <v>Strednodobá predikcia P1Q-2014 - cenový vývoj [medziročný rast]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6"/>
    </row>
    <row r="3" spans="2:27" ht="18.75" customHeight="1">
      <c r="B3" s="227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9"/>
    </row>
    <row r="4" spans="2:27" ht="15">
      <c r="B4" s="218" t="s">
        <v>30</v>
      </c>
      <c r="C4" s="219"/>
      <c r="D4" s="219"/>
      <c r="E4" s="219"/>
      <c r="F4" s="220"/>
      <c r="G4" s="230" t="s">
        <v>88</v>
      </c>
      <c r="H4" s="51" t="s">
        <v>37</v>
      </c>
      <c r="I4" s="213">
        <v>2014</v>
      </c>
      <c r="J4" s="213">
        <v>2015</v>
      </c>
      <c r="K4" s="215">
        <v>2016</v>
      </c>
      <c r="L4" s="208">
        <v>2013</v>
      </c>
      <c r="M4" s="209"/>
      <c r="N4" s="209"/>
      <c r="O4" s="209"/>
      <c r="P4" s="208">
        <v>2014</v>
      </c>
      <c r="Q4" s="209"/>
      <c r="R4" s="209"/>
      <c r="S4" s="209"/>
      <c r="T4" s="208">
        <v>2015</v>
      </c>
      <c r="U4" s="209"/>
      <c r="V4" s="209"/>
      <c r="W4" s="210"/>
      <c r="X4" s="209">
        <v>2016</v>
      </c>
      <c r="Y4" s="209"/>
      <c r="Z4" s="209"/>
      <c r="AA4" s="217"/>
    </row>
    <row r="5" spans="2:27" ht="15">
      <c r="B5" s="221"/>
      <c r="C5" s="222"/>
      <c r="D5" s="222"/>
      <c r="E5" s="222"/>
      <c r="F5" s="223"/>
      <c r="G5" s="231"/>
      <c r="H5" s="52">
        <v>2013</v>
      </c>
      <c r="I5" s="214"/>
      <c r="J5" s="214"/>
      <c r="K5" s="216"/>
      <c r="L5" s="61" t="s">
        <v>3</v>
      </c>
      <c r="M5" s="61" t="s">
        <v>4</v>
      </c>
      <c r="N5" s="61" t="s">
        <v>5</v>
      </c>
      <c r="O5" s="62" t="s">
        <v>6</v>
      </c>
      <c r="P5" s="61" t="s">
        <v>3</v>
      </c>
      <c r="Q5" s="61" t="s">
        <v>4</v>
      </c>
      <c r="R5" s="61" t="s">
        <v>5</v>
      </c>
      <c r="S5" s="62" t="s">
        <v>6</v>
      </c>
      <c r="T5" s="63" t="s">
        <v>3</v>
      </c>
      <c r="U5" s="61" t="s">
        <v>4</v>
      </c>
      <c r="V5" s="61" t="s">
        <v>5</v>
      </c>
      <c r="W5" s="62" t="s">
        <v>6</v>
      </c>
      <c r="X5" s="61" t="s">
        <v>3</v>
      </c>
      <c r="Y5" s="61" t="s">
        <v>4</v>
      </c>
      <c r="Z5" s="61" t="s">
        <v>5</v>
      </c>
      <c r="AA5" s="64" t="s">
        <v>6</v>
      </c>
    </row>
    <row r="6" spans="2:27" ht="3.75" customHeight="1">
      <c r="B6" s="65"/>
      <c r="C6" s="66"/>
      <c r="D6" s="66"/>
      <c r="E6" s="66"/>
      <c r="F6" s="67"/>
      <c r="G6" s="50"/>
      <c r="H6" s="69"/>
      <c r="I6" s="114"/>
      <c r="J6" s="115"/>
      <c r="K6" s="116"/>
      <c r="L6" s="70"/>
      <c r="M6" s="70"/>
      <c r="N6" s="70"/>
      <c r="O6" s="69"/>
      <c r="P6" s="70"/>
      <c r="Q6" s="70"/>
      <c r="R6" s="70"/>
      <c r="S6" s="69"/>
      <c r="T6" s="117"/>
      <c r="U6" s="70"/>
      <c r="V6" s="70"/>
      <c r="W6" s="69"/>
      <c r="X6" s="70"/>
      <c r="Y6" s="70"/>
      <c r="Z6" s="70"/>
      <c r="AA6" s="87"/>
    </row>
    <row r="7" spans="2:27" ht="15">
      <c r="B7" s="65"/>
      <c r="C7" s="118" t="s">
        <v>89</v>
      </c>
      <c r="D7" s="66"/>
      <c r="E7" s="66"/>
      <c r="F7" s="119"/>
      <c r="G7" s="77" t="s">
        <v>99</v>
      </c>
      <c r="H7" s="137">
        <v>1.4650251048902874</v>
      </c>
      <c r="I7" s="136">
        <v>0.22924951419052775</v>
      </c>
      <c r="J7" s="136">
        <v>1.935671142173561</v>
      </c>
      <c r="K7" s="137">
        <v>2.00847737001265</v>
      </c>
      <c r="L7" s="91">
        <v>2.2350396539293484</v>
      </c>
      <c r="M7" s="91">
        <v>1.7215733803437558</v>
      </c>
      <c r="N7" s="91">
        <v>1.3901862739710964</v>
      </c>
      <c r="O7" s="90">
        <v>0.526948069677303</v>
      </c>
      <c r="P7" s="91">
        <v>-0.10481431309142408</v>
      </c>
      <c r="Q7" s="91">
        <v>-0.10710792900948718</v>
      </c>
      <c r="R7" s="91">
        <v>0.16810716803882997</v>
      </c>
      <c r="S7" s="90">
        <v>0.9624037646195376</v>
      </c>
      <c r="T7" s="96">
        <v>1.7266160864980264</v>
      </c>
      <c r="U7" s="91">
        <v>1.9575790790229917</v>
      </c>
      <c r="V7" s="91">
        <v>1.9585127460743763</v>
      </c>
      <c r="W7" s="90">
        <v>2.098336827315734</v>
      </c>
      <c r="X7" s="91">
        <v>2.089624211965699</v>
      </c>
      <c r="Y7" s="91">
        <v>2.0521560103412924</v>
      </c>
      <c r="Z7" s="91">
        <v>2.0323189410533615</v>
      </c>
      <c r="AA7" s="97">
        <v>1.8725320473077005</v>
      </c>
    </row>
    <row r="8" spans="2:27" ht="15">
      <c r="B8" s="76"/>
      <c r="C8" s="72"/>
      <c r="D8" s="72" t="s">
        <v>61</v>
      </c>
      <c r="E8" s="72"/>
      <c r="F8" s="73"/>
      <c r="G8" s="77" t="s">
        <v>99</v>
      </c>
      <c r="H8" s="90">
        <v>-0.874798922768278</v>
      </c>
      <c r="I8" s="91">
        <v>-2.489871478605693</v>
      </c>
      <c r="J8" s="91">
        <v>-1.161709006146296</v>
      </c>
      <c r="K8" s="90">
        <v>-0.9514896130485795</v>
      </c>
      <c r="L8" s="91">
        <v>-0.5678278786717073</v>
      </c>
      <c r="M8" s="91">
        <v>-1.045085923923537</v>
      </c>
      <c r="N8" s="91">
        <v>-0.7582709490461355</v>
      </c>
      <c r="O8" s="90">
        <v>-1.1304074780802154</v>
      </c>
      <c r="P8" s="91">
        <v>-3.298247312477244</v>
      </c>
      <c r="Q8" s="91">
        <v>-2.1584875886480006</v>
      </c>
      <c r="R8" s="91">
        <v>-2.4180907043793667</v>
      </c>
      <c r="S8" s="90">
        <v>-2.0742631752925007</v>
      </c>
      <c r="T8" s="96">
        <v>-1.1456558267296941</v>
      </c>
      <c r="U8" s="91">
        <v>-1.1569852796591675</v>
      </c>
      <c r="V8" s="91">
        <v>-1.173636523496242</v>
      </c>
      <c r="W8" s="90">
        <v>-1.1705758152069592</v>
      </c>
      <c r="X8" s="91">
        <v>-0.9770473712032555</v>
      </c>
      <c r="Y8" s="91">
        <v>-0.9677181227283427</v>
      </c>
      <c r="Z8" s="91">
        <v>-0.9421086021127394</v>
      </c>
      <c r="AA8" s="97">
        <v>-0.9190367149710568</v>
      </c>
    </row>
    <row r="9" spans="2:27" ht="15">
      <c r="B9" s="76"/>
      <c r="C9" s="72"/>
      <c r="D9" s="72" t="s">
        <v>54</v>
      </c>
      <c r="E9" s="72"/>
      <c r="F9" s="73"/>
      <c r="G9" s="77" t="s">
        <v>99</v>
      </c>
      <c r="H9" s="90">
        <v>3.3564807210947833</v>
      </c>
      <c r="I9" s="91">
        <v>1.4651562015154127</v>
      </c>
      <c r="J9" s="91">
        <v>4.010788898488798</v>
      </c>
      <c r="K9" s="90">
        <v>3.23473170057116</v>
      </c>
      <c r="L9" s="91">
        <v>4.57286164025399</v>
      </c>
      <c r="M9" s="91">
        <v>3.8037775445960165</v>
      </c>
      <c r="N9" s="91">
        <v>3.673865693966988</v>
      </c>
      <c r="O9" s="90">
        <v>1.4154373571576997</v>
      </c>
      <c r="P9" s="91">
        <v>1.1325758991993524</v>
      </c>
      <c r="Q9" s="91">
        <v>0.41135031889140805</v>
      </c>
      <c r="R9" s="91">
        <v>1.0127863893666813</v>
      </c>
      <c r="S9" s="90">
        <v>3.324530077250202</v>
      </c>
      <c r="T9" s="96">
        <v>4.064722829147499</v>
      </c>
      <c r="U9" s="91">
        <v>4.374120495802657</v>
      </c>
      <c r="V9" s="91">
        <v>3.762574453871295</v>
      </c>
      <c r="W9" s="90">
        <v>3.845508906202383</v>
      </c>
      <c r="X9" s="91">
        <v>3.4231561672044535</v>
      </c>
      <c r="Y9" s="91">
        <v>3.3761253639993782</v>
      </c>
      <c r="Z9" s="91">
        <v>3.3132575453399937</v>
      </c>
      <c r="AA9" s="97">
        <v>2.8316628956923466</v>
      </c>
    </row>
    <row r="10" spans="2:27" ht="15">
      <c r="B10" s="76"/>
      <c r="C10" s="72"/>
      <c r="D10" s="72" t="s">
        <v>55</v>
      </c>
      <c r="E10" s="72"/>
      <c r="F10" s="73"/>
      <c r="G10" s="77" t="s">
        <v>99</v>
      </c>
      <c r="H10" s="90">
        <v>2.0210781692253192</v>
      </c>
      <c r="I10" s="91">
        <v>0.9854671694662613</v>
      </c>
      <c r="J10" s="91">
        <v>2.479717381477471</v>
      </c>
      <c r="K10" s="90">
        <v>2.8667616597144843</v>
      </c>
      <c r="L10" s="91">
        <v>2.7733881163084675</v>
      </c>
      <c r="M10" s="91">
        <v>2.514816174542389</v>
      </c>
      <c r="N10" s="91">
        <v>1.6500363787548054</v>
      </c>
      <c r="O10" s="90">
        <v>1.1665118199648958</v>
      </c>
      <c r="P10" s="91">
        <v>0.8431020089794856</v>
      </c>
      <c r="Q10" s="91">
        <v>0.7645160279234915</v>
      </c>
      <c r="R10" s="91">
        <v>1.0421499392591045</v>
      </c>
      <c r="S10" s="90">
        <v>1.2909646345724184</v>
      </c>
      <c r="T10" s="96">
        <v>1.9592482012417776</v>
      </c>
      <c r="U10" s="91">
        <v>2.313835880584449</v>
      </c>
      <c r="V10" s="91">
        <v>2.670482845446003</v>
      </c>
      <c r="W10" s="90">
        <v>2.9701844287537256</v>
      </c>
      <c r="X10" s="91">
        <v>3.0176266862184775</v>
      </c>
      <c r="Y10" s="91">
        <v>2.9678201064075864</v>
      </c>
      <c r="Z10" s="91">
        <v>2.793548418931664</v>
      </c>
      <c r="AA10" s="97">
        <v>2.6917680471520384</v>
      </c>
    </row>
    <row r="11" spans="2:27" ht="15">
      <c r="B11" s="76"/>
      <c r="C11" s="72"/>
      <c r="D11" s="72" t="s">
        <v>101</v>
      </c>
      <c r="E11" s="72"/>
      <c r="F11" s="73"/>
      <c r="G11" s="77" t="s">
        <v>99</v>
      </c>
      <c r="H11" s="90">
        <v>0.8085395178925978</v>
      </c>
      <c r="I11" s="91">
        <v>-0.10680288771494872</v>
      </c>
      <c r="J11" s="91">
        <v>1.272120558334322</v>
      </c>
      <c r="K11" s="90">
        <v>1.5951882479907198</v>
      </c>
      <c r="L11" s="91">
        <v>1.6611408079031094</v>
      </c>
      <c r="M11" s="91">
        <v>0.9075078695331769</v>
      </c>
      <c r="N11" s="91">
        <v>0.5724807499163092</v>
      </c>
      <c r="O11" s="90">
        <v>0.1064502178902842</v>
      </c>
      <c r="P11" s="91">
        <v>-0.3446492601788549</v>
      </c>
      <c r="Q11" s="91">
        <v>-0.35179800188636534</v>
      </c>
      <c r="R11" s="91">
        <v>-0.04949791970419426</v>
      </c>
      <c r="S11" s="90">
        <v>0.31881053990881014</v>
      </c>
      <c r="T11" s="96">
        <v>1.0553868577194407</v>
      </c>
      <c r="U11" s="91">
        <v>1.221862180469472</v>
      </c>
      <c r="V11" s="91">
        <v>1.3673499443224983</v>
      </c>
      <c r="W11" s="90">
        <v>1.4423790465314994</v>
      </c>
      <c r="X11" s="91">
        <v>1.568387357024477</v>
      </c>
      <c r="Y11" s="91">
        <v>1.5181902009562975</v>
      </c>
      <c r="Z11" s="91">
        <v>1.6735182790161645</v>
      </c>
      <c r="AA11" s="97">
        <v>1.620240085274574</v>
      </c>
    </row>
    <row r="12" spans="2:27" ht="3.75" customHeight="1">
      <c r="B12" s="76"/>
      <c r="C12" s="72"/>
      <c r="E12" s="72"/>
      <c r="F12" s="73"/>
      <c r="G12" s="77"/>
      <c r="H12" s="90"/>
      <c r="I12" s="91"/>
      <c r="J12" s="91"/>
      <c r="K12" s="90"/>
      <c r="L12" s="91"/>
      <c r="M12" s="91"/>
      <c r="N12" s="91"/>
      <c r="O12" s="90"/>
      <c r="P12" s="91"/>
      <c r="Q12" s="91"/>
      <c r="R12" s="91"/>
      <c r="S12" s="90"/>
      <c r="T12" s="96"/>
      <c r="U12" s="91"/>
      <c r="V12" s="91"/>
      <c r="W12" s="90"/>
      <c r="X12" s="91"/>
      <c r="Y12" s="91"/>
      <c r="Z12" s="91"/>
      <c r="AA12" s="97"/>
    </row>
    <row r="13" spans="2:27" ht="15">
      <c r="B13" s="76"/>
      <c r="C13" s="72"/>
      <c r="D13" s="72" t="s">
        <v>102</v>
      </c>
      <c r="E13" s="72"/>
      <c r="F13" s="73"/>
      <c r="G13" s="77" t="s">
        <v>99</v>
      </c>
      <c r="H13" s="90">
        <v>1.9770349434373742</v>
      </c>
      <c r="I13" s="91">
        <v>0.7535686427359849</v>
      </c>
      <c r="J13" s="91">
        <v>2.515920179662274</v>
      </c>
      <c r="K13" s="90">
        <v>2.55212474816606</v>
      </c>
      <c r="L13" s="91">
        <v>2.9024956304976968</v>
      </c>
      <c r="M13" s="91">
        <v>2.314630963862257</v>
      </c>
      <c r="N13" s="91">
        <v>1.8461451471544592</v>
      </c>
      <c r="O13" s="90">
        <v>0.8668817505961783</v>
      </c>
      <c r="P13" s="91">
        <v>0.5175378568899305</v>
      </c>
      <c r="Q13" s="91">
        <v>0.28651583853419993</v>
      </c>
      <c r="R13" s="91">
        <v>0.6677352997069335</v>
      </c>
      <c r="S13" s="90">
        <v>1.5438969689224535</v>
      </c>
      <c r="T13" s="96">
        <v>2.2683416625004327</v>
      </c>
      <c r="U13" s="91">
        <v>2.542260951476493</v>
      </c>
      <c r="V13" s="91">
        <v>2.544844839898232</v>
      </c>
      <c r="W13" s="90">
        <v>2.705894180848148</v>
      </c>
      <c r="X13" s="91">
        <v>2.647482237017101</v>
      </c>
      <c r="Y13" s="91">
        <v>2.5986108237880217</v>
      </c>
      <c r="Z13" s="91">
        <v>2.568934909448302</v>
      </c>
      <c r="AA13" s="97">
        <v>2.3717879334628833</v>
      </c>
    </row>
    <row r="14" spans="2:27" ht="15">
      <c r="B14" s="76"/>
      <c r="C14" s="72"/>
      <c r="D14" s="72" t="s">
        <v>103</v>
      </c>
      <c r="E14" s="72"/>
      <c r="F14" s="73"/>
      <c r="G14" s="77" t="s">
        <v>99</v>
      </c>
      <c r="H14" s="90">
        <v>1.427550186741371</v>
      </c>
      <c r="I14" s="91">
        <v>0.4511865937697195</v>
      </c>
      <c r="J14" s="91">
        <v>1.8935840839716604</v>
      </c>
      <c r="K14" s="90">
        <v>2.2544882708480714</v>
      </c>
      <c r="L14" s="91">
        <v>2.229880994462107</v>
      </c>
      <c r="M14" s="91">
        <v>1.72837339884191</v>
      </c>
      <c r="N14" s="91">
        <v>1.1234319974388285</v>
      </c>
      <c r="O14" s="90">
        <v>0.6447509179749602</v>
      </c>
      <c r="P14" s="91">
        <v>0.26399073508167703</v>
      </c>
      <c r="Q14" s="91">
        <v>0.21598641878092906</v>
      </c>
      <c r="R14" s="91">
        <v>0.5068068045221281</v>
      </c>
      <c r="S14" s="90">
        <v>0.8173327052365664</v>
      </c>
      <c r="T14" s="96">
        <v>1.516934631914097</v>
      </c>
      <c r="U14" s="91">
        <v>1.7842858052223818</v>
      </c>
      <c r="V14" s="91">
        <v>2.0396528808875445</v>
      </c>
      <c r="W14" s="90">
        <v>2.230257729192047</v>
      </c>
      <c r="X14" s="91">
        <v>2.318643505702994</v>
      </c>
      <c r="Y14" s="91">
        <v>2.2687099934270805</v>
      </c>
      <c r="Z14" s="91">
        <v>2.2549284701043177</v>
      </c>
      <c r="AA14" s="97">
        <v>2.176819138833281</v>
      </c>
    </row>
    <row r="15" spans="2:27" ht="3.75" customHeight="1">
      <c r="B15" s="76"/>
      <c r="C15" s="72"/>
      <c r="D15" s="72"/>
      <c r="E15" s="72"/>
      <c r="F15" s="73"/>
      <c r="G15" s="77"/>
      <c r="H15" s="90"/>
      <c r="I15" s="91"/>
      <c r="J15" s="91"/>
      <c r="K15" s="90"/>
      <c r="L15" s="91"/>
      <c r="M15" s="91"/>
      <c r="N15" s="91"/>
      <c r="O15" s="90"/>
      <c r="P15" s="91"/>
      <c r="Q15" s="91"/>
      <c r="R15" s="91"/>
      <c r="S15" s="90"/>
      <c r="T15" s="96"/>
      <c r="U15" s="91"/>
      <c r="V15" s="91"/>
      <c r="W15" s="90"/>
      <c r="X15" s="91"/>
      <c r="Y15" s="91"/>
      <c r="Z15" s="91"/>
      <c r="AA15" s="97"/>
    </row>
    <row r="16" spans="2:27" ht="15">
      <c r="B16" s="76"/>
      <c r="C16" s="72" t="s">
        <v>90</v>
      </c>
      <c r="D16" s="72"/>
      <c r="E16" s="72"/>
      <c r="F16" s="73"/>
      <c r="G16" s="77" t="s">
        <v>99</v>
      </c>
      <c r="H16" s="90">
        <v>1.388626243520477</v>
      </c>
      <c r="I16" s="91">
        <v>0.2405310680083801</v>
      </c>
      <c r="J16" s="91">
        <v>1.9104143604427009</v>
      </c>
      <c r="K16" s="90">
        <v>2.0191423574145375</v>
      </c>
      <c r="L16" s="91">
        <v>2.1617834609563715</v>
      </c>
      <c r="M16" s="91">
        <v>1.636907397509276</v>
      </c>
      <c r="N16" s="91">
        <v>1.2745956252664428</v>
      </c>
      <c r="O16" s="90">
        <v>0.49466646061773645</v>
      </c>
      <c r="P16" s="91">
        <v>-0.05367823036101527</v>
      </c>
      <c r="Q16" s="91">
        <v>-0.08126220409324958</v>
      </c>
      <c r="R16" s="91">
        <v>0.17031314789481655</v>
      </c>
      <c r="S16" s="90">
        <v>0.9280191224807339</v>
      </c>
      <c r="T16" s="96">
        <v>1.6632591087087292</v>
      </c>
      <c r="U16" s="91">
        <v>1.9101517590113986</v>
      </c>
      <c r="V16" s="91">
        <v>1.9581191483043767</v>
      </c>
      <c r="W16" s="90">
        <v>2.1081924865813164</v>
      </c>
      <c r="X16" s="91">
        <v>2.1010100853884097</v>
      </c>
      <c r="Y16" s="91">
        <v>2.0582596413510714</v>
      </c>
      <c r="Z16" s="91">
        <v>2.036731857712823</v>
      </c>
      <c r="AA16" s="97">
        <v>1.8821306135230458</v>
      </c>
    </row>
    <row r="17" spans="2:27" ht="3.75" customHeight="1">
      <c r="B17" s="76"/>
      <c r="C17" s="72"/>
      <c r="D17" s="72"/>
      <c r="E17" s="72"/>
      <c r="F17" s="73"/>
      <c r="G17" s="77"/>
      <c r="H17" s="73"/>
      <c r="I17" s="72"/>
      <c r="J17" s="72"/>
      <c r="K17" s="73"/>
      <c r="L17" s="72"/>
      <c r="M17" s="72"/>
      <c r="N17" s="72"/>
      <c r="O17" s="73"/>
      <c r="P17" s="72"/>
      <c r="Q17" s="72"/>
      <c r="R17" s="72"/>
      <c r="S17" s="73"/>
      <c r="T17" s="74"/>
      <c r="U17" s="72"/>
      <c r="V17" s="72"/>
      <c r="W17" s="73"/>
      <c r="X17" s="72"/>
      <c r="Y17" s="72"/>
      <c r="Z17" s="72"/>
      <c r="AA17" s="75"/>
    </row>
    <row r="18" spans="2:27" ht="15">
      <c r="B18" s="76"/>
      <c r="C18" s="72" t="s">
        <v>19</v>
      </c>
      <c r="D18" s="72"/>
      <c r="E18" s="72"/>
      <c r="F18" s="73"/>
      <c r="G18" s="77" t="s">
        <v>100</v>
      </c>
      <c r="H18" s="90">
        <v>0.5144368216825796</v>
      </c>
      <c r="I18" s="91">
        <v>0.3290302689598974</v>
      </c>
      <c r="J18" s="91">
        <v>1.8292458274605963</v>
      </c>
      <c r="K18" s="90">
        <v>2.291518525030952</v>
      </c>
      <c r="L18" s="91">
        <v>0.8720207583450446</v>
      </c>
      <c r="M18" s="91">
        <v>0.7994050151285137</v>
      </c>
      <c r="N18" s="91">
        <v>0.21727161103174808</v>
      </c>
      <c r="O18" s="90">
        <v>0.1752070152580103</v>
      </c>
      <c r="P18" s="91">
        <v>0.2697387064467023</v>
      </c>
      <c r="Q18" s="91">
        <v>-0.006711183474365612</v>
      </c>
      <c r="R18" s="91">
        <v>0.32314171600873465</v>
      </c>
      <c r="S18" s="90">
        <v>0.7219096514885734</v>
      </c>
      <c r="T18" s="96">
        <v>1.1472453209067055</v>
      </c>
      <c r="U18" s="91">
        <v>1.8120337880980628</v>
      </c>
      <c r="V18" s="91">
        <v>2.1135791923053233</v>
      </c>
      <c r="W18" s="90">
        <v>2.2251581206377864</v>
      </c>
      <c r="X18" s="91">
        <v>2.294831034791173</v>
      </c>
      <c r="Y18" s="91">
        <v>2.288965772449103</v>
      </c>
      <c r="Z18" s="91">
        <v>2.289064602659451</v>
      </c>
      <c r="AA18" s="97">
        <v>2.293258816551713</v>
      </c>
    </row>
    <row r="19" spans="2:27" ht="15">
      <c r="B19" s="76"/>
      <c r="C19" s="72"/>
      <c r="D19" s="72" t="s">
        <v>20</v>
      </c>
      <c r="E19" s="72"/>
      <c r="F19" s="73"/>
      <c r="G19" s="77" t="s">
        <v>100</v>
      </c>
      <c r="H19" s="90">
        <v>1.3195790611646885</v>
      </c>
      <c r="I19" s="91">
        <v>0.40001404281522923</v>
      </c>
      <c r="J19" s="91">
        <v>1.9593870351385334</v>
      </c>
      <c r="K19" s="90">
        <v>2.3225836793096164</v>
      </c>
      <c r="L19" s="91">
        <v>2.2975625041502923</v>
      </c>
      <c r="M19" s="91">
        <v>1.1482102498470965</v>
      </c>
      <c r="N19" s="91">
        <v>1.0719381487978268</v>
      </c>
      <c r="O19" s="90">
        <v>0.7662545591593499</v>
      </c>
      <c r="P19" s="91">
        <v>0.09497242404235351</v>
      </c>
      <c r="Q19" s="91">
        <v>0.5459102491556251</v>
      </c>
      <c r="R19" s="91">
        <v>0.3869655776405523</v>
      </c>
      <c r="S19" s="90">
        <v>0.5614281187804551</v>
      </c>
      <c r="T19" s="96">
        <v>1.627846229961193</v>
      </c>
      <c r="U19" s="91">
        <v>1.8856354846682848</v>
      </c>
      <c r="V19" s="91">
        <v>2.1057782289652494</v>
      </c>
      <c r="W19" s="90">
        <v>2.207041648814979</v>
      </c>
      <c r="X19" s="91">
        <v>2.244861486358758</v>
      </c>
      <c r="Y19" s="91">
        <v>2.287271824691018</v>
      </c>
      <c r="Z19" s="91">
        <v>2.3525723657138258</v>
      </c>
      <c r="AA19" s="97">
        <v>2.402548797182533</v>
      </c>
    </row>
    <row r="20" spans="2:27" ht="15">
      <c r="B20" s="76"/>
      <c r="C20" s="72"/>
      <c r="D20" s="72" t="s">
        <v>22</v>
      </c>
      <c r="E20" s="72"/>
      <c r="F20" s="73"/>
      <c r="G20" s="77" t="s">
        <v>100</v>
      </c>
      <c r="H20" s="90">
        <v>1.1574119912809664</v>
      </c>
      <c r="I20" s="91">
        <v>1.8728558427255564</v>
      </c>
      <c r="J20" s="91">
        <v>2.0282998366778457</v>
      </c>
      <c r="K20" s="90">
        <v>2.448911367717315</v>
      </c>
      <c r="L20" s="91">
        <v>2.925934964322721</v>
      </c>
      <c r="M20" s="91">
        <v>1.1606912799203286</v>
      </c>
      <c r="N20" s="91">
        <v>0.40438220161721006</v>
      </c>
      <c r="O20" s="90">
        <v>0.16172622641690282</v>
      </c>
      <c r="P20" s="91">
        <v>1.2861112120211402</v>
      </c>
      <c r="Q20" s="91">
        <v>1.446155124577814</v>
      </c>
      <c r="R20" s="91">
        <v>2.254254755391756</v>
      </c>
      <c r="S20" s="90">
        <v>2.4943191935923608</v>
      </c>
      <c r="T20" s="96">
        <v>1.714700306424362</v>
      </c>
      <c r="U20" s="91">
        <v>1.988859032857377</v>
      </c>
      <c r="V20" s="91">
        <v>2.1333039549144246</v>
      </c>
      <c r="W20" s="90">
        <v>2.275513803335599</v>
      </c>
      <c r="X20" s="91">
        <v>2.3696996501085437</v>
      </c>
      <c r="Y20" s="91">
        <v>2.411616484365382</v>
      </c>
      <c r="Z20" s="91">
        <v>2.4809580052459097</v>
      </c>
      <c r="AA20" s="97">
        <v>2.5291729749931164</v>
      </c>
    </row>
    <row r="21" spans="2:27" ht="15">
      <c r="B21" s="76"/>
      <c r="C21" s="72"/>
      <c r="D21" s="72" t="s">
        <v>21</v>
      </c>
      <c r="E21" s="72"/>
      <c r="F21" s="73"/>
      <c r="G21" s="77" t="s">
        <v>100</v>
      </c>
      <c r="H21" s="90">
        <v>0.5719285559745657</v>
      </c>
      <c r="I21" s="91">
        <v>3.231009583751714</v>
      </c>
      <c r="J21" s="91">
        <v>1.517167106608568</v>
      </c>
      <c r="K21" s="90">
        <v>2.2793436260938336</v>
      </c>
      <c r="L21" s="91">
        <v>4.636576615391604</v>
      </c>
      <c r="M21" s="91">
        <v>-0.389168197999183</v>
      </c>
      <c r="N21" s="91">
        <v>-3.442343169214439</v>
      </c>
      <c r="O21" s="90">
        <v>1.4098505594155313</v>
      </c>
      <c r="P21" s="91">
        <v>3.178495837714209</v>
      </c>
      <c r="Q21" s="91">
        <v>4.888050915521092</v>
      </c>
      <c r="R21" s="91">
        <v>4.646201447444568</v>
      </c>
      <c r="S21" s="90">
        <v>0.47520182620337437</v>
      </c>
      <c r="T21" s="96">
        <v>0.8561064471022632</v>
      </c>
      <c r="U21" s="91">
        <v>1.3896239014826506</v>
      </c>
      <c r="V21" s="91">
        <v>1.7305251013265632</v>
      </c>
      <c r="W21" s="90">
        <v>2.0713253983156505</v>
      </c>
      <c r="X21" s="91">
        <v>2.212532031586562</v>
      </c>
      <c r="Y21" s="91">
        <v>2.284335723907688</v>
      </c>
      <c r="Z21" s="91">
        <v>2.296059331240656</v>
      </c>
      <c r="AA21" s="97">
        <v>2.321595922804079</v>
      </c>
    </row>
    <row r="22" spans="2:27" ht="15">
      <c r="B22" s="76"/>
      <c r="C22" s="72"/>
      <c r="D22" s="72" t="s">
        <v>23</v>
      </c>
      <c r="E22" s="72"/>
      <c r="F22" s="73"/>
      <c r="G22" s="77" t="s">
        <v>100</v>
      </c>
      <c r="H22" s="90">
        <v>-1.83618157134039</v>
      </c>
      <c r="I22" s="91">
        <v>0.10621712712391229</v>
      </c>
      <c r="J22" s="91">
        <v>1.9209457994417107</v>
      </c>
      <c r="K22" s="90">
        <v>1.9219335120935739</v>
      </c>
      <c r="L22" s="91">
        <v>-1.830733465402858</v>
      </c>
      <c r="M22" s="91">
        <v>-0.4088584377239073</v>
      </c>
      <c r="N22" s="91">
        <v>-2.442560830654756</v>
      </c>
      <c r="O22" s="90">
        <v>-2.623526565148225</v>
      </c>
      <c r="P22" s="91">
        <v>-2.435100599223091</v>
      </c>
      <c r="Q22" s="91">
        <v>-0.1591494760479435</v>
      </c>
      <c r="R22" s="91">
        <v>1.284638162780908</v>
      </c>
      <c r="S22" s="90">
        <v>1.6877250175653842</v>
      </c>
      <c r="T22" s="96">
        <v>2.0191501203511706</v>
      </c>
      <c r="U22" s="91">
        <v>1.888489913436004</v>
      </c>
      <c r="V22" s="91">
        <v>1.8845045526444153</v>
      </c>
      <c r="W22" s="90">
        <v>1.8914124540812054</v>
      </c>
      <c r="X22" s="91">
        <v>1.8968038468681385</v>
      </c>
      <c r="Y22" s="91">
        <v>1.904626376912887</v>
      </c>
      <c r="Z22" s="91">
        <v>1.9269231284245762</v>
      </c>
      <c r="AA22" s="97">
        <v>1.9559864417465747</v>
      </c>
    </row>
    <row r="23" spans="2:27" ht="15">
      <c r="B23" s="76"/>
      <c r="C23" s="72"/>
      <c r="D23" s="72" t="s">
        <v>24</v>
      </c>
      <c r="E23" s="72"/>
      <c r="F23" s="73"/>
      <c r="G23" s="77" t="s">
        <v>100</v>
      </c>
      <c r="H23" s="90">
        <v>-1.4334976580475853</v>
      </c>
      <c r="I23" s="91">
        <v>-0.09036353637422678</v>
      </c>
      <c r="J23" s="91">
        <v>1.5809007471189602</v>
      </c>
      <c r="K23" s="90">
        <v>1.5319963176160059</v>
      </c>
      <c r="L23" s="91">
        <v>-2.578171145269536</v>
      </c>
      <c r="M23" s="91">
        <v>-0.8415362084711546</v>
      </c>
      <c r="N23" s="91">
        <v>-0.8663052193835057</v>
      </c>
      <c r="O23" s="90">
        <v>-1.4408813258572621</v>
      </c>
      <c r="P23" s="91">
        <v>-1.6934090672337305</v>
      </c>
      <c r="Q23" s="91">
        <v>-0.09586750655086007</v>
      </c>
      <c r="R23" s="91">
        <v>0.20298180975122193</v>
      </c>
      <c r="S23" s="90">
        <v>1.1704357033044346</v>
      </c>
      <c r="T23" s="96">
        <v>1.9033037484160076</v>
      </c>
      <c r="U23" s="91">
        <v>1.556653263031066</v>
      </c>
      <c r="V23" s="91">
        <v>1.47928496764807</v>
      </c>
      <c r="W23" s="90">
        <v>1.3954004028649933</v>
      </c>
      <c r="X23" s="91">
        <v>1.4535437838090388</v>
      </c>
      <c r="Y23" s="91">
        <v>1.5051941298342797</v>
      </c>
      <c r="Z23" s="91">
        <v>1.555807051230019</v>
      </c>
      <c r="AA23" s="97">
        <v>1.6070936032106573</v>
      </c>
    </row>
    <row r="24" spans="2:27" ht="18">
      <c r="B24" s="76"/>
      <c r="C24" s="72"/>
      <c r="D24" s="72" t="s">
        <v>129</v>
      </c>
      <c r="E24" s="72"/>
      <c r="F24" s="73"/>
      <c r="G24" s="77" t="s">
        <v>100</v>
      </c>
      <c r="H24" s="90">
        <v>-0.4085403293461525</v>
      </c>
      <c r="I24" s="91">
        <v>0.19675846140196995</v>
      </c>
      <c r="J24" s="91">
        <v>0.33475294058405325</v>
      </c>
      <c r="K24" s="90">
        <v>0.38405350886409906</v>
      </c>
      <c r="L24" s="91">
        <v>0.7672178696020922</v>
      </c>
      <c r="M24" s="91">
        <v>0.4363498124143206</v>
      </c>
      <c r="N24" s="91">
        <v>-1.590030125235927</v>
      </c>
      <c r="O24" s="90">
        <v>-1.1999348768540017</v>
      </c>
      <c r="P24" s="91">
        <v>-0.7544677574025656</v>
      </c>
      <c r="Q24" s="91">
        <v>-0.06334269455892638</v>
      </c>
      <c r="R24" s="91">
        <v>1.079465234960125</v>
      </c>
      <c r="S24" s="90">
        <v>0.5113048200938266</v>
      </c>
      <c r="T24" s="96">
        <v>0.11368264587491694</v>
      </c>
      <c r="U24" s="91">
        <v>0.32675028148622687</v>
      </c>
      <c r="V24" s="91">
        <v>0.3993126135304834</v>
      </c>
      <c r="W24" s="90">
        <v>0.48918594851983244</v>
      </c>
      <c r="X24" s="91">
        <v>0.4369093937257418</v>
      </c>
      <c r="Y24" s="91">
        <v>0.39350917014915865</v>
      </c>
      <c r="Z24" s="91">
        <v>0.36543068089385145</v>
      </c>
      <c r="AA24" s="97">
        <v>0.34337448908677004</v>
      </c>
    </row>
    <row r="25" spans="2:27" ht="3.75" customHeight="1">
      <c r="B25" s="76"/>
      <c r="C25" s="72"/>
      <c r="D25" s="72"/>
      <c r="E25" s="72"/>
      <c r="F25" s="73"/>
      <c r="G25" s="77"/>
      <c r="H25" s="73"/>
      <c r="I25" s="72"/>
      <c r="J25" s="72"/>
      <c r="K25" s="73"/>
      <c r="L25" s="72"/>
      <c r="M25" s="72"/>
      <c r="N25" s="72"/>
      <c r="O25" s="73"/>
      <c r="P25" s="72"/>
      <c r="Q25" s="72"/>
      <c r="R25" s="72"/>
      <c r="S25" s="73"/>
      <c r="T25" s="74"/>
      <c r="U25" s="72"/>
      <c r="V25" s="72"/>
      <c r="W25" s="73"/>
      <c r="X25" s="72"/>
      <c r="Y25" s="72"/>
      <c r="Z25" s="72"/>
      <c r="AA25" s="75"/>
    </row>
    <row r="26" spans="2:27" ht="18.75" thickBot="1">
      <c r="B26" s="78"/>
      <c r="C26" s="79" t="s">
        <v>130</v>
      </c>
      <c r="D26" s="79"/>
      <c r="E26" s="79"/>
      <c r="F26" s="80"/>
      <c r="G26" s="81" t="s">
        <v>52</v>
      </c>
      <c r="H26" s="99">
        <v>-0.9182130282492267</v>
      </c>
      <c r="I26" s="98">
        <v>0.9874724557968051</v>
      </c>
      <c r="J26" s="98">
        <v>1.2349461512599191</v>
      </c>
      <c r="K26" s="99">
        <v>1.4183057109703299</v>
      </c>
      <c r="L26" s="98">
        <v>-0.1687057956820155</v>
      </c>
      <c r="M26" s="98">
        <v>-0.9810046811505373</v>
      </c>
      <c r="N26" s="98">
        <v>-1.1308813925004415</v>
      </c>
      <c r="O26" s="99">
        <v>-1.3802494473837328</v>
      </c>
      <c r="P26" s="98">
        <v>0.42021105435752304</v>
      </c>
      <c r="Q26" s="98">
        <v>0.7732803180687569</v>
      </c>
      <c r="R26" s="98">
        <v>1.2980534269638895</v>
      </c>
      <c r="S26" s="99">
        <v>1.448492174793941</v>
      </c>
      <c r="T26" s="100">
        <v>1.1968171269604682</v>
      </c>
      <c r="U26" s="98">
        <v>1.1683379583332254</v>
      </c>
      <c r="V26" s="98">
        <v>1.2378406928420134</v>
      </c>
      <c r="W26" s="99">
        <v>1.3326749624264806</v>
      </c>
      <c r="X26" s="98">
        <v>1.3590099718500568</v>
      </c>
      <c r="Y26" s="98">
        <v>1.3845009396365384</v>
      </c>
      <c r="Z26" s="98">
        <v>1.435477496638299</v>
      </c>
      <c r="AA26" s="101">
        <v>1.491569623936286</v>
      </c>
    </row>
    <row r="27" ht="3.75" customHeight="1"/>
    <row r="28" ht="15">
      <c r="B28" s="56" t="s">
        <v>176</v>
      </c>
    </row>
    <row r="29" ht="15">
      <c r="B29" s="85" t="s">
        <v>78</v>
      </c>
    </row>
    <row r="30" spans="3:7" ht="15">
      <c r="C30" s="56" t="s">
        <v>131</v>
      </c>
      <c r="G30" s="83"/>
    </row>
    <row r="31" spans="3:7" ht="15">
      <c r="C31" s="56" t="s">
        <v>132</v>
      </c>
      <c r="G31" s="83"/>
    </row>
    <row r="33" ht="15.75" thickBot="1">
      <c r="F33" s="85" t="s">
        <v>98</v>
      </c>
    </row>
    <row r="34" spans="6:23" ht="15">
      <c r="F34" s="120"/>
      <c r="G34" s="121"/>
      <c r="H34" s="122">
        <v>41579</v>
      </c>
      <c r="I34" s="122">
        <v>41609</v>
      </c>
      <c r="J34" s="122">
        <v>41640</v>
      </c>
      <c r="K34" s="122">
        <v>41671</v>
      </c>
      <c r="L34" s="122">
        <v>41699</v>
      </c>
      <c r="M34" s="122">
        <v>41730</v>
      </c>
      <c r="N34" s="122">
        <v>41760</v>
      </c>
      <c r="O34" s="122">
        <v>41791</v>
      </c>
      <c r="P34" s="122">
        <v>41821</v>
      </c>
      <c r="Q34" s="122">
        <v>41852</v>
      </c>
      <c r="R34" s="122">
        <v>41883</v>
      </c>
      <c r="S34" s="122">
        <v>41913</v>
      </c>
      <c r="T34" s="122">
        <v>41944</v>
      </c>
      <c r="U34" s="122">
        <v>41974</v>
      </c>
      <c r="V34" s="122">
        <v>42005</v>
      </c>
      <c r="W34" s="123">
        <v>42036</v>
      </c>
    </row>
    <row r="35" spans="6:23" ht="15.75" thickBot="1">
      <c r="F35" s="124" t="s">
        <v>89</v>
      </c>
      <c r="G35" s="125" t="s">
        <v>107</v>
      </c>
      <c r="H35" s="98">
        <v>0.4830522351400077</v>
      </c>
      <c r="I35" s="98">
        <v>0.385056529575607</v>
      </c>
      <c r="J35" s="98">
        <v>-0.048816206980717425</v>
      </c>
      <c r="K35" s="98">
        <v>-0.1139415642549011</v>
      </c>
      <c r="L35" s="98">
        <v>-0.15169195240474664</v>
      </c>
      <c r="M35" s="98">
        <v>-0.05830513203937926</v>
      </c>
      <c r="N35" s="98">
        <v>-0.11072100053243616</v>
      </c>
      <c r="O35" s="98">
        <v>-0.15217257585352684</v>
      </c>
      <c r="P35" s="98">
        <v>-0.041433632084036276</v>
      </c>
      <c r="Q35" s="98">
        <v>0.15709605003601723</v>
      </c>
      <c r="R35" s="98">
        <v>0.3890879466719639</v>
      </c>
      <c r="S35" s="98">
        <v>0.6969926789648184</v>
      </c>
      <c r="T35" s="98">
        <v>0.9804474001695098</v>
      </c>
      <c r="U35" s="98">
        <v>1.2106081991946098</v>
      </c>
      <c r="V35" s="98">
        <v>1.557745150138686</v>
      </c>
      <c r="W35" s="101">
        <v>1.769634634847563</v>
      </c>
    </row>
    <row r="36" spans="6:8" ht="15">
      <c r="F36" s="56" t="s">
        <v>125</v>
      </c>
      <c r="G36" s="126"/>
      <c r="H36" s="127"/>
    </row>
    <row r="37" spans="7:8" ht="15">
      <c r="G37" s="126"/>
      <c r="H37" s="127"/>
    </row>
    <row r="38" spans="7:8" ht="15">
      <c r="G38" s="126"/>
      <c r="H38" s="127"/>
    </row>
    <row r="39" spans="7:8" ht="15">
      <c r="G39" s="126"/>
      <c r="H39" s="127"/>
    </row>
    <row r="40" spans="7:8" ht="15">
      <c r="G40" s="126"/>
      <c r="H40" s="127"/>
    </row>
    <row r="41" spans="7:8" ht="15">
      <c r="G41" s="126"/>
      <c r="H41" s="127"/>
    </row>
    <row r="42" spans="7:8" ht="15">
      <c r="G42" s="126"/>
      <c r="H42" s="127"/>
    </row>
    <row r="43" spans="7:8" ht="15">
      <c r="G43" s="126"/>
      <c r="H43" s="127"/>
    </row>
    <row r="44" spans="7:8" ht="15">
      <c r="G44" s="126"/>
      <c r="H44" s="127"/>
    </row>
  </sheetData>
  <sheetProtection/>
  <mergeCells count="10">
    <mergeCell ref="B2:AA3"/>
    <mergeCell ref="T4:W4"/>
    <mergeCell ref="X4:AA4"/>
    <mergeCell ref="B4:F5"/>
    <mergeCell ref="G4:G5"/>
    <mergeCell ref="I4:I5"/>
    <mergeCell ref="J4:J5"/>
    <mergeCell ref="K4:K5"/>
    <mergeCell ref="L4:O4"/>
    <mergeCell ref="P4:S4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73"/>
  <sheetViews>
    <sheetView zoomScale="80" zoomScaleNormal="80" zoomScalePageLayoutView="0" workbookViewId="0" topLeftCell="A37">
      <selection activeCell="B67" sqref="B67"/>
    </sheetView>
  </sheetViews>
  <sheetFormatPr defaultColWidth="9.140625" defaultRowHeight="15"/>
  <cols>
    <col min="1" max="5" width="3.140625" style="56" customWidth="1"/>
    <col min="6" max="6" width="35.00390625" style="56" customWidth="1"/>
    <col min="7" max="7" width="20.421875" style="56" bestFit="1" customWidth="1"/>
    <col min="8" max="8" width="10.140625" style="56" customWidth="1"/>
    <col min="9" max="27" width="9.140625" style="56" customWidth="1"/>
    <col min="28" max="16384" width="9.140625" style="56" customWidth="1"/>
  </cols>
  <sheetData>
    <row r="1" ht="22.5" customHeight="1" thickBot="1">
      <c r="B1" s="55" t="s">
        <v>144</v>
      </c>
    </row>
    <row r="2" spans="2:27" ht="18.75" customHeight="1">
      <c r="B2" s="224" t="str">
        <f>"Strednodobá predikcia "&amp;Súhrn!$H$4&amp;" - trh práce [objem]"</f>
        <v>Strednodobá predikcia P1Q-2014 - trh práce [objem]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6"/>
    </row>
    <row r="3" spans="2:27" ht="18.75" customHeight="1">
      <c r="B3" s="227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9"/>
    </row>
    <row r="4" spans="2:27" ht="15">
      <c r="B4" s="218" t="s">
        <v>30</v>
      </c>
      <c r="C4" s="219"/>
      <c r="D4" s="219"/>
      <c r="E4" s="219"/>
      <c r="F4" s="220"/>
      <c r="G4" s="230" t="s">
        <v>88</v>
      </c>
      <c r="H4" s="51" t="s">
        <v>37</v>
      </c>
      <c r="I4" s="213">
        <v>2014</v>
      </c>
      <c r="J4" s="213">
        <v>2015</v>
      </c>
      <c r="K4" s="215">
        <v>2016</v>
      </c>
      <c r="L4" s="208">
        <v>2013</v>
      </c>
      <c r="M4" s="209"/>
      <c r="N4" s="209"/>
      <c r="O4" s="209"/>
      <c r="P4" s="208">
        <v>2014</v>
      </c>
      <c r="Q4" s="209"/>
      <c r="R4" s="209"/>
      <c r="S4" s="209"/>
      <c r="T4" s="208">
        <v>2015</v>
      </c>
      <c r="U4" s="209"/>
      <c r="V4" s="209"/>
      <c r="W4" s="210"/>
      <c r="X4" s="209">
        <v>2016</v>
      </c>
      <c r="Y4" s="209"/>
      <c r="Z4" s="209"/>
      <c r="AA4" s="217"/>
    </row>
    <row r="5" spans="2:27" ht="15">
      <c r="B5" s="221"/>
      <c r="C5" s="222"/>
      <c r="D5" s="222"/>
      <c r="E5" s="222"/>
      <c r="F5" s="223"/>
      <c r="G5" s="231"/>
      <c r="H5" s="54">
        <v>2013</v>
      </c>
      <c r="I5" s="214"/>
      <c r="J5" s="214"/>
      <c r="K5" s="216"/>
      <c r="L5" s="61" t="s">
        <v>3</v>
      </c>
      <c r="M5" s="61" t="s">
        <v>4</v>
      </c>
      <c r="N5" s="61" t="s">
        <v>5</v>
      </c>
      <c r="O5" s="62" t="s">
        <v>6</v>
      </c>
      <c r="P5" s="61" t="s">
        <v>3</v>
      </c>
      <c r="Q5" s="61" t="s">
        <v>4</v>
      </c>
      <c r="R5" s="61" t="s">
        <v>5</v>
      </c>
      <c r="S5" s="62" t="s">
        <v>6</v>
      </c>
      <c r="T5" s="63" t="s">
        <v>3</v>
      </c>
      <c r="U5" s="61" t="s">
        <v>4</v>
      </c>
      <c r="V5" s="61" t="s">
        <v>5</v>
      </c>
      <c r="W5" s="62" t="s">
        <v>6</v>
      </c>
      <c r="X5" s="61" t="s">
        <v>3</v>
      </c>
      <c r="Y5" s="61" t="s">
        <v>4</v>
      </c>
      <c r="Z5" s="61" t="s">
        <v>5</v>
      </c>
      <c r="AA5" s="64" t="s">
        <v>6</v>
      </c>
    </row>
    <row r="6" spans="2:27" ht="3.75" customHeight="1">
      <c r="B6" s="65"/>
      <c r="C6" s="66"/>
      <c r="D6" s="66"/>
      <c r="E6" s="66"/>
      <c r="F6" s="67"/>
      <c r="G6" s="50"/>
      <c r="H6" s="128"/>
      <c r="I6" s="114"/>
      <c r="J6" s="115"/>
      <c r="K6" s="116"/>
      <c r="L6" s="70"/>
      <c r="M6" s="70"/>
      <c r="N6" s="70"/>
      <c r="O6" s="69"/>
      <c r="P6" s="70"/>
      <c r="Q6" s="70"/>
      <c r="R6" s="70"/>
      <c r="S6" s="69"/>
      <c r="T6" s="117"/>
      <c r="U6" s="70"/>
      <c r="V6" s="70"/>
      <c r="W6" s="69"/>
      <c r="X6" s="70"/>
      <c r="Y6" s="70"/>
      <c r="Z6" s="70"/>
      <c r="AA6" s="87"/>
    </row>
    <row r="7" spans="2:27" ht="15">
      <c r="B7" s="65" t="s">
        <v>26</v>
      </c>
      <c r="C7" s="66"/>
      <c r="D7" s="66"/>
      <c r="E7" s="66"/>
      <c r="F7" s="119"/>
      <c r="G7" s="68"/>
      <c r="H7" s="128"/>
      <c r="I7" s="114"/>
      <c r="J7" s="114"/>
      <c r="K7" s="116"/>
      <c r="L7" s="70"/>
      <c r="M7" s="70"/>
      <c r="N7" s="70"/>
      <c r="O7" s="69"/>
      <c r="P7" s="70"/>
      <c r="Q7" s="70"/>
      <c r="R7" s="70"/>
      <c r="S7" s="69"/>
      <c r="T7" s="117"/>
      <c r="U7" s="70"/>
      <c r="V7" s="70"/>
      <c r="W7" s="69"/>
      <c r="X7" s="70"/>
      <c r="Y7" s="70"/>
      <c r="Z7" s="70"/>
      <c r="AA7" s="87"/>
    </row>
    <row r="8" spans="2:27" ht="15">
      <c r="B8" s="65"/>
      <c r="C8" s="118" t="s">
        <v>10</v>
      </c>
      <c r="D8" s="66"/>
      <c r="E8" s="66"/>
      <c r="F8" s="119"/>
      <c r="G8" s="77" t="s">
        <v>40</v>
      </c>
      <c r="H8" s="141">
        <v>2192.25075</v>
      </c>
      <c r="I8" s="142">
        <v>2208.1991542845103</v>
      </c>
      <c r="J8" s="142">
        <v>2220.611242999477</v>
      </c>
      <c r="K8" s="143">
        <v>2234.4195292660343</v>
      </c>
      <c r="L8" s="144">
        <v>2192.4610000000002</v>
      </c>
      <c r="M8" s="144">
        <v>2187.62</v>
      </c>
      <c r="N8" s="144">
        <v>2191.415</v>
      </c>
      <c r="O8" s="145">
        <v>2197.507</v>
      </c>
      <c r="P8" s="144">
        <v>2203.370929308302</v>
      </c>
      <c r="Q8" s="144">
        <v>2207.7250645966196</v>
      </c>
      <c r="R8" s="144">
        <v>2209.449960934023</v>
      </c>
      <c r="S8" s="145">
        <v>2212.250662299098</v>
      </c>
      <c r="T8" s="146">
        <v>2214.946112692215</v>
      </c>
      <c r="U8" s="144">
        <v>2218.7949473293866</v>
      </c>
      <c r="V8" s="144">
        <v>2222.5431919992448</v>
      </c>
      <c r="W8" s="145">
        <v>2226.1607199770615</v>
      </c>
      <c r="X8" s="144">
        <v>2229.8089207885414</v>
      </c>
      <c r="Y8" s="144">
        <v>2232.9522735842115</v>
      </c>
      <c r="Z8" s="144">
        <v>2235.927110673366</v>
      </c>
      <c r="AA8" s="147">
        <v>2238.9898120180187</v>
      </c>
    </row>
    <row r="9" spans="2:27" ht="3.75" customHeight="1">
      <c r="B9" s="76"/>
      <c r="C9" s="72"/>
      <c r="D9" s="88"/>
      <c r="E9" s="72"/>
      <c r="F9" s="73"/>
      <c r="G9" s="77"/>
      <c r="H9" s="148"/>
      <c r="I9" s="144"/>
      <c r="J9" s="144"/>
      <c r="K9" s="145"/>
      <c r="L9" s="144"/>
      <c r="M9" s="144"/>
      <c r="N9" s="144"/>
      <c r="O9" s="145"/>
      <c r="P9" s="144"/>
      <c r="Q9" s="144"/>
      <c r="R9" s="144"/>
      <c r="S9" s="145"/>
      <c r="T9" s="146"/>
      <c r="U9" s="144"/>
      <c r="V9" s="144"/>
      <c r="W9" s="145"/>
      <c r="X9" s="144"/>
      <c r="Y9" s="144"/>
      <c r="Z9" s="144"/>
      <c r="AA9" s="147"/>
    </row>
    <row r="10" spans="2:27" ht="15">
      <c r="B10" s="76"/>
      <c r="C10" s="72"/>
      <c r="D10" s="88" t="s">
        <v>56</v>
      </c>
      <c r="E10" s="72"/>
      <c r="F10" s="73"/>
      <c r="G10" s="77" t="s">
        <v>40</v>
      </c>
      <c r="H10" s="148">
        <v>1854.6100000000001</v>
      </c>
      <c r="I10" s="144">
        <v>1868.9426253512015</v>
      </c>
      <c r="J10" s="144">
        <v>1879.3182130365835</v>
      </c>
      <c r="K10" s="145">
        <v>1891.0042584681435</v>
      </c>
      <c r="L10" s="149"/>
      <c r="M10" s="149"/>
      <c r="N10" s="149"/>
      <c r="O10" s="150"/>
      <c r="P10" s="149"/>
      <c r="Q10" s="149"/>
      <c r="R10" s="149"/>
      <c r="S10" s="150"/>
      <c r="T10" s="151"/>
      <c r="U10" s="149"/>
      <c r="V10" s="149"/>
      <c r="W10" s="150"/>
      <c r="X10" s="149"/>
      <c r="Y10" s="149"/>
      <c r="Z10" s="149"/>
      <c r="AA10" s="152"/>
    </row>
    <row r="11" spans="2:27" ht="15">
      <c r="B11" s="76"/>
      <c r="C11" s="72"/>
      <c r="D11" s="88" t="s">
        <v>57</v>
      </c>
      <c r="E11" s="72"/>
      <c r="F11" s="73"/>
      <c r="G11" s="77" t="s">
        <v>40</v>
      </c>
      <c r="H11" s="148">
        <f>H8-H10</f>
        <v>337.64075</v>
      </c>
      <c r="I11" s="144">
        <f>I8-I10</f>
        <v>339.2565289333088</v>
      </c>
      <c r="J11" s="144">
        <f>J8-J10</f>
        <v>341.29302996289334</v>
      </c>
      <c r="K11" s="145">
        <f>K8-K10</f>
        <v>343.4152707978908</v>
      </c>
      <c r="L11" s="149"/>
      <c r="M11" s="149"/>
      <c r="N11" s="149"/>
      <c r="O11" s="150"/>
      <c r="P11" s="149"/>
      <c r="Q11" s="149"/>
      <c r="R11" s="149"/>
      <c r="S11" s="150"/>
      <c r="T11" s="151"/>
      <c r="U11" s="149"/>
      <c r="V11" s="149"/>
      <c r="W11" s="150"/>
      <c r="X11" s="149"/>
      <c r="Y11" s="149"/>
      <c r="Z11" s="149"/>
      <c r="AA11" s="152"/>
    </row>
    <row r="12" spans="2:27" ht="3.75" customHeight="1">
      <c r="B12" s="76"/>
      <c r="C12" s="72"/>
      <c r="D12" s="72"/>
      <c r="E12" s="72"/>
      <c r="F12" s="73"/>
      <c r="G12" s="77"/>
      <c r="H12" s="84"/>
      <c r="I12" s="72"/>
      <c r="J12" s="72"/>
      <c r="K12" s="73"/>
      <c r="L12" s="72"/>
      <c r="M12" s="72"/>
      <c r="N12" s="72"/>
      <c r="O12" s="73"/>
      <c r="P12" s="72"/>
      <c r="Q12" s="72"/>
      <c r="R12" s="72"/>
      <c r="S12" s="73"/>
      <c r="T12" s="74"/>
      <c r="U12" s="72"/>
      <c r="V12" s="72"/>
      <c r="W12" s="73"/>
      <c r="X12" s="72"/>
      <c r="Y12" s="72"/>
      <c r="Z12" s="72"/>
      <c r="AA12" s="75"/>
    </row>
    <row r="13" spans="2:27" ht="15">
      <c r="B13" s="76"/>
      <c r="C13" s="72" t="s">
        <v>58</v>
      </c>
      <c r="D13" s="72"/>
      <c r="E13" s="72"/>
      <c r="F13" s="73"/>
      <c r="G13" s="77" t="s">
        <v>42</v>
      </c>
      <c r="H13" s="112">
        <v>385.99524999999977</v>
      </c>
      <c r="I13" s="91">
        <v>366.8561823522331</v>
      </c>
      <c r="J13" s="91">
        <v>346.7748886657489</v>
      </c>
      <c r="K13" s="90">
        <v>324.0550829529667</v>
      </c>
      <c r="L13" s="136">
        <v>387.101840119208</v>
      </c>
      <c r="M13" s="136">
        <v>386.700904368715</v>
      </c>
      <c r="N13" s="136">
        <v>387.555918996065</v>
      </c>
      <c r="O13" s="137">
        <v>382.622336516011</v>
      </c>
      <c r="P13" s="136">
        <v>374.78808036799546</v>
      </c>
      <c r="Q13" s="136">
        <v>368.46443603745735</v>
      </c>
      <c r="R13" s="136">
        <v>364.49976295447556</v>
      </c>
      <c r="S13" s="137">
        <v>359.67245004900406</v>
      </c>
      <c r="T13" s="138">
        <v>355.3682038808006</v>
      </c>
      <c r="U13" s="136">
        <v>349.80813940688904</v>
      </c>
      <c r="V13" s="136">
        <v>343.9637528215371</v>
      </c>
      <c r="W13" s="137">
        <v>337.95945855376885</v>
      </c>
      <c r="X13" s="136">
        <v>332.10673812061486</v>
      </c>
      <c r="Y13" s="136">
        <v>326.78385001679544</v>
      </c>
      <c r="Z13" s="136">
        <v>321.4122818447436</v>
      </c>
      <c r="AA13" s="139">
        <v>315.9174618297129</v>
      </c>
    </row>
    <row r="14" spans="2:27" ht="15">
      <c r="B14" s="76"/>
      <c r="C14" s="72" t="s">
        <v>8</v>
      </c>
      <c r="D14" s="72"/>
      <c r="E14" s="72"/>
      <c r="F14" s="73"/>
      <c r="G14" s="77" t="s">
        <v>11</v>
      </c>
      <c r="H14" s="112">
        <v>14.215893587196293</v>
      </c>
      <c r="I14" s="91">
        <v>13.532018097830218</v>
      </c>
      <c r="J14" s="91">
        <v>12.829050070281767</v>
      </c>
      <c r="K14" s="90">
        <v>12.03025784167977</v>
      </c>
      <c r="L14" s="91">
        <v>14.234970015728166</v>
      </c>
      <c r="M14" s="91">
        <v>14.256661970144444</v>
      </c>
      <c r="N14" s="91">
        <v>14.284697575472787</v>
      </c>
      <c r="O14" s="90">
        <v>14.087244787439769</v>
      </c>
      <c r="P14" s="91">
        <v>13.808823401401614</v>
      </c>
      <c r="Q14" s="91">
        <v>13.585691328318795</v>
      </c>
      <c r="R14" s="91">
        <v>13.450617375832403</v>
      </c>
      <c r="S14" s="90">
        <v>13.282940285768063</v>
      </c>
      <c r="T14" s="96">
        <v>13.132196126241524</v>
      </c>
      <c r="U14" s="91">
        <v>12.93534268405665</v>
      </c>
      <c r="V14" s="91">
        <v>12.729614830431046</v>
      </c>
      <c r="W14" s="90">
        <v>12.519046640397846</v>
      </c>
      <c r="X14" s="91">
        <v>12.312830106469619</v>
      </c>
      <c r="Y14" s="91">
        <v>12.125800422489874</v>
      </c>
      <c r="Z14" s="91">
        <v>11.9376578651611</v>
      </c>
      <c r="AA14" s="97">
        <v>11.744742972598488</v>
      </c>
    </row>
    <row r="15" spans="2:27" ht="3.75" customHeight="1">
      <c r="B15" s="76"/>
      <c r="C15" s="72"/>
      <c r="D15" s="72"/>
      <c r="E15" s="72"/>
      <c r="F15" s="73"/>
      <c r="G15" s="77"/>
      <c r="H15" s="84"/>
      <c r="I15" s="72"/>
      <c r="J15" s="72"/>
      <c r="K15" s="73"/>
      <c r="L15" s="72"/>
      <c r="M15" s="72"/>
      <c r="N15" s="72"/>
      <c r="O15" s="73"/>
      <c r="P15" s="72"/>
      <c r="Q15" s="72"/>
      <c r="R15" s="72"/>
      <c r="S15" s="73"/>
      <c r="T15" s="74"/>
      <c r="U15" s="72"/>
      <c r="V15" s="72"/>
      <c r="W15" s="73"/>
      <c r="X15" s="72"/>
      <c r="Y15" s="72"/>
      <c r="Z15" s="72"/>
      <c r="AA15" s="75"/>
    </row>
    <row r="16" spans="2:27" ht="15">
      <c r="B16" s="65" t="s">
        <v>25</v>
      </c>
      <c r="C16" s="72"/>
      <c r="D16" s="72"/>
      <c r="E16" s="72"/>
      <c r="F16" s="73"/>
      <c r="G16" s="77"/>
      <c r="H16" s="84"/>
      <c r="I16" s="72"/>
      <c r="J16" s="72"/>
      <c r="K16" s="73"/>
      <c r="L16" s="72"/>
      <c r="M16" s="72"/>
      <c r="N16" s="72"/>
      <c r="O16" s="73"/>
      <c r="P16" s="72"/>
      <c r="Q16" s="72"/>
      <c r="R16" s="72"/>
      <c r="S16" s="73"/>
      <c r="T16" s="74"/>
      <c r="U16" s="72"/>
      <c r="V16" s="72"/>
      <c r="W16" s="73"/>
      <c r="X16" s="72"/>
      <c r="Y16" s="72"/>
      <c r="Z16" s="72"/>
      <c r="AA16" s="75"/>
    </row>
    <row r="17" spans="2:27" ht="15">
      <c r="B17" s="76"/>
      <c r="C17" s="72" t="s">
        <v>109</v>
      </c>
      <c r="D17" s="72"/>
      <c r="E17" s="72"/>
      <c r="F17" s="73"/>
      <c r="G17" s="77" t="s">
        <v>116</v>
      </c>
      <c r="H17" s="153">
        <v>14551.76182593645</v>
      </c>
      <c r="I17" s="104">
        <v>14945.043395644707</v>
      </c>
      <c r="J17" s="104">
        <v>15539.068640197578</v>
      </c>
      <c r="K17" s="105">
        <v>16217.169054984257</v>
      </c>
      <c r="L17" s="104">
        <v>3622.6477396451833</v>
      </c>
      <c r="M17" s="104">
        <v>3643.328369350426</v>
      </c>
      <c r="N17" s="104">
        <v>3639.0355050899634</v>
      </c>
      <c r="O17" s="105">
        <v>3646.7106241236097</v>
      </c>
      <c r="P17" s="104">
        <v>3684.0954714742975</v>
      </c>
      <c r="Q17" s="104">
        <v>3717.7029392813133</v>
      </c>
      <c r="R17" s="104">
        <v>3754.052897989972</v>
      </c>
      <c r="S17" s="105">
        <v>3788.9780837844305</v>
      </c>
      <c r="T17" s="106">
        <v>3825.8713719842176</v>
      </c>
      <c r="U17" s="104">
        <v>3864.143074745261</v>
      </c>
      <c r="V17" s="104">
        <v>3903.655618381472</v>
      </c>
      <c r="W17" s="105">
        <v>3945.0643333024864</v>
      </c>
      <c r="X17" s="104">
        <v>3987.743696577919</v>
      </c>
      <c r="Y17" s="104">
        <v>4031.552450432634</v>
      </c>
      <c r="Z17" s="104">
        <v>4076.40453407814</v>
      </c>
      <c r="AA17" s="107">
        <v>4121.164422368061</v>
      </c>
    </row>
    <row r="18" spans="2:27" ht="18">
      <c r="B18" s="76"/>
      <c r="C18" s="72" t="s">
        <v>133</v>
      </c>
      <c r="D18" s="72"/>
      <c r="E18" s="72"/>
      <c r="F18" s="73"/>
      <c r="G18" s="77" t="s">
        <v>116</v>
      </c>
      <c r="H18" s="140">
        <v>824.249975</v>
      </c>
      <c r="I18" s="93">
        <v>845.0170509542306</v>
      </c>
      <c r="J18" s="93">
        <v>878.5978864015328</v>
      </c>
      <c r="K18" s="92">
        <v>916.9410480052138</v>
      </c>
      <c r="L18" s="93">
        <v>819.6668</v>
      </c>
      <c r="M18" s="93">
        <v>825.8846</v>
      </c>
      <c r="N18" s="93">
        <v>826.6729</v>
      </c>
      <c r="O18" s="92">
        <v>824.7756</v>
      </c>
      <c r="P18" s="93">
        <v>833.2309212696942</v>
      </c>
      <c r="Q18" s="93">
        <v>840.8319135836028</v>
      </c>
      <c r="R18" s="93">
        <v>849.0531743564161</v>
      </c>
      <c r="S18" s="92">
        <v>856.9521946072089</v>
      </c>
      <c r="T18" s="94">
        <v>865.2963400707023</v>
      </c>
      <c r="U18" s="93">
        <v>873.9522411995023</v>
      </c>
      <c r="V18" s="93">
        <v>882.8887829885604</v>
      </c>
      <c r="W18" s="92">
        <v>892.2541813473662</v>
      </c>
      <c r="X18" s="93">
        <v>901.9069619163135</v>
      </c>
      <c r="Y18" s="93">
        <v>911.8151764608826</v>
      </c>
      <c r="Z18" s="93">
        <v>921.9593606347668</v>
      </c>
      <c r="AA18" s="95">
        <v>932.0826930088923</v>
      </c>
    </row>
    <row r="19" spans="2:27" ht="15">
      <c r="B19" s="76"/>
      <c r="C19" s="72"/>
      <c r="D19" s="88" t="s">
        <v>60</v>
      </c>
      <c r="E19" s="72"/>
      <c r="F19" s="73"/>
      <c r="G19" s="77" t="s">
        <v>116</v>
      </c>
      <c r="H19" s="140">
        <v>820.8827639211054</v>
      </c>
      <c r="I19" s="93">
        <v>837.2214790992177</v>
      </c>
      <c r="J19" s="93">
        <v>872.1133966273628</v>
      </c>
      <c r="K19" s="92">
        <v>913.70840361433</v>
      </c>
      <c r="L19" s="129"/>
      <c r="M19" s="129"/>
      <c r="N19" s="129"/>
      <c r="O19" s="130"/>
      <c r="P19" s="129"/>
      <c r="Q19" s="129"/>
      <c r="R19" s="129"/>
      <c r="S19" s="130"/>
      <c r="T19" s="131"/>
      <c r="U19" s="129"/>
      <c r="V19" s="129"/>
      <c r="W19" s="130"/>
      <c r="X19" s="129"/>
      <c r="Y19" s="129"/>
      <c r="Z19" s="129"/>
      <c r="AA19" s="132"/>
    </row>
    <row r="20" spans="2:27" ht="18">
      <c r="B20" s="76"/>
      <c r="C20" s="72"/>
      <c r="D20" s="88" t="s">
        <v>134</v>
      </c>
      <c r="E20" s="72"/>
      <c r="F20" s="73"/>
      <c r="G20" s="77" t="s">
        <v>116</v>
      </c>
      <c r="H20" s="140">
        <v>837.2371482267172</v>
      </c>
      <c r="I20" s="93">
        <v>870.5155504358071</v>
      </c>
      <c r="J20" s="93">
        <v>899.9975304728588</v>
      </c>
      <c r="K20" s="92">
        <v>927.6871541913172</v>
      </c>
      <c r="L20" s="129"/>
      <c r="M20" s="129"/>
      <c r="N20" s="129"/>
      <c r="O20" s="130"/>
      <c r="P20" s="129"/>
      <c r="Q20" s="129"/>
      <c r="R20" s="129"/>
      <c r="S20" s="130"/>
      <c r="T20" s="131"/>
      <c r="U20" s="129"/>
      <c r="V20" s="129"/>
      <c r="W20" s="130"/>
      <c r="X20" s="129"/>
      <c r="Y20" s="129"/>
      <c r="Z20" s="129"/>
      <c r="AA20" s="132"/>
    </row>
    <row r="21" spans="2:27" ht="15">
      <c r="B21" s="76"/>
      <c r="C21" s="72" t="s">
        <v>59</v>
      </c>
      <c r="D21" s="72"/>
      <c r="E21" s="72"/>
      <c r="F21" s="73"/>
      <c r="G21" s="77" t="s">
        <v>116</v>
      </c>
      <c r="H21" s="140">
        <v>752.2233689189268</v>
      </c>
      <c r="I21" s="93">
        <v>769.3209945042082</v>
      </c>
      <c r="J21" s="93">
        <v>784.8973819052918</v>
      </c>
      <c r="K21" s="92">
        <v>802.9396943790772</v>
      </c>
      <c r="L21" s="129"/>
      <c r="M21" s="129"/>
      <c r="N21" s="129"/>
      <c r="O21" s="130"/>
      <c r="P21" s="129"/>
      <c r="Q21" s="129"/>
      <c r="R21" s="129"/>
      <c r="S21" s="130"/>
      <c r="T21" s="131"/>
      <c r="U21" s="129"/>
      <c r="V21" s="129"/>
      <c r="W21" s="130"/>
      <c r="X21" s="129"/>
      <c r="Y21" s="129"/>
      <c r="Z21" s="129"/>
      <c r="AA21" s="132"/>
    </row>
    <row r="22" spans="2:27" ht="18">
      <c r="B22" s="76"/>
      <c r="C22" s="72" t="s">
        <v>135</v>
      </c>
      <c r="D22" s="72"/>
      <c r="E22" s="72"/>
      <c r="F22" s="73"/>
      <c r="G22" s="77" t="s">
        <v>112</v>
      </c>
      <c r="H22" s="153">
        <v>29917.39608254215</v>
      </c>
      <c r="I22" s="104">
        <v>30425.511706888017</v>
      </c>
      <c r="J22" s="104">
        <v>31248.93635821796</v>
      </c>
      <c r="K22" s="105">
        <v>32156.512930464804</v>
      </c>
      <c r="L22" s="104">
        <v>7441.263056130439</v>
      </c>
      <c r="M22" s="104">
        <v>7482.160264375258</v>
      </c>
      <c r="N22" s="104">
        <v>7492.533550557561</v>
      </c>
      <c r="O22" s="105">
        <v>7501.400955922143</v>
      </c>
      <c r="P22" s="104">
        <v>7535.816209681052</v>
      </c>
      <c r="Q22" s="104">
        <v>7576.314248295192</v>
      </c>
      <c r="R22" s="104">
        <v>7630.301371006932</v>
      </c>
      <c r="S22" s="105">
        <v>7682.765436639436</v>
      </c>
      <c r="T22" s="106">
        <v>7733.265724060266</v>
      </c>
      <c r="U22" s="104">
        <v>7783.803759039596</v>
      </c>
      <c r="V22" s="104">
        <v>7837.362365686747</v>
      </c>
      <c r="W22" s="105">
        <v>7894.053460094775</v>
      </c>
      <c r="X22" s="104">
        <v>7952.385887083251</v>
      </c>
      <c r="Y22" s="104">
        <v>8010.127454553464</v>
      </c>
      <c r="Z22" s="104">
        <v>8068.37041150068</v>
      </c>
      <c r="AA22" s="107">
        <v>8125.235291975112</v>
      </c>
    </row>
    <row r="23" spans="2:27" ht="15">
      <c r="B23" s="76"/>
      <c r="C23" s="72" t="s">
        <v>104</v>
      </c>
      <c r="D23" s="72"/>
      <c r="E23" s="72"/>
      <c r="F23" s="73"/>
      <c r="G23" s="77" t="s">
        <v>110</v>
      </c>
      <c r="H23" s="112">
        <v>37.41347946772219</v>
      </c>
      <c r="I23" s="91">
        <v>37.67573819619087</v>
      </c>
      <c r="J23" s="91">
        <v>37.455004402200466</v>
      </c>
      <c r="K23" s="90">
        <v>37.13497277249395</v>
      </c>
      <c r="L23" s="91">
        <v>37.42041072939248</v>
      </c>
      <c r="M23" s="91">
        <v>37.40258664651061</v>
      </c>
      <c r="N23" s="91">
        <v>37.448719192955686</v>
      </c>
      <c r="O23" s="90">
        <v>37.38220130202999</v>
      </c>
      <c r="P23" s="91">
        <v>37.571561912144325</v>
      </c>
      <c r="Q23" s="91">
        <v>37.74450613526087</v>
      </c>
      <c r="R23" s="91">
        <v>37.73544406393282</v>
      </c>
      <c r="S23" s="90">
        <v>37.65144067342546</v>
      </c>
      <c r="T23" s="96">
        <v>37.58356015752417</v>
      </c>
      <c r="U23" s="91">
        <v>37.50191474657797</v>
      </c>
      <c r="V23" s="91">
        <v>37.41182029692295</v>
      </c>
      <c r="W23" s="90">
        <v>37.32272240777679</v>
      </c>
      <c r="X23" s="91">
        <v>37.23973548075477</v>
      </c>
      <c r="Y23" s="91">
        <v>37.17031335833882</v>
      </c>
      <c r="Z23" s="91">
        <v>37.099624193240835</v>
      </c>
      <c r="AA23" s="97">
        <v>37.0302180576414</v>
      </c>
    </row>
    <row r="24" spans="2:27" ht="3.75" customHeight="1">
      <c r="B24" s="76"/>
      <c r="C24" s="72"/>
      <c r="D24" s="72"/>
      <c r="E24" s="72"/>
      <c r="F24" s="73"/>
      <c r="G24" s="77"/>
      <c r="H24" s="84"/>
      <c r="I24" s="72"/>
      <c r="J24" s="72"/>
      <c r="K24" s="73"/>
      <c r="L24" s="72"/>
      <c r="M24" s="72"/>
      <c r="N24" s="72"/>
      <c r="O24" s="73"/>
      <c r="P24" s="72"/>
      <c r="Q24" s="72"/>
      <c r="R24" s="72"/>
      <c r="S24" s="73"/>
      <c r="T24" s="74"/>
      <c r="U24" s="72"/>
      <c r="V24" s="72"/>
      <c r="W24" s="73"/>
      <c r="X24" s="72"/>
      <c r="Y24" s="72"/>
      <c r="Z24" s="72"/>
      <c r="AA24" s="75"/>
    </row>
    <row r="25" spans="2:27" ht="15">
      <c r="B25" s="65" t="s">
        <v>27</v>
      </c>
      <c r="C25" s="72"/>
      <c r="D25" s="72"/>
      <c r="E25" s="72"/>
      <c r="F25" s="73"/>
      <c r="G25" s="77"/>
      <c r="H25" s="84"/>
      <c r="I25" s="72"/>
      <c r="J25" s="72"/>
      <c r="K25" s="73"/>
      <c r="L25" s="72"/>
      <c r="M25" s="72"/>
      <c r="N25" s="72"/>
      <c r="O25" s="73"/>
      <c r="P25" s="72"/>
      <c r="Q25" s="72"/>
      <c r="R25" s="72"/>
      <c r="S25" s="73"/>
      <c r="T25" s="74"/>
      <c r="U25" s="72"/>
      <c r="V25" s="72"/>
      <c r="W25" s="73"/>
      <c r="X25" s="72"/>
      <c r="Y25" s="72"/>
      <c r="Z25" s="72"/>
      <c r="AA25" s="75"/>
    </row>
    <row r="26" spans="2:27" ht="15">
      <c r="B26" s="76"/>
      <c r="C26" s="72" t="s">
        <v>111</v>
      </c>
      <c r="D26" s="72"/>
      <c r="E26" s="72"/>
      <c r="F26" s="73"/>
      <c r="G26" s="77" t="s">
        <v>42</v>
      </c>
      <c r="H26" s="148">
        <v>3870.03757293269</v>
      </c>
      <c r="I26" s="144">
        <v>3854.9219999999996</v>
      </c>
      <c r="J26" s="144">
        <v>3837.8901555208695</v>
      </c>
      <c r="K26" s="145">
        <v>3814.5060550806934</v>
      </c>
      <c r="L26" s="144">
        <v>3875.77898175612</v>
      </c>
      <c r="M26" s="144">
        <v>3872.00150887254</v>
      </c>
      <c r="N26" s="144">
        <v>3868.2062719142</v>
      </c>
      <c r="O26" s="145">
        <v>3864.1635291879</v>
      </c>
      <c r="P26" s="144">
        <v>3860.51530052408</v>
      </c>
      <c r="Q26" s="144">
        <v>3856.84055203853</v>
      </c>
      <c r="R26" s="144">
        <v>3853.20466651683</v>
      </c>
      <c r="S26" s="145">
        <v>3849.12748092056</v>
      </c>
      <c r="T26" s="146">
        <v>3844.999635936603</v>
      </c>
      <c r="U26" s="144">
        <v>3840.6149014885177</v>
      </c>
      <c r="V26" s="144">
        <v>3835.658884604702</v>
      </c>
      <c r="W26" s="145">
        <v>3830.2872000536554</v>
      </c>
      <c r="X26" s="144">
        <v>3824.2468371391706</v>
      </c>
      <c r="Y26" s="144">
        <v>3817.7456175160337</v>
      </c>
      <c r="Z26" s="144">
        <v>3811.2554499662565</v>
      </c>
      <c r="AA26" s="147">
        <v>3804.7763157013137</v>
      </c>
    </row>
    <row r="27" spans="2:27" ht="15">
      <c r="B27" s="76"/>
      <c r="C27" s="72" t="s">
        <v>28</v>
      </c>
      <c r="D27" s="72"/>
      <c r="E27" s="72"/>
      <c r="F27" s="73"/>
      <c r="G27" s="77" t="s">
        <v>42</v>
      </c>
      <c r="H27" s="148">
        <v>2715.2424999999994</v>
      </c>
      <c r="I27" s="144">
        <v>2710.989873492192</v>
      </c>
      <c r="J27" s="144">
        <v>2703.000728572141</v>
      </c>
      <c r="K27" s="145">
        <v>2693.6184844060867</v>
      </c>
      <c r="L27" s="144">
        <v>2719.372360401888</v>
      </c>
      <c r="M27" s="144">
        <v>2712.422481353095</v>
      </c>
      <c r="N27" s="144">
        <v>2713.0845224298546</v>
      </c>
      <c r="O27" s="145">
        <v>2716.0906358151615</v>
      </c>
      <c r="P27" s="144">
        <v>2714.1203089754476</v>
      </c>
      <c r="Q27" s="144">
        <v>2712.1507999332275</v>
      </c>
      <c r="R27" s="144">
        <v>2709.911023187649</v>
      </c>
      <c r="S27" s="145">
        <v>2707.777361872444</v>
      </c>
      <c r="T27" s="146">
        <v>2706.083586207602</v>
      </c>
      <c r="U27" s="144">
        <v>2704.281965703988</v>
      </c>
      <c r="V27" s="144">
        <v>2702.075101276822</v>
      </c>
      <c r="W27" s="145">
        <v>2699.56226110015</v>
      </c>
      <c r="X27" s="144">
        <v>2697.241294234257</v>
      </c>
      <c r="Y27" s="144">
        <v>2694.9466314045685</v>
      </c>
      <c r="Z27" s="144">
        <v>2692.4233000741624</v>
      </c>
      <c r="AA27" s="147">
        <v>2689.8627119113576</v>
      </c>
    </row>
    <row r="28" spans="2:27" ht="18">
      <c r="B28" s="76"/>
      <c r="C28" s="72" t="s">
        <v>136</v>
      </c>
      <c r="D28" s="72"/>
      <c r="E28" s="72"/>
      <c r="F28" s="73"/>
      <c r="G28" s="77" t="s">
        <v>11</v>
      </c>
      <c r="H28" s="112">
        <v>70.16068264701575</v>
      </c>
      <c r="I28" s="91">
        <v>70.32543140328082</v>
      </c>
      <c r="J28" s="91">
        <v>70.42939392525042</v>
      </c>
      <c r="K28" s="90">
        <v>70.61525</v>
      </c>
      <c r="L28" s="91">
        <v>70.16324649063804</v>
      </c>
      <c r="M28" s="91">
        <v>70.05220620750495</v>
      </c>
      <c r="N28" s="91">
        <v>70.13805189575044</v>
      </c>
      <c r="O28" s="90">
        <v>70.28922599416956</v>
      </c>
      <c r="P28" s="91">
        <v>70.30461214872003</v>
      </c>
      <c r="Q28" s="91">
        <v>70.32053213866263</v>
      </c>
      <c r="R28" s="91">
        <v>70.32875898692708</v>
      </c>
      <c r="S28" s="90">
        <v>70.34782233881353</v>
      </c>
      <c r="T28" s="96">
        <v>70.37929369136148</v>
      </c>
      <c r="U28" s="91">
        <v>70.41273429043568</v>
      </c>
      <c r="V28" s="91">
        <v>70.44617841597491</v>
      </c>
      <c r="W28" s="90">
        <v>70.47936930322963</v>
      </c>
      <c r="X28" s="91">
        <v>70.53</v>
      </c>
      <c r="Y28" s="91">
        <v>70.59</v>
      </c>
      <c r="Z28" s="91">
        <v>70.644</v>
      </c>
      <c r="AA28" s="97">
        <v>70.69699999999999</v>
      </c>
    </row>
    <row r="29" spans="2:27" ht="18.75" thickBot="1">
      <c r="B29" s="78"/>
      <c r="C29" s="79" t="s">
        <v>137</v>
      </c>
      <c r="D29" s="79"/>
      <c r="E29" s="79"/>
      <c r="F29" s="80"/>
      <c r="G29" s="81" t="s">
        <v>11</v>
      </c>
      <c r="H29" s="113">
        <v>12.9419993272753</v>
      </c>
      <c r="I29" s="98">
        <v>12.6691578510014</v>
      </c>
      <c r="J29" s="98">
        <v>12.201791944114474</v>
      </c>
      <c r="K29" s="99">
        <v>11.750475601360826</v>
      </c>
      <c r="L29" s="98">
        <v>12.992708620717899</v>
      </c>
      <c r="M29" s="98">
        <v>12.959838566559501</v>
      </c>
      <c r="N29" s="98">
        <v>12.9269829348095</v>
      </c>
      <c r="O29" s="99">
        <v>12.8884671870143</v>
      </c>
      <c r="P29" s="98">
        <v>12.8237951977581</v>
      </c>
      <c r="Q29" s="98">
        <v>12.7319774842225</v>
      </c>
      <c r="R29" s="98">
        <v>12.6208200040373</v>
      </c>
      <c r="S29" s="99">
        <v>12.5000387179877</v>
      </c>
      <c r="T29" s="100">
        <v>12.3780379460518</v>
      </c>
      <c r="U29" s="98">
        <v>12.2584696846097</v>
      </c>
      <c r="V29" s="98">
        <v>12.1421471408314</v>
      </c>
      <c r="W29" s="99">
        <v>12.028513004965</v>
      </c>
      <c r="X29" s="98">
        <v>11.916610479092</v>
      </c>
      <c r="Y29" s="98">
        <v>11.8056321643012</v>
      </c>
      <c r="Z29" s="98">
        <v>11.6950590058629</v>
      </c>
      <c r="AA29" s="101">
        <v>11.5846007561872</v>
      </c>
    </row>
    <row r="30" ht="15.75" thickBot="1"/>
    <row r="31" spans="2:27" ht="18.75" customHeight="1">
      <c r="B31" s="224" t="str">
        <f>"Strednodobá predikcia "&amp;Súhrn!$H$4&amp;" - trh práce [zmena oproti predchádzajúcemu obdobiu]"</f>
        <v>Strednodobá predikcia P1Q-2014 - trh práce [zmena oproti predchádzajúcemu obdobiu]</v>
      </c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6"/>
    </row>
    <row r="32" spans="2:27" ht="18.75" customHeight="1">
      <c r="B32" s="227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9"/>
    </row>
    <row r="33" spans="2:27" ht="15">
      <c r="B33" s="218" t="s">
        <v>30</v>
      </c>
      <c r="C33" s="219"/>
      <c r="D33" s="219"/>
      <c r="E33" s="219"/>
      <c r="F33" s="220"/>
      <c r="G33" s="230" t="s">
        <v>88</v>
      </c>
      <c r="H33" s="51" t="s">
        <v>37</v>
      </c>
      <c r="I33" s="213">
        <v>2014</v>
      </c>
      <c r="J33" s="213">
        <v>2015</v>
      </c>
      <c r="K33" s="215">
        <v>2016</v>
      </c>
      <c r="L33" s="208">
        <v>2013</v>
      </c>
      <c r="M33" s="209"/>
      <c r="N33" s="209"/>
      <c r="O33" s="209"/>
      <c r="P33" s="208">
        <v>2014</v>
      </c>
      <c r="Q33" s="209"/>
      <c r="R33" s="209"/>
      <c r="S33" s="209"/>
      <c r="T33" s="208">
        <v>2015</v>
      </c>
      <c r="U33" s="209"/>
      <c r="V33" s="209"/>
      <c r="W33" s="210"/>
      <c r="X33" s="209">
        <v>2016</v>
      </c>
      <c r="Y33" s="209"/>
      <c r="Z33" s="209"/>
      <c r="AA33" s="217"/>
    </row>
    <row r="34" spans="2:27" ht="15">
      <c r="B34" s="221"/>
      <c r="C34" s="222"/>
      <c r="D34" s="222"/>
      <c r="E34" s="222"/>
      <c r="F34" s="223"/>
      <c r="G34" s="231"/>
      <c r="H34" s="54">
        <v>2013</v>
      </c>
      <c r="I34" s="214"/>
      <c r="J34" s="214"/>
      <c r="K34" s="216"/>
      <c r="L34" s="61" t="s">
        <v>3</v>
      </c>
      <c r="M34" s="61" t="s">
        <v>4</v>
      </c>
      <c r="N34" s="61" t="s">
        <v>5</v>
      </c>
      <c r="O34" s="62" t="s">
        <v>6</v>
      </c>
      <c r="P34" s="61" t="s">
        <v>3</v>
      </c>
      <c r="Q34" s="61" t="s">
        <v>4</v>
      </c>
      <c r="R34" s="61" t="s">
        <v>5</v>
      </c>
      <c r="S34" s="62" t="s">
        <v>6</v>
      </c>
      <c r="T34" s="63" t="s">
        <v>3</v>
      </c>
      <c r="U34" s="61" t="s">
        <v>4</v>
      </c>
      <c r="V34" s="61" t="s">
        <v>5</v>
      </c>
      <c r="W34" s="62" t="s">
        <v>6</v>
      </c>
      <c r="X34" s="61" t="s">
        <v>3</v>
      </c>
      <c r="Y34" s="61" t="s">
        <v>4</v>
      </c>
      <c r="Z34" s="61" t="s">
        <v>5</v>
      </c>
      <c r="AA34" s="64" t="s">
        <v>6</v>
      </c>
    </row>
    <row r="35" spans="2:27" ht="3.75" customHeight="1">
      <c r="B35" s="65"/>
      <c r="C35" s="66"/>
      <c r="D35" s="66"/>
      <c r="E35" s="66"/>
      <c r="F35" s="67"/>
      <c r="G35" s="50"/>
      <c r="H35" s="128"/>
      <c r="I35" s="114"/>
      <c r="J35" s="115"/>
      <c r="K35" s="116"/>
      <c r="L35" s="70"/>
      <c r="M35" s="70"/>
      <c r="N35" s="70"/>
      <c r="O35" s="69"/>
      <c r="P35" s="70"/>
      <c r="Q35" s="70"/>
      <c r="R35" s="70"/>
      <c r="S35" s="69"/>
      <c r="T35" s="117"/>
      <c r="U35" s="70"/>
      <c r="V35" s="70"/>
      <c r="W35" s="69"/>
      <c r="X35" s="70"/>
      <c r="Y35" s="70"/>
      <c r="Z35" s="70"/>
      <c r="AA35" s="87"/>
    </row>
    <row r="36" spans="2:27" ht="15">
      <c r="B36" s="65" t="s">
        <v>26</v>
      </c>
      <c r="C36" s="66"/>
      <c r="D36" s="66"/>
      <c r="E36" s="66"/>
      <c r="F36" s="119"/>
      <c r="G36" s="68"/>
      <c r="H36" s="128"/>
      <c r="I36" s="114"/>
      <c r="J36" s="114"/>
      <c r="K36" s="116"/>
      <c r="L36" s="70"/>
      <c r="M36" s="70"/>
      <c r="N36" s="70"/>
      <c r="O36" s="69"/>
      <c r="P36" s="70"/>
      <c r="Q36" s="70"/>
      <c r="R36" s="70"/>
      <c r="S36" s="69"/>
      <c r="T36" s="117"/>
      <c r="U36" s="70"/>
      <c r="V36" s="70"/>
      <c r="W36" s="69"/>
      <c r="X36" s="70"/>
      <c r="Y36" s="70"/>
      <c r="Z36" s="70"/>
      <c r="AA36" s="87"/>
    </row>
    <row r="37" spans="2:27" ht="15">
      <c r="B37" s="65"/>
      <c r="C37" s="118" t="s">
        <v>10</v>
      </c>
      <c r="D37" s="66"/>
      <c r="E37" s="66"/>
      <c r="F37" s="119"/>
      <c r="G37" s="77" t="s">
        <v>52</v>
      </c>
      <c r="H37" s="135">
        <v>-0.7777105785588674</v>
      </c>
      <c r="I37" s="136">
        <v>0.7274899682214766</v>
      </c>
      <c r="J37" s="136">
        <v>0.5620910003014643</v>
      </c>
      <c r="K37" s="137">
        <v>0.621823667248762</v>
      </c>
      <c r="L37" s="91">
        <v>-0.26801883046078956</v>
      </c>
      <c r="M37" s="91">
        <v>-0.22080210320731908</v>
      </c>
      <c r="N37" s="91">
        <v>0.17347619787715018</v>
      </c>
      <c r="O37" s="90">
        <v>0.2779938989191777</v>
      </c>
      <c r="P37" s="91">
        <v>0.26684462476352167</v>
      </c>
      <c r="Q37" s="91">
        <v>0.19761245055931909</v>
      </c>
      <c r="R37" s="91">
        <v>0.07813003371950344</v>
      </c>
      <c r="S37" s="90">
        <v>0.1267601174317292</v>
      </c>
      <c r="T37" s="96">
        <v>0.12184199734018364</v>
      </c>
      <c r="U37" s="91">
        <v>0.17376651355608885</v>
      </c>
      <c r="V37" s="91">
        <v>0.16893154882879458</v>
      </c>
      <c r="W37" s="90">
        <v>0.16276524977510576</v>
      </c>
      <c r="X37" s="91">
        <v>0.16387859055913623</v>
      </c>
      <c r="Y37" s="91">
        <v>0.1409696035550354</v>
      </c>
      <c r="Z37" s="91">
        <v>0.1332243919562046</v>
      </c>
      <c r="AA37" s="97">
        <v>0.13697679723247802</v>
      </c>
    </row>
    <row r="38" spans="2:27" ht="3.75" customHeight="1">
      <c r="B38" s="76"/>
      <c r="C38" s="72"/>
      <c r="D38" s="88"/>
      <c r="E38" s="72"/>
      <c r="F38" s="73"/>
      <c r="G38" s="77"/>
      <c r="H38" s="84"/>
      <c r="I38" s="72"/>
      <c r="J38" s="72"/>
      <c r="K38" s="73"/>
      <c r="L38" s="72"/>
      <c r="M38" s="72"/>
      <c r="N38" s="72"/>
      <c r="O38" s="73"/>
      <c r="P38" s="72"/>
      <c r="Q38" s="72"/>
      <c r="R38" s="72"/>
      <c r="S38" s="73"/>
      <c r="T38" s="74"/>
      <c r="U38" s="72"/>
      <c r="V38" s="72"/>
      <c r="W38" s="73"/>
      <c r="X38" s="72"/>
      <c r="Y38" s="72"/>
      <c r="Z38" s="72"/>
      <c r="AA38" s="75"/>
    </row>
    <row r="39" spans="2:27" ht="15">
      <c r="B39" s="76"/>
      <c r="C39" s="72"/>
      <c r="D39" s="88" t="s">
        <v>56</v>
      </c>
      <c r="E39" s="72"/>
      <c r="F39" s="73"/>
      <c r="G39" s="77" t="s">
        <v>52</v>
      </c>
      <c r="H39" s="112">
        <v>-0.5127887395417474</v>
      </c>
      <c r="I39" s="91">
        <v>0.7728107446418164</v>
      </c>
      <c r="J39" s="91">
        <v>0.5551581704351207</v>
      </c>
      <c r="K39" s="90">
        <v>0.6218236672478099</v>
      </c>
      <c r="L39" s="129"/>
      <c r="M39" s="129"/>
      <c r="N39" s="129"/>
      <c r="O39" s="130"/>
      <c r="P39" s="129"/>
      <c r="Q39" s="129"/>
      <c r="R39" s="129"/>
      <c r="S39" s="130"/>
      <c r="T39" s="131"/>
      <c r="U39" s="129"/>
      <c r="V39" s="129"/>
      <c r="W39" s="130"/>
      <c r="X39" s="129"/>
      <c r="Y39" s="129"/>
      <c r="Z39" s="129"/>
      <c r="AA39" s="132"/>
    </row>
    <row r="40" spans="2:27" ht="15">
      <c r="B40" s="76"/>
      <c r="C40" s="72"/>
      <c r="D40" s="88" t="s">
        <v>57</v>
      </c>
      <c r="E40" s="72"/>
      <c r="F40" s="73"/>
      <c r="G40" s="77" t="s">
        <v>52</v>
      </c>
      <c r="H40" s="112">
        <v>-2.2080897398950867</v>
      </c>
      <c r="I40" s="91">
        <v>0.47854974060714994</v>
      </c>
      <c r="J40" s="91">
        <v>0.6002835187837405</v>
      </c>
      <c r="K40" s="90">
        <v>0.6218236672539632</v>
      </c>
      <c r="L40" s="129"/>
      <c r="M40" s="129"/>
      <c r="N40" s="129"/>
      <c r="O40" s="130"/>
      <c r="P40" s="129"/>
      <c r="Q40" s="129"/>
      <c r="R40" s="129"/>
      <c r="S40" s="130"/>
      <c r="T40" s="131"/>
      <c r="U40" s="129"/>
      <c r="V40" s="129"/>
      <c r="W40" s="130"/>
      <c r="X40" s="129"/>
      <c r="Y40" s="129"/>
      <c r="Z40" s="129"/>
      <c r="AA40" s="132"/>
    </row>
    <row r="41" spans="2:27" ht="3.75" customHeight="1">
      <c r="B41" s="76"/>
      <c r="C41" s="72"/>
      <c r="D41" s="72"/>
      <c r="E41" s="72"/>
      <c r="F41" s="73"/>
      <c r="G41" s="77"/>
      <c r="H41" s="84"/>
      <c r="I41" s="72"/>
      <c r="J41" s="72"/>
      <c r="K41" s="73"/>
      <c r="L41" s="72"/>
      <c r="M41" s="72"/>
      <c r="N41" s="72"/>
      <c r="O41" s="73"/>
      <c r="P41" s="72"/>
      <c r="Q41" s="72"/>
      <c r="R41" s="72"/>
      <c r="S41" s="73"/>
      <c r="T41" s="74"/>
      <c r="U41" s="72"/>
      <c r="V41" s="72"/>
      <c r="W41" s="73"/>
      <c r="X41" s="72"/>
      <c r="Y41" s="72"/>
      <c r="Z41" s="72"/>
      <c r="AA41" s="75"/>
    </row>
    <row r="42" spans="2:27" ht="15">
      <c r="B42" s="76"/>
      <c r="C42" s="72" t="s">
        <v>58</v>
      </c>
      <c r="D42" s="72"/>
      <c r="E42" s="72"/>
      <c r="F42" s="73"/>
      <c r="G42" s="77" t="s">
        <v>52</v>
      </c>
      <c r="H42" s="112">
        <v>2.2539186779941645</v>
      </c>
      <c r="I42" s="91">
        <v>-4.958368696963674</v>
      </c>
      <c r="J42" s="91">
        <v>-5.4738872213425935</v>
      </c>
      <c r="K42" s="90">
        <v>-6.551744793343872</v>
      </c>
      <c r="L42" s="91">
        <v>0.17812671460339402</v>
      </c>
      <c r="M42" s="91">
        <v>-0.10357371341081034</v>
      </c>
      <c r="N42" s="91">
        <v>0.22110489468489902</v>
      </c>
      <c r="O42" s="90">
        <v>-1.2729988727392083</v>
      </c>
      <c r="P42" s="91">
        <v>-2.0475166764572066</v>
      </c>
      <c r="Q42" s="91">
        <v>-1.6872586567665309</v>
      </c>
      <c r="R42" s="91">
        <v>-1.0759988468951605</v>
      </c>
      <c r="S42" s="90">
        <v>-1.3243665417896011</v>
      </c>
      <c r="T42" s="96">
        <v>-1.1967127778669209</v>
      </c>
      <c r="U42" s="91">
        <v>-1.5645925587018894</v>
      </c>
      <c r="V42" s="91">
        <v>-1.6707405937612663</v>
      </c>
      <c r="W42" s="90">
        <v>-1.7456183154518499</v>
      </c>
      <c r="X42" s="91">
        <v>-1.7317818114041046</v>
      </c>
      <c r="Y42" s="91">
        <v>-1.6027642600513161</v>
      </c>
      <c r="Z42" s="91">
        <v>-1.64376794378785</v>
      </c>
      <c r="AA42" s="97">
        <v>-1.7095861998468678</v>
      </c>
    </row>
    <row r="43" spans="2:27" ht="15">
      <c r="B43" s="76"/>
      <c r="C43" s="72" t="s">
        <v>8</v>
      </c>
      <c r="D43" s="72"/>
      <c r="E43" s="72"/>
      <c r="F43" s="73"/>
      <c r="G43" s="77" t="s">
        <v>113</v>
      </c>
      <c r="H43" s="112">
        <v>0.2681875379564741</v>
      </c>
      <c r="I43" s="91">
        <v>-0.6838754893660759</v>
      </c>
      <c r="J43" s="91">
        <v>-0.7029680275484507</v>
      </c>
      <c r="K43" s="90">
        <v>-0.7987922286019966</v>
      </c>
      <c r="L43" s="91">
        <v>-0.047700343590595384</v>
      </c>
      <c r="M43" s="91">
        <v>0.021691954416278025</v>
      </c>
      <c r="N43" s="91">
        <v>0.02803560532834426</v>
      </c>
      <c r="O43" s="90">
        <v>-0.19745278803302013</v>
      </c>
      <c r="P43" s="91">
        <v>-0.27842138603815236</v>
      </c>
      <c r="Q43" s="91">
        <v>-0.22313207308282124</v>
      </c>
      <c r="R43" s="91">
        <v>-0.13507395248639198</v>
      </c>
      <c r="S43" s="90">
        <v>-0.16767709006433873</v>
      </c>
      <c r="T43" s="96">
        <v>-0.15074415952653908</v>
      </c>
      <c r="U43" s="91">
        <v>-0.19685344218487444</v>
      </c>
      <c r="V43" s="91">
        <v>-0.20572785362560353</v>
      </c>
      <c r="W43" s="90">
        <v>-0.21056819003320015</v>
      </c>
      <c r="X43" s="91">
        <v>-0.20621653392822736</v>
      </c>
      <c r="Y43" s="91">
        <v>-0.18702968397974473</v>
      </c>
      <c r="Z43" s="91">
        <v>-0.18814255732877427</v>
      </c>
      <c r="AA43" s="97">
        <v>-0.1929148925626123</v>
      </c>
    </row>
    <row r="44" spans="2:27" ht="3.75" customHeight="1">
      <c r="B44" s="76"/>
      <c r="C44" s="72"/>
      <c r="D44" s="72"/>
      <c r="E44" s="72"/>
      <c r="F44" s="73"/>
      <c r="G44" s="77"/>
      <c r="H44" s="84"/>
      <c r="I44" s="72"/>
      <c r="J44" s="72"/>
      <c r="K44" s="73"/>
      <c r="L44" s="72"/>
      <c r="M44" s="72"/>
      <c r="N44" s="72"/>
      <c r="O44" s="73"/>
      <c r="P44" s="72"/>
      <c r="Q44" s="72"/>
      <c r="R44" s="72"/>
      <c r="S44" s="73"/>
      <c r="T44" s="74"/>
      <c r="U44" s="72"/>
      <c r="V44" s="72"/>
      <c r="W44" s="73"/>
      <c r="X44" s="72"/>
      <c r="Y44" s="72"/>
      <c r="Z44" s="72"/>
      <c r="AA44" s="75"/>
    </row>
    <row r="45" spans="2:27" ht="15">
      <c r="B45" s="65" t="s">
        <v>25</v>
      </c>
      <c r="C45" s="72"/>
      <c r="D45" s="72"/>
      <c r="E45" s="72"/>
      <c r="F45" s="73"/>
      <c r="G45" s="77"/>
      <c r="H45" s="84"/>
      <c r="I45" s="72"/>
      <c r="J45" s="72"/>
      <c r="K45" s="73"/>
      <c r="L45" s="72"/>
      <c r="M45" s="72"/>
      <c r="N45" s="72"/>
      <c r="O45" s="73"/>
      <c r="P45" s="72"/>
      <c r="Q45" s="72"/>
      <c r="R45" s="72"/>
      <c r="S45" s="73"/>
      <c r="T45" s="74"/>
      <c r="U45" s="72"/>
      <c r="V45" s="72"/>
      <c r="W45" s="73"/>
      <c r="X45" s="72"/>
      <c r="Y45" s="72"/>
      <c r="Z45" s="72"/>
      <c r="AA45" s="75"/>
    </row>
    <row r="46" spans="2:27" ht="15">
      <c r="B46" s="76"/>
      <c r="C46" s="72" t="s">
        <v>109</v>
      </c>
      <c r="D46" s="72"/>
      <c r="E46" s="72"/>
      <c r="F46" s="73"/>
      <c r="G46" s="77" t="s">
        <v>52</v>
      </c>
      <c r="H46" s="112">
        <v>0.7978901523965476</v>
      </c>
      <c r="I46" s="91">
        <v>2.702638858528374</v>
      </c>
      <c r="J46" s="91">
        <v>3.9747308109254504</v>
      </c>
      <c r="K46" s="90">
        <v>4.3638420711555455</v>
      </c>
      <c r="L46" s="91">
        <v>-0.66970524938138</v>
      </c>
      <c r="M46" s="91">
        <v>0.5708705673731345</v>
      </c>
      <c r="N46" s="91">
        <v>-0.11782809083518941</v>
      </c>
      <c r="O46" s="90">
        <v>0.21091080378059246</v>
      </c>
      <c r="P46" s="91">
        <v>1.0251662718555394</v>
      </c>
      <c r="Q46" s="91">
        <v>0.9122311858429413</v>
      </c>
      <c r="R46" s="91">
        <v>0.9777531799161352</v>
      </c>
      <c r="S46" s="90">
        <v>0.9303328094593155</v>
      </c>
      <c r="T46" s="96">
        <v>0.9737002269207551</v>
      </c>
      <c r="U46" s="91">
        <v>1.0003395054338853</v>
      </c>
      <c r="V46" s="91">
        <v>1.0225434946871275</v>
      </c>
      <c r="W46" s="90">
        <v>1.060767623199908</v>
      </c>
      <c r="X46" s="91">
        <v>1.0818420099046904</v>
      </c>
      <c r="Y46" s="91">
        <v>1.0985849941236125</v>
      </c>
      <c r="Z46" s="91">
        <v>1.112526357946635</v>
      </c>
      <c r="AA46" s="97">
        <v>1.0980237097602839</v>
      </c>
    </row>
    <row r="47" spans="2:27" ht="18">
      <c r="B47" s="76"/>
      <c r="C47" s="72" t="s">
        <v>133</v>
      </c>
      <c r="D47" s="72"/>
      <c r="E47" s="72"/>
      <c r="F47" s="73"/>
      <c r="G47" s="77" t="s">
        <v>52</v>
      </c>
      <c r="H47" s="112">
        <v>2.3276896470911197</v>
      </c>
      <c r="I47" s="91">
        <v>2.5195118694702643</v>
      </c>
      <c r="J47" s="91">
        <v>3.973983176952615</v>
      </c>
      <c r="K47" s="90">
        <v>4.364130872283667</v>
      </c>
      <c r="L47" s="91">
        <v>0.8480214002829456</v>
      </c>
      <c r="M47" s="91">
        <v>0.7585765337817776</v>
      </c>
      <c r="N47" s="91">
        <v>0.09544917050155277</v>
      </c>
      <c r="O47" s="90">
        <v>-0.22951036619200238</v>
      </c>
      <c r="P47" s="91">
        <v>1.0251662718555394</v>
      </c>
      <c r="Q47" s="91">
        <v>0.9122311858429413</v>
      </c>
      <c r="R47" s="91">
        <v>0.9777531799161352</v>
      </c>
      <c r="S47" s="90">
        <v>0.930332809459216</v>
      </c>
      <c r="T47" s="96">
        <v>0.9737002269208261</v>
      </c>
      <c r="U47" s="91">
        <v>1.0003395054337858</v>
      </c>
      <c r="V47" s="91">
        <v>1.0225434946871559</v>
      </c>
      <c r="W47" s="90">
        <v>1.0607676231998369</v>
      </c>
      <c r="X47" s="91">
        <v>1.081842009904733</v>
      </c>
      <c r="Y47" s="91">
        <v>1.0985849941236552</v>
      </c>
      <c r="Z47" s="91">
        <v>1.1125263579465354</v>
      </c>
      <c r="AA47" s="97">
        <v>1.0980237097604402</v>
      </c>
    </row>
    <row r="48" spans="2:27" ht="15">
      <c r="B48" s="76"/>
      <c r="C48" s="72"/>
      <c r="D48" s="88" t="s">
        <v>60</v>
      </c>
      <c r="E48" s="72"/>
      <c r="F48" s="73"/>
      <c r="G48" s="77" t="s">
        <v>52</v>
      </c>
      <c r="H48" s="112">
        <v>2.037322026428029</v>
      </c>
      <c r="I48" s="91">
        <v>1.9903835110469714</v>
      </c>
      <c r="J48" s="91">
        <v>4.167585089394251</v>
      </c>
      <c r="K48" s="90">
        <v>4.769449379842513</v>
      </c>
      <c r="L48" s="129"/>
      <c r="M48" s="129"/>
      <c r="N48" s="129"/>
      <c r="O48" s="130"/>
      <c r="P48" s="129"/>
      <c r="Q48" s="129"/>
      <c r="R48" s="129"/>
      <c r="S48" s="130"/>
      <c r="T48" s="131"/>
      <c r="U48" s="129"/>
      <c r="V48" s="129"/>
      <c r="W48" s="130"/>
      <c r="X48" s="129"/>
      <c r="Y48" s="129"/>
      <c r="Z48" s="129"/>
      <c r="AA48" s="132"/>
    </row>
    <row r="49" spans="2:27" ht="18">
      <c r="B49" s="76"/>
      <c r="C49" s="72"/>
      <c r="D49" s="88" t="s">
        <v>138</v>
      </c>
      <c r="E49" s="72"/>
      <c r="F49" s="73"/>
      <c r="G49" s="77" t="s">
        <v>52</v>
      </c>
      <c r="H49" s="112">
        <v>3.4377977605006578</v>
      </c>
      <c r="I49" s="91">
        <v>3.9747880608945962</v>
      </c>
      <c r="J49" s="91">
        <v>3.3867264085394027</v>
      </c>
      <c r="K49" s="90">
        <v>3.076633299639184</v>
      </c>
      <c r="L49" s="129"/>
      <c r="M49" s="129"/>
      <c r="N49" s="129"/>
      <c r="O49" s="130"/>
      <c r="P49" s="129"/>
      <c r="Q49" s="129"/>
      <c r="R49" s="129"/>
      <c r="S49" s="130"/>
      <c r="T49" s="131"/>
      <c r="U49" s="129"/>
      <c r="V49" s="129"/>
      <c r="W49" s="130"/>
      <c r="X49" s="129"/>
      <c r="Y49" s="129"/>
      <c r="Z49" s="129"/>
      <c r="AA49" s="132"/>
    </row>
    <row r="50" spans="2:27" ht="15">
      <c r="B50" s="76"/>
      <c r="C50" s="72" t="s">
        <v>59</v>
      </c>
      <c r="D50" s="72"/>
      <c r="E50" s="72"/>
      <c r="F50" s="73"/>
      <c r="G50" s="77" t="s">
        <v>52</v>
      </c>
      <c r="H50" s="112">
        <v>0.9289860624337933</v>
      </c>
      <c r="I50" s="91">
        <v>2.2729452835071697</v>
      </c>
      <c r="J50" s="91">
        <v>2.0246928801314965</v>
      </c>
      <c r="K50" s="90">
        <v>2.29868424710358</v>
      </c>
      <c r="L50" s="129"/>
      <c r="M50" s="129"/>
      <c r="N50" s="129"/>
      <c r="O50" s="130"/>
      <c r="P50" s="129"/>
      <c r="Q50" s="129"/>
      <c r="R50" s="129"/>
      <c r="S50" s="130"/>
      <c r="T50" s="131"/>
      <c r="U50" s="129"/>
      <c r="V50" s="129"/>
      <c r="W50" s="130"/>
      <c r="X50" s="129"/>
      <c r="Y50" s="129"/>
      <c r="Z50" s="129"/>
      <c r="AA50" s="132"/>
    </row>
    <row r="51" spans="2:27" ht="18">
      <c r="B51" s="76"/>
      <c r="C51" s="72" t="s">
        <v>135</v>
      </c>
      <c r="D51" s="72"/>
      <c r="E51" s="72"/>
      <c r="F51" s="73"/>
      <c r="G51" s="77" t="s">
        <v>52</v>
      </c>
      <c r="H51" s="112">
        <v>1.7320066917394996</v>
      </c>
      <c r="I51" s="91">
        <v>1.6983952177655368</v>
      </c>
      <c r="J51" s="91">
        <v>2.706362539643095</v>
      </c>
      <c r="K51" s="90">
        <v>2.9043438849980703</v>
      </c>
      <c r="L51" s="91">
        <v>0.5766807531956175</v>
      </c>
      <c r="M51" s="91">
        <v>0.5496003559654525</v>
      </c>
      <c r="N51" s="91">
        <v>0.13864025650043743</v>
      </c>
      <c r="O51" s="90">
        <v>0.1183498919924375</v>
      </c>
      <c r="P51" s="91">
        <v>0.4587843518981458</v>
      </c>
      <c r="Q51" s="91">
        <v>0.5374074617439959</v>
      </c>
      <c r="R51" s="91">
        <v>0.7125776590363557</v>
      </c>
      <c r="S51" s="90">
        <v>0.6875752749669033</v>
      </c>
      <c r="T51" s="96">
        <v>0.6573191364139745</v>
      </c>
      <c r="U51" s="91">
        <v>0.6535147864128419</v>
      </c>
      <c r="V51" s="91">
        <v>0.6880775557188485</v>
      </c>
      <c r="W51" s="90">
        <v>0.7233440507514501</v>
      </c>
      <c r="X51" s="91">
        <v>0.7389413725578606</v>
      </c>
      <c r="Y51" s="91">
        <v>0.7260911164283357</v>
      </c>
      <c r="Z51" s="91">
        <v>0.7271164819494516</v>
      </c>
      <c r="AA51" s="97">
        <v>0.7047876779848252</v>
      </c>
    </row>
    <row r="52" spans="2:27" ht="3.75" customHeight="1">
      <c r="B52" s="76"/>
      <c r="C52" s="72"/>
      <c r="D52" s="72"/>
      <c r="E52" s="72"/>
      <c r="F52" s="73"/>
      <c r="G52" s="77"/>
      <c r="H52" s="84"/>
      <c r="I52" s="72"/>
      <c r="J52" s="72"/>
      <c r="K52" s="73"/>
      <c r="L52" s="72"/>
      <c r="M52" s="72"/>
      <c r="N52" s="72"/>
      <c r="O52" s="73"/>
      <c r="P52" s="72"/>
      <c r="Q52" s="72"/>
      <c r="R52" s="72"/>
      <c r="S52" s="73"/>
      <c r="T52" s="74"/>
      <c r="U52" s="72"/>
      <c r="V52" s="72"/>
      <c r="W52" s="73"/>
      <c r="X52" s="72"/>
      <c r="Y52" s="72"/>
      <c r="Z52" s="72"/>
      <c r="AA52" s="75"/>
    </row>
    <row r="53" spans="2:27" ht="15">
      <c r="B53" s="65" t="s">
        <v>27</v>
      </c>
      <c r="C53" s="72"/>
      <c r="D53" s="72"/>
      <c r="E53" s="72"/>
      <c r="F53" s="73"/>
      <c r="G53" s="77"/>
      <c r="H53" s="84"/>
      <c r="I53" s="72"/>
      <c r="J53" s="72"/>
      <c r="K53" s="73"/>
      <c r="L53" s="72"/>
      <c r="M53" s="72"/>
      <c r="N53" s="72"/>
      <c r="O53" s="73"/>
      <c r="P53" s="72"/>
      <c r="Q53" s="72"/>
      <c r="R53" s="72"/>
      <c r="S53" s="73"/>
      <c r="T53" s="74"/>
      <c r="U53" s="72"/>
      <c r="V53" s="72"/>
      <c r="W53" s="73"/>
      <c r="X53" s="72"/>
      <c r="Y53" s="72"/>
      <c r="Z53" s="72"/>
      <c r="AA53" s="75"/>
    </row>
    <row r="54" spans="2:27" ht="15">
      <c r="B54" s="76"/>
      <c r="C54" s="72" t="s">
        <v>111</v>
      </c>
      <c r="D54" s="72"/>
      <c r="E54" s="72"/>
      <c r="F54" s="73"/>
      <c r="G54" s="77" t="s">
        <v>52</v>
      </c>
      <c r="H54" s="112">
        <v>-0.28471685150005044</v>
      </c>
      <c r="I54" s="91">
        <v>-0.3905794878687914</v>
      </c>
      <c r="J54" s="91">
        <v>-0.44182072890529867</v>
      </c>
      <c r="K54" s="90">
        <v>-0.6092957195905484</v>
      </c>
      <c r="L54" s="91">
        <v>-0.07832690195009206</v>
      </c>
      <c r="M54" s="91">
        <v>-0.09746357832480612</v>
      </c>
      <c r="N54" s="91">
        <v>-0.09801744523197442</v>
      </c>
      <c r="O54" s="90">
        <v>-0.10451207722951494</v>
      </c>
      <c r="P54" s="91">
        <v>-0.09441186006398539</v>
      </c>
      <c r="Q54" s="91">
        <v>-0.09518803059920344</v>
      </c>
      <c r="R54" s="91">
        <v>-0.09427108724466393</v>
      </c>
      <c r="S54" s="90">
        <v>-0.10581284798337265</v>
      </c>
      <c r="T54" s="96">
        <v>-0.10724105669187622</v>
      </c>
      <c r="U54" s="91">
        <v>-0.1140373176398981</v>
      </c>
      <c r="V54" s="91">
        <v>-0.12904227606613006</v>
      </c>
      <c r="W54" s="90">
        <v>-0.140045940284395</v>
      </c>
      <c r="X54" s="91">
        <v>-0.1577000000000055</v>
      </c>
      <c r="Y54" s="91">
        <v>-0.1700000000000017</v>
      </c>
      <c r="Z54" s="91">
        <v>-0.1700000000000017</v>
      </c>
      <c r="AA54" s="97">
        <v>-0.1699999999999875</v>
      </c>
    </row>
    <row r="55" spans="2:27" ht="15.75" thickBot="1">
      <c r="B55" s="78"/>
      <c r="C55" s="79" t="s">
        <v>28</v>
      </c>
      <c r="D55" s="79"/>
      <c r="E55" s="79"/>
      <c r="F55" s="80"/>
      <c r="G55" s="81" t="s">
        <v>52</v>
      </c>
      <c r="H55" s="113">
        <v>0.325029607558065</v>
      </c>
      <c r="I55" s="98">
        <v>-0.15662050471763678</v>
      </c>
      <c r="J55" s="98">
        <v>-0.2946947533138484</v>
      </c>
      <c r="K55" s="99">
        <v>-0.3471047590508931</v>
      </c>
      <c r="L55" s="98">
        <v>0.5138162916990154</v>
      </c>
      <c r="M55" s="98">
        <v>-0.25556923170924506</v>
      </c>
      <c r="N55" s="98">
        <v>0.024407741836370178</v>
      </c>
      <c r="O55" s="99">
        <v>0.1108005799470817</v>
      </c>
      <c r="P55" s="98">
        <v>-0.07254275000002508</v>
      </c>
      <c r="Q55" s="98">
        <v>-0.07256528149129338</v>
      </c>
      <c r="R55" s="98">
        <v>-0.08258304610619405</v>
      </c>
      <c r="S55" s="99">
        <v>-0.0787354749638638</v>
      </c>
      <c r="T55" s="100">
        <v>-0.06255225000001019</v>
      </c>
      <c r="U55" s="98">
        <v>-0.0665766760788955</v>
      </c>
      <c r="V55" s="98">
        <v>-0.08160629901593097</v>
      </c>
      <c r="W55" s="99">
        <v>-0.09299668153134633</v>
      </c>
      <c r="X55" s="98">
        <v>-0.08597567462462052</v>
      </c>
      <c r="Y55" s="98">
        <v>-0.08507443641003931</v>
      </c>
      <c r="Z55" s="98">
        <v>-0.09363195920103351</v>
      </c>
      <c r="AA55" s="101">
        <v>-0.0951034765868286</v>
      </c>
    </row>
    <row r="56" ht="15.75" thickBot="1"/>
    <row r="57" spans="2:27" ht="18.75">
      <c r="B57" s="241" t="str">
        <f>"Strednodobá predikcia "&amp;Súhrn!$H$4&amp;" - trh práce [zmena oproti rovnakému obdobiu predchádzajúceho roka]"</f>
        <v>Strednodobá predikcia P1Q-2014 - trh práce [zmena oproti rovnakému obdobiu predchádzajúceho roka]</v>
      </c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57"/>
      <c r="Y57" s="57"/>
      <c r="Z57" s="57"/>
      <c r="AA57" s="58"/>
    </row>
    <row r="58" spans="2:27" ht="18.75">
      <c r="B58" s="243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59"/>
      <c r="Y58" s="59"/>
      <c r="Z58" s="59"/>
      <c r="AA58" s="60"/>
    </row>
    <row r="59" spans="2:27" ht="15">
      <c r="B59" s="218" t="s">
        <v>30</v>
      </c>
      <c r="C59" s="219"/>
      <c r="D59" s="219"/>
      <c r="E59" s="219"/>
      <c r="F59" s="220"/>
      <c r="G59" s="230" t="s">
        <v>88</v>
      </c>
      <c r="H59" s="51" t="s">
        <v>37</v>
      </c>
      <c r="I59" s="213">
        <v>2014</v>
      </c>
      <c r="J59" s="213">
        <v>2015</v>
      </c>
      <c r="K59" s="215">
        <v>2016</v>
      </c>
      <c r="L59" s="208">
        <v>2013</v>
      </c>
      <c r="M59" s="209"/>
      <c r="N59" s="209"/>
      <c r="O59" s="209"/>
      <c r="P59" s="208">
        <v>2014</v>
      </c>
      <c r="Q59" s="209"/>
      <c r="R59" s="209"/>
      <c r="S59" s="209"/>
      <c r="T59" s="208">
        <v>2015</v>
      </c>
      <c r="U59" s="209"/>
      <c r="V59" s="209"/>
      <c r="W59" s="210"/>
      <c r="X59" s="209">
        <v>2016</v>
      </c>
      <c r="Y59" s="209"/>
      <c r="Z59" s="209"/>
      <c r="AA59" s="217"/>
    </row>
    <row r="60" spans="2:27" ht="15">
      <c r="B60" s="221"/>
      <c r="C60" s="222"/>
      <c r="D60" s="222"/>
      <c r="E60" s="222"/>
      <c r="F60" s="223"/>
      <c r="G60" s="231"/>
      <c r="H60" s="54">
        <v>2013</v>
      </c>
      <c r="I60" s="214"/>
      <c r="J60" s="214"/>
      <c r="K60" s="216"/>
      <c r="L60" s="61" t="s">
        <v>3</v>
      </c>
      <c r="M60" s="61" t="s">
        <v>4</v>
      </c>
      <c r="N60" s="61" t="s">
        <v>5</v>
      </c>
      <c r="O60" s="62" t="s">
        <v>6</v>
      </c>
      <c r="P60" s="61" t="s">
        <v>3</v>
      </c>
      <c r="Q60" s="61" t="s">
        <v>4</v>
      </c>
      <c r="R60" s="61" t="s">
        <v>5</v>
      </c>
      <c r="S60" s="62" t="s">
        <v>6</v>
      </c>
      <c r="T60" s="63" t="s">
        <v>3</v>
      </c>
      <c r="U60" s="61" t="s">
        <v>4</v>
      </c>
      <c r="V60" s="61" t="s">
        <v>5</v>
      </c>
      <c r="W60" s="62" t="s">
        <v>6</v>
      </c>
      <c r="X60" s="61" t="s">
        <v>3</v>
      </c>
      <c r="Y60" s="61" t="s">
        <v>4</v>
      </c>
      <c r="Z60" s="61" t="s">
        <v>5</v>
      </c>
      <c r="AA60" s="64" t="s">
        <v>6</v>
      </c>
    </row>
    <row r="61" spans="2:27" ht="3.75" customHeight="1">
      <c r="B61" s="76"/>
      <c r="C61" s="72"/>
      <c r="D61" s="72"/>
      <c r="E61" s="72"/>
      <c r="F61" s="73"/>
      <c r="G61" s="77"/>
      <c r="H61" s="84"/>
      <c r="I61" s="72"/>
      <c r="J61" s="72"/>
      <c r="K61" s="73"/>
      <c r="L61" s="72"/>
      <c r="M61" s="72"/>
      <c r="N61" s="72"/>
      <c r="O61" s="73"/>
      <c r="P61" s="72"/>
      <c r="Q61" s="72"/>
      <c r="R61" s="72"/>
      <c r="S61" s="73"/>
      <c r="T61" s="74"/>
      <c r="U61" s="72"/>
      <c r="V61" s="72"/>
      <c r="W61" s="73"/>
      <c r="X61" s="72"/>
      <c r="Y61" s="72"/>
      <c r="Z61" s="72"/>
      <c r="AA61" s="75"/>
    </row>
    <row r="62" spans="2:27" ht="15">
      <c r="B62" s="65" t="s">
        <v>25</v>
      </c>
      <c r="C62" s="72"/>
      <c r="D62" s="72"/>
      <c r="E62" s="72"/>
      <c r="F62" s="73"/>
      <c r="G62" s="77"/>
      <c r="H62" s="84"/>
      <c r="I62" s="72"/>
      <c r="J62" s="72"/>
      <c r="K62" s="73"/>
      <c r="L62" s="72"/>
      <c r="M62" s="72"/>
      <c r="N62" s="72"/>
      <c r="O62" s="73"/>
      <c r="P62" s="72"/>
      <c r="Q62" s="72"/>
      <c r="R62" s="72"/>
      <c r="S62" s="73"/>
      <c r="T62" s="74"/>
      <c r="U62" s="72"/>
      <c r="V62" s="72"/>
      <c r="W62" s="73"/>
      <c r="X62" s="72"/>
      <c r="Y62" s="72"/>
      <c r="Z62" s="72"/>
      <c r="AA62" s="75"/>
    </row>
    <row r="63" spans="2:27" ht="15">
      <c r="B63" s="76"/>
      <c r="C63" s="72" t="s">
        <v>109</v>
      </c>
      <c r="D63" s="72"/>
      <c r="E63" s="72"/>
      <c r="F63" s="73"/>
      <c r="G63" s="77" t="s">
        <v>52</v>
      </c>
      <c r="H63" s="112">
        <v>0.7978901523965476</v>
      </c>
      <c r="I63" s="91">
        <v>2.702638858528374</v>
      </c>
      <c r="J63" s="91">
        <v>3.9747308109254504</v>
      </c>
      <c r="K63" s="90">
        <v>4.3638420711555455</v>
      </c>
      <c r="L63" s="91">
        <v>1.6256186794045675</v>
      </c>
      <c r="M63" s="91">
        <v>1.0121602480202228</v>
      </c>
      <c r="N63" s="91">
        <v>0.5750456224186564</v>
      </c>
      <c r="O63" s="90">
        <v>-0.009918932971203276</v>
      </c>
      <c r="P63" s="91">
        <v>1.6962105135602314</v>
      </c>
      <c r="Q63" s="91">
        <v>2.041390794103677</v>
      </c>
      <c r="R63" s="91">
        <v>3.1606559688448215</v>
      </c>
      <c r="S63" s="90">
        <v>3.901254426926485</v>
      </c>
      <c r="T63" s="96">
        <v>3.848323193784779</v>
      </c>
      <c r="U63" s="91">
        <v>3.938995069150323</v>
      </c>
      <c r="V63" s="91">
        <v>3.985098890631008</v>
      </c>
      <c r="W63" s="90">
        <v>4.119481455594936</v>
      </c>
      <c r="X63" s="91">
        <v>4.230992337563862</v>
      </c>
      <c r="Y63" s="91">
        <v>4.332380360900828</v>
      </c>
      <c r="Z63" s="91">
        <v>4.425311364128291</v>
      </c>
      <c r="AA63" s="97">
        <v>4.463807790889902</v>
      </c>
    </row>
    <row r="64" spans="2:27" ht="18">
      <c r="B64" s="76"/>
      <c r="C64" s="72" t="s">
        <v>133</v>
      </c>
      <c r="D64" s="72"/>
      <c r="E64" s="72"/>
      <c r="F64" s="73"/>
      <c r="G64" s="77" t="s">
        <v>52</v>
      </c>
      <c r="H64" s="112">
        <v>2.3276896470911197</v>
      </c>
      <c r="I64" s="91">
        <v>2.5195118694702643</v>
      </c>
      <c r="J64" s="91">
        <v>3.973983176952615</v>
      </c>
      <c r="K64" s="90">
        <v>4.364130872283667</v>
      </c>
      <c r="L64" s="91">
        <v>2.372958156277889</v>
      </c>
      <c r="M64" s="91">
        <v>3.121342333030583</v>
      </c>
      <c r="N64" s="91">
        <v>2.3523107531393492</v>
      </c>
      <c r="O64" s="90">
        <v>1.476584581968197</v>
      </c>
      <c r="P64" s="91">
        <v>1.6548335579401652</v>
      </c>
      <c r="Q64" s="91">
        <v>1.8098549825971872</v>
      </c>
      <c r="R64" s="91">
        <v>2.707270839096836</v>
      </c>
      <c r="S64" s="90">
        <v>3.901254426926414</v>
      </c>
      <c r="T64" s="96">
        <v>3.848323193784765</v>
      </c>
      <c r="U64" s="91">
        <v>3.9389950691502094</v>
      </c>
      <c r="V64" s="91">
        <v>3.985098890630951</v>
      </c>
      <c r="W64" s="90">
        <v>4.119481455594894</v>
      </c>
      <c r="X64" s="91">
        <v>4.230992337563791</v>
      </c>
      <c r="Y64" s="91">
        <v>4.332380360900885</v>
      </c>
      <c r="Z64" s="91">
        <v>4.425311364128248</v>
      </c>
      <c r="AA64" s="97">
        <v>4.463807790890058</v>
      </c>
    </row>
    <row r="65" spans="2:27" ht="18.75" thickBot="1">
      <c r="B65" s="78"/>
      <c r="C65" s="79" t="s">
        <v>135</v>
      </c>
      <c r="D65" s="79"/>
      <c r="E65" s="79"/>
      <c r="F65" s="80"/>
      <c r="G65" s="81" t="s">
        <v>52</v>
      </c>
      <c r="H65" s="113">
        <v>1.7320066917394996</v>
      </c>
      <c r="I65" s="98">
        <v>1.6983952177655368</v>
      </c>
      <c r="J65" s="98">
        <v>2.706362539643095</v>
      </c>
      <c r="K65" s="99">
        <v>2.9043438849980703</v>
      </c>
      <c r="L65" s="98">
        <v>1.797356720042373</v>
      </c>
      <c r="M65" s="98">
        <v>2.012911687048131</v>
      </c>
      <c r="N65" s="98">
        <v>1.7254396913271535</v>
      </c>
      <c r="O65" s="99">
        <v>1.3895092075713649</v>
      </c>
      <c r="P65" s="98">
        <v>1.2706600053967492</v>
      </c>
      <c r="Q65" s="98">
        <v>1.2583796736916923</v>
      </c>
      <c r="R65" s="98">
        <v>1.8387347820300306</v>
      </c>
      <c r="S65" s="99">
        <v>2.4177414563357047</v>
      </c>
      <c r="T65" s="100">
        <v>2.620147690512354</v>
      </c>
      <c r="U65" s="98">
        <v>2.738660302944723</v>
      </c>
      <c r="V65" s="98">
        <v>2.7136673194402334</v>
      </c>
      <c r="W65" s="99">
        <v>2.75015585465745</v>
      </c>
      <c r="X65" s="98">
        <v>2.8334751557966342</v>
      </c>
      <c r="Y65" s="98">
        <v>2.9076233486877214</v>
      </c>
      <c r="Z65" s="98">
        <v>2.947522840405142</v>
      </c>
      <c r="AA65" s="101">
        <v>2.9285567047269865</v>
      </c>
    </row>
    <row r="66" ht="3.75" customHeight="1"/>
    <row r="67" ht="15">
      <c r="B67" s="56" t="s">
        <v>176</v>
      </c>
    </row>
    <row r="68" ht="15">
      <c r="B68" s="85" t="s">
        <v>78</v>
      </c>
    </row>
    <row r="69" ht="15">
      <c r="C69" s="56" t="s">
        <v>139</v>
      </c>
    </row>
    <row r="70" ht="15">
      <c r="C70" s="56" t="s">
        <v>140</v>
      </c>
    </row>
    <row r="71" ht="15">
      <c r="C71" s="56" t="s">
        <v>141</v>
      </c>
    </row>
    <row r="72" ht="15">
      <c r="C72" s="56" t="s">
        <v>142</v>
      </c>
    </row>
    <row r="73" ht="15">
      <c r="C73" s="56" t="s">
        <v>147</v>
      </c>
    </row>
  </sheetData>
  <sheetProtection/>
  <mergeCells count="30">
    <mergeCell ref="T4:W4"/>
    <mergeCell ref="X4:AA4"/>
    <mergeCell ref="B4:F5"/>
    <mergeCell ref="G4:G5"/>
    <mergeCell ref="I4:I5"/>
    <mergeCell ref="J4:J5"/>
    <mergeCell ref="K4:K5"/>
    <mergeCell ref="L4:O4"/>
    <mergeCell ref="P4:S4"/>
    <mergeCell ref="B2:AA3"/>
    <mergeCell ref="X59:AA59"/>
    <mergeCell ref="I59:I60"/>
    <mergeCell ref="J59:J60"/>
    <mergeCell ref="X33:AA33"/>
    <mergeCell ref="B33:F34"/>
    <mergeCell ref="G33:G34"/>
    <mergeCell ref="I33:I34"/>
    <mergeCell ref="J33:J34"/>
    <mergeCell ref="K33:K34"/>
    <mergeCell ref="L33:O33"/>
    <mergeCell ref="P33:S33"/>
    <mergeCell ref="T33:W33"/>
    <mergeCell ref="B57:W58"/>
    <mergeCell ref="B59:F60"/>
    <mergeCell ref="B31:AA32"/>
    <mergeCell ref="T59:W59"/>
    <mergeCell ref="G59:G60"/>
    <mergeCell ref="K59:K60"/>
    <mergeCell ref="L59:O59"/>
    <mergeCell ref="P59:S59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5"/>
  <sheetViews>
    <sheetView zoomScale="80" zoomScaleNormal="80" zoomScalePageLayoutView="0" workbookViewId="0" topLeftCell="A10">
      <selection activeCell="B45" sqref="B45"/>
    </sheetView>
  </sheetViews>
  <sheetFormatPr defaultColWidth="9.140625" defaultRowHeight="15"/>
  <cols>
    <col min="1" max="5" width="3.140625" style="56" customWidth="1"/>
    <col min="6" max="6" width="31.57421875" style="56" customWidth="1"/>
    <col min="7" max="7" width="20.421875" style="56" bestFit="1" customWidth="1"/>
    <col min="8" max="8" width="10.140625" style="56" customWidth="1"/>
    <col min="9" max="27" width="9.140625" style="56" customWidth="1"/>
    <col min="28" max="16384" width="9.140625" style="56" customWidth="1"/>
  </cols>
  <sheetData>
    <row r="1" ht="22.5" customHeight="1" thickBot="1">
      <c r="B1" s="55" t="s">
        <v>145</v>
      </c>
    </row>
    <row r="2" spans="2:27" ht="18.75" customHeight="1">
      <c r="B2" s="224" t="str">
        <f>"Strednodobá predikcia "&amp;Súhrn!$H$4&amp;" - obchodná a platobná bilanciia [objem]"</f>
        <v>Strednodobá predikcia P1Q-2014 - obchodná a platobná bilanciia [objem]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6"/>
    </row>
    <row r="3" spans="2:27" ht="18.75" customHeight="1">
      <c r="B3" s="227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9"/>
    </row>
    <row r="4" spans="2:27" ht="15">
      <c r="B4" s="218" t="s">
        <v>30</v>
      </c>
      <c r="C4" s="219"/>
      <c r="D4" s="219"/>
      <c r="E4" s="219"/>
      <c r="F4" s="220"/>
      <c r="G4" s="230" t="s">
        <v>88</v>
      </c>
      <c r="H4" s="51" t="s">
        <v>37</v>
      </c>
      <c r="I4" s="213">
        <v>2014</v>
      </c>
      <c r="J4" s="213">
        <v>2015</v>
      </c>
      <c r="K4" s="215">
        <v>2016</v>
      </c>
      <c r="L4" s="208">
        <v>2013</v>
      </c>
      <c r="M4" s="209"/>
      <c r="N4" s="209"/>
      <c r="O4" s="209"/>
      <c r="P4" s="208">
        <v>2014</v>
      </c>
      <c r="Q4" s="209"/>
      <c r="R4" s="209"/>
      <c r="S4" s="209"/>
      <c r="T4" s="208">
        <v>2015</v>
      </c>
      <c r="U4" s="209"/>
      <c r="V4" s="209"/>
      <c r="W4" s="210"/>
      <c r="X4" s="209">
        <v>2016</v>
      </c>
      <c r="Y4" s="209"/>
      <c r="Z4" s="209"/>
      <c r="AA4" s="217"/>
    </row>
    <row r="5" spans="2:27" ht="15">
      <c r="B5" s="221"/>
      <c r="C5" s="222"/>
      <c r="D5" s="222"/>
      <c r="E5" s="222"/>
      <c r="F5" s="223"/>
      <c r="G5" s="231"/>
      <c r="H5" s="54">
        <v>2013</v>
      </c>
      <c r="I5" s="214"/>
      <c r="J5" s="214"/>
      <c r="K5" s="216"/>
      <c r="L5" s="61" t="s">
        <v>3</v>
      </c>
      <c r="M5" s="61" t="s">
        <v>4</v>
      </c>
      <c r="N5" s="61" t="s">
        <v>5</v>
      </c>
      <c r="O5" s="62" t="s">
        <v>6</v>
      </c>
      <c r="P5" s="61" t="s">
        <v>3</v>
      </c>
      <c r="Q5" s="61" t="s">
        <v>4</v>
      </c>
      <c r="R5" s="61" t="s">
        <v>5</v>
      </c>
      <c r="S5" s="62" t="s">
        <v>6</v>
      </c>
      <c r="T5" s="61" t="s">
        <v>3</v>
      </c>
      <c r="U5" s="61" t="s">
        <v>4</v>
      </c>
      <c r="V5" s="61" t="s">
        <v>5</v>
      </c>
      <c r="W5" s="62" t="s">
        <v>6</v>
      </c>
      <c r="X5" s="61" t="s">
        <v>3</v>
      </c>
      <c r="Y5" s="61" t="s">
        <v>4</v>
      </c>
      <c r="Z5" s="61" t="s">
        <v>5</v>
      </c>
      <c r="AA5" s="64" t="s">
        <v>6</v>
      </c>
    </row>
    <row r="6" spans="2:27" ht="3.75" customHeight="1">
      <c r="B6" s="65"/>
      <c r="C6" s="66"/>
      <c r="D6" s="66"/>
      <c r="E6" s="66"/>
      <c r="F6" s="67"/>
      <c r="G6" s="50"/>
      <c r="H6" s="128"/>
      <c r="I6" s="114"/>
      <c r="J6" s="114"/>
      <c r="K6" s="116"/>
      <c r="L6" s="70"/>
      <c r="M6" s="70"/>
      <c r="N6" s="70"/>
      <c r="O6" s="69"/>
      <c r="P6" s="70"/>
      <c r="Q6" s="70"/>
      <c r="R6" s="70"/>
      <c r="S6" s="69"/>
      <c r="T6" s="70"/>
      <c r="U6" s="70"/>
      <c r="V6" s="70"/>
      <c r="W6" s="69"/>
      <c r="X6" s="70"/>
      <c r="Y6" s="70"/>
      <c r="Z6" s="70"/>
      <c r="AA6" s="87"/>
    </row>
    <row r="7" spans="2:27" ht="15">
      <c r="B7" s="65" t="s">
        <v>62</v>
      </c>
      <c r="C7" s="66"/>
      <c r="D7" s="66"/>
      <c r="E7" s="66"/>
      <c r="F7" s="119"/>
      <c r="G7" s="68"/>
      <c r="H7" s="158"/>
      <c r="I7" s="159"/>
      <c r="J7" s="159"/>
      <c r="K7" s="160"/>
      <c r="L7" s="161"/>
      <c r="M7" s="161"/>
      <c r="N7" s="161"/>
      <c r="O7" s="162"/>
      <c r="P7" s="161"/>
      <c r="Q7" s="161"/>
      <c r="R7" s="161"/>
      <c r="S7" s="162"/>
      <c r="T7" s="161"/>
      <c r="U7" s="161"/>
      <c r="V7" s="161"/>
      <c r="W7" s="162"/>
      <c r="X7" s="161"/>
      <c r="Y7" s="161"/>
      <c r="Z7" s="161"/>
      <c r="AA7" s="163"/>
    </row>
    <row r="8" spans="2:27" ht="15">
      <c r="B8" s="65"/>
      <c r="C8" s="118" t="s">
        <v>33</v>
      </c>
      <c r="D8" s="66"/>
      <c r="E8" s="66"/>
      <c r="F8" s="119"/>
      <c r="G8" s="77" t="s">
        <v>150</v>
      </c>
      <c r="H8" s="164">
        <v>67031.573</v>
      </c>
      <c r="I8" s="103">
        <v>72139.21243894802</v>
      </c>
      <c r="J8" s="103">
        <v>76363.02861490875</v>
      </c>
      <c r="K8" s="102">
        <v>81216.93388509913</v>
      </c>
      <c r="L8" s="104">
        <v>16206.8195401114</v>
      </c>
      <c r="M8" s="104">
        <v>16830.8088913847</v>
      </c>
      <c r="N8" s="104">
        <v>16653.7786240292</v>
      </c>
      <c r="O8" s="105">
        <v>17340.1659444747</v>
      </c>
      <c r="P8" s="104">
        <v>17678.907012902822</v>
      </c>
      <c r="Q8" s="104">
        <v>17900.559075261677</v>
      </c>
      <c r="R8" s="104">
        <v>18153.628602046607</v>
      </c>
      <c r="S8" s="105">
        <v>18406.117748736906</v>
      </c>
      <c r="T8" s="104">
        <v>18663.808526878303</v>
      </c>
      <c r="U8" s="104">
        <v>18941.643434093952</v>
      </c>
      <c r="V8" s="104">
        <v>19229.365026175135</v>
      </c>
      <c r="W8" s="105">
        <v>19528.211627761353</v>
      </c>
      <c r="X8" s="104">
        <v>19831.10680518505</v>
      </c>
      <c r="Y8" s="104">
        <v>20141.116756036878</v>
      </c>
      <c r="Z8" s="104">
        <v>20460.029449505164</v>
      </c>
      <c r="AA8" s="107">
        <v>20784.680874372054</v>
      </c>
    </row>
    <row r="9" spans="2:27" ht="15">
      <c r="B9" s="76"/>
      <c r="C9" s="72"/>
      <c r="D9" s="88" t="s">
        <v>63</v>
      </c>
      <c r="E9" s="72"/>
      <c r="F9" s="73"/>
      <c r="G9" s="77" t="s">
        <v>150</v>
      </c>
      <c r="H9" s="153">
        <v>29934.557999999997</v>
      </c>
      <c r="I9" s="104">
        <v>31568.38516428042</v>
      </c>
      <c r="J9" s="104">
        <v>33360.52422426947</v>
      </c>
      <c r="K9" s="105">
        <v>35433.54729121955</v>
      </c>
      <c r="L9" s="104">
        <v>7363.565</v>
      </c>
      <c r="M9" s="104">
        <v>7713.699</v>
      </c>
      <c r="N9" s="104">
        <v>7092.856</v>
      </c>
      <c r="O9" s="105">
        <v>7764.438</v>
      </c>
      <c r="P9" s="104">
        <v>7746.955367997102</v>
      </c>
      <c r="Q9" s="104">
        <v>7834.645503292795</v>
      </c>
      <c r="R9" s="104">
        <v>7941.190178562805</v>
      </c>
      <c r="S9" s="105">
        <v>8045.594114427713</v>
      </c>
      <c r="T9" s="104">
        <v>8150.624905002964</v>
      </c>
      <c r="U9" s="104">
        <v>8273.718557187774</v>
      </c>
      <c r="V9" s="104">
        <v>8403.018744810759</v>
      </c>
      <c r="W9" s="105">
        <v>8533.162017267978</v>
      </c>
      <c r="X9" s="104">
        <v>8659.41157895219</v>
      </c>
      <c r="Y9" s="104">
        <v>8789.75197616289</v>
      </c>
      <c r="Z9" s="104">
        <v>8925.194498352128</v>
      </c>
      <c r="AA9" s="107">
        <v>9059.18923775234</v>
      </c>
    </row>
    <row r="10" spans="2:27" ht="15" customHeight="1">
      <c r="B10" s="76"/>
      <c r="C10" s="72"/>
      <c r="D10" s="88" t="s">
        <v>64</v>
      </c>
      <c r="E10" s="72"/>
      <c r="F10" s="73"/>
      <c r="G10" s="77" t="s">
        <v>150</v>
      </c>
      <c r="H10" s="153">
        <v>37109.23699999999</v>
      </c>
      <c r="I10" s="104">
        <v>40570.8272746676</v>
      </c>
      <c r="J10" s="104">
        <v>43002.50439063927</v>
      </c>
      <c r="K10" s="105">
        <v>45783.38659387959</v>
      </c>
      <c r="L10" s="104">
        <v>8758.154032197821</v>
      </c>
      <c r="M10" s="104">
        <v>9151.79547102673</v>
      </c>
      <c r="N10" s="104">
        <v>9281.52231398603</v>
      </c>
      <c r="O10" s="105">
        <v>9917.76518278941</v>
      </c>
      <c r="P10" s="104">
        <v>9931.951644905721</v>
      </c>
      <c r="Q10" s="104">
        <v>10065.913571968884</v>
      </c>
      <c r="R10" s="104">
        <v>10212.4384234838</v>
      </c>
      <c r="S10" s="105">
        <v>10360.523634309195</v>
      </c>
      <c r="T10" s="104">
        <v>10513.18362187534</v>
      </c>
      <c r="U10" s="104">
        <v>10667.92487690618</v>
      </c>
      <c r="V10" s="104">
        <v>10826.346281364376</v>
      </c>
      <c r="W10" s="105">
        <v>10995.049610493374</v>
      </c>
      <c r="X10" s="104">
        <v>11171.695226232858</v>
      </c>
      <c r="Y10" s="104">
        <v>11351.364779873988</v>
      </c>
      <c r="Z10" s="104">
        <v>11534.834951153034</v>
      </c>
      <c r="AA10" s="107">
        <v>11725.491636619712</v>
      </c>
    </row>
    <row r="11" spans="2:27" ht="3.75" customHeight="1">
      <c r="B11" s="76"/>
      <c r="C11" s="72"/>
      <c r="D11" s="72"/>
      <c r="E11" s="72"/>
      <c r="F11" s="73"/>
      <c r="G11" s="77"/>
      <c r="H11" s="153"/>
      <c r="I11" s="104"/>
      <c r="J11" s="104"/>
      <c r="K11" s="105"/>
      <c r="L11" s="104"/>
      <c r="M11" s="104"/>
      <c r="N11" s="104"/>
      <c r="O11" s="105"/>
      <c r="P11" s="104"/>
      <c r="Q11" s="104"/>
      <c r="R11" s="104"/>
      <c r="S11" s="105"/>
      <c r="T11" s="104"/>
      <c r="U11" s="104"/>
      <c r="V11" s="104"/>
      <c r="W11" s="105"/>
      <c r="X11" s="104"/>
      <c r="Y11" s="104"/>
      <c r="Z11" s="104"/>
      <c r="AA11" s="107"/>
    </row>
    <row r="12" spans="2:27" ht="15" customHeight="1">
      <c r="B12" s="76"/>
      <c r="C12" s="72" t="s">
        <v>34</v>
      </c>
      <c r="D12" s="72"/>
      <c r="E12" s="72"/>
      <c r="F12" s="73"/>
      <c r="G12" s="77" t="s">
        <v>150</v>
      </c>
      <c r="H12" s="153">
        <v>57503.969000000005</v>
      </c>
      <c r="I12" s="104">
        <v>61760.49896210429</v>
      </c>
      <c r="J12" s="104">
        <v>65209.16802078586</v>
      </c>
      <c r="K12" s="105">
        <v>69191.16996753642</v>
      </c>
      <c r="L12" s="104">
        <v>13969.4851599484</v>
      </c>
      <c r="M12" s="104">
        <v>14237.9377692713</v>
      </c>
      <c r="N12" s="104">
        <v>14351.1849628675</v>
      </c>
      <c r="O12" s="105">
        <v>14945.3611079128</v>
      </c>
      <c r="P12" s="104">
        <v>15161.063009339889</v>
      </c>
      <c r="Q12" s="104">
        <v>15324.102900842321</v>
      </c>
      <c r="R12" s="104">
        <v>15534.517428729847</v>
      </c>
      <c r="S12" s="105">
        <v>15740.815623192237</v>
      </c>
      <c r="T12" s="104">
        <v>15954.894032829696</v>
      </c>
      <c r="U12" s="104">
        <v>16181.535018666913</v>
      </c>
      <c r="V12" s="104">
        <v>16415.57768202269</v>
      </c>
      <c r="W12" s="105">
        <v>16657.16128726656</v>
      </c>
      <c r="X12" s="104">
        <v>16906.352613055446</v>
      </c>
      <c r="Y12" s="104">
        <v>17161.991639441127</v>
      </c>
      <c r="Z12" s="104">
        <v>17426.713284414418</v>
      </c>
      <c r="AA12" s="107">
        <v>17696.112430625435</v>
      </c>
    </row>
    <row r="13" spans="2:27" ht="15" customHeight="1">
      <c r="B13" s="76"/>
      <c r="C13" s="72"/>
      <c r="D13" s="88" t="s">
        <v>65</v>
      </c>
      <c r="E13" s="72"/>
      <c r="F13" s="73"/>
      <c r="G13" s="77" t="s">
        <v>150</v>
      </c>
      <c r="H13" s="153">
        <v>17328.40100000001</v>
      </c>
      <c r="I13" s="104">
        <v>18279.120890827355</v>
      </c>
      <c r="J13" s="104">
        <v>19299.815990372714</v>
      </c>
      <c r="K13" s="105">
        <v>20478.360467755014</v>
      </c>
      <c r="L13" s="104">
        <v>4257.49526247852</v>
      </c>
      <c r="M13" s="104">
        <v>4306.0775154914</v>
      </c>
      <c r="N13" s="104">
        <v>4326.80825448666</v>
      </c>
      <c r="O13" s="105">
        <v>4438.01996754343</v>
      </c>
      <c r="P13" s="104">
        <v>4487.186927541174</v>
      </c>
      <c r="Q13" s="104">
        <v>4535.441490520481</v>
      </c>
      <c r="R13" s="104">
        <v>4597.717421853265</v>
      </c>
      <c r="S13" s="105">
        <v>4658.775050912434</v>
      </c>
      <c r="T13" s="104">
        <v>4722.135373378097</v>
      </c>
      <c r="U13" s="104">
        <v>4789.213814267585</v>
      </c>
      <c r="V13" s="104">
        <v>4858.482913594591</v>
      </c>
      <c r="W13" s="105">
        <v>4929.983889132438</v>
      </c>
      <c r="X13" s="104">
        <v>5003.73650521534</v>
      </c>
      <c r="Y13" s="104">
        <v>5079.397433255842</v>
      </c>
      <c r="Z13" s="104">
        <v>5157.746524215333</v>
      </c>
      <c r="AA13" s="107">
        <v>5237.480005068498</v>
      </c>
    </row>
    <row r="14" spans="2:27" ht="15" customHeight="1">
      <c r="B14" s="76"/>
      <c r="C14" s="72"/>
      <c r="D14" s="88" t="s">
        <v>66</v>
      </c>
      <c r="E14" s="72"/>
      <c r="F14" s="73"/>
      <c r="G14" s="77" t="s">
        <v>150</v>
      </c>
      <c r="H14" s="153">
        <v>40176.21799999998</v>
      </c>
      <c r="I14" s="104">
        <v>43481.37807127694</v>
      </c>
      <c r="J14" s="104">
        <v>45909.35203041313</v>
      </c>
      <c r="K14" s="105">
        <v>48712.8094997814</v>
      </c>
      <c r="L14" s="104">
        <v>9784.93971790897</v>
      </c>
      <c r="M14" s="104">
        <v>9822.91033167476</v>
      </c>
      <c r="N14" s="104">
        <v>10012.33004555124</v>
      </c>
      <c r="O14" s="105">
        <v>10556.03790486501</v>
      </c>
      <c r="P14" s="104">
        <v>10673.876081798715</v>
      </c>
      <c r="Q14" s="104">
        <v>10788.66141032184</v>
      </c>
      <c r="R14" s="104">
        <v>10936.800006876581</v>
      </c>
      <c r="S14" s="105">
        <v>11082.0405722798</v>
      </c>
      <c r="T14" s="104">
        <v>11232.758659451596</v>
      </c>
      <c r="U14" s="104">
        <v>11392.321204399324</v>
      </c>
      <c r="V14" s="104">
        <v>11557.094768428095</v>
      </c>
      <c r="W14" s="105">
        <v>11727.17739813412</v>
      </c>
      <c r="X14" s="104">
        <v>11902.616107840102</v>
      </c>
      <c r="Y14" s="104">
        <v>12082.594206185282</v>
      </c>
      <c r="Z14" s="104">
        <v>12268.96676019908</v>
      </c>
      <c r="AA14" s="107">
        <v>12458.632425556933</v>
      </c>
    </row>
    <row r="15" spans="2:27" ht="3.75" customHeight="1">
      <c r="B15" s="76"/>
      <c r="C15" s="72"/>
      <c r="D15" s="72"/>
      <c r="E15" s="72"/>
      <c r="F15" s="73"/>
      <c r="G15" s="77"/>
      <c r="H15" s="153"/>
      <c r="I15" s="104"/>
      <c r="J15" s="104"/>
      <c r="K15" s="105"/>
      <c r="L15" s="104"/>
      <c r="M15" s="104"/>
      <c r="N15" s="104"/>
      <c r="O15" s="105"/>
      <c r="P15" s="104"/>
      <c r="Q15" s="104"/>
      <c r="R15" s="104"/>
      <c r="S15" s="105"/>
      <c r="T15" s="104"/>
      <c r="U15" s="104"/>
      <c r="V15" s="104"/>
      <c r="W15" s="105"/>
      <c r="X15" s="104"/>
      <c r="Y15" s="104"/>
      <c r="Z15" s="104"/>
      <c r="AA15" s="107"/>
    </row>
    <row r="16" spans="2:27" ht="15" customHeight="1">
      <c r="B16" s="76"/>
      <c r="C16" s="72" t="s">
        <v>35</v>
      </c>
      <c r="D16" s="72"/>
      <c r="E16" s="72"/>
      <c r="F16" s="73"/>
      <c r="G16" s="77" t="s">
        <v>150</v>
      </c>
      <c r="H16" s="153">
        <v>9527.604</v>
      </c>
      <c r="I16" s="104">
        <v>10378.713476843724</v>
      </c>
      <c r="J16" s="104">
        <v>11153.860594122889</v>
      </c>
      <c r="K16" s="105">
        <v>12025.763917562712</v>
      </c>
      <c r="L16" s="104">
        <v>2237.334380163</v>
      </c>
      <c r="M16" s="104">
        <v>2592.871122113398</v>
      </c>
      <c r="N16" s="104">
        <v>2302.5936611617</v>
      </c>
      <c r="O16" s="105">
        <v>2394.804836561898</v>
      </c>
      <c r="P16" s="104">
        <v>2517.8440035629337</v>
      </c>
      <c r="Q16" s="104">
        <v>2576.456174419356</v>
      </c>
      <c r="R16" s="104">
        <v>2619.11117331676</v>
      </c>
      <c r="S16" s="105">
        <v>2665.3021255446693</v>
      </c>
      <c r="T16" s="104">
        <v>2708.9144940486076</v>
      </c>
      <c r="U16" s="104">
        <v>2760.1084154270393</v>
      </c>
      <c r="V16" s="104">
        <v>2813.787344152446</v>
      </c>
      <c r="W16" s="105">
        <v>2871.050340494792</v>
      </c>
      <c r="X16" s="104">
        <v>2924.7541921296033</v>
      </c>
      <c r="Y16" s="104">
        <v>2979.125116595751</v>
      </c>
      <c r="Z16" s="104">
        <v>3033.316165090746</v>
      </c>
      <c r="AA16" s="107">
        <v>3088.568443746619</v>
      </c>
    </row>
    <row r="17" spans="2:27" ht="3.75" customHeight="1">
      <c r="B17" s="65"/>
      <c r="C17" s="72"/>
      <c r="D17" s="72"/>
      <c r="E17" s="72"/>
      <c r="F17" s="73"/>
      <c r="G17" s="77"/>
      <c r="H17" s="153"/>
      <c r="I17" s="104"/>
      <c r="J17" s="104"/>
      <c r="K17" s="105"/>
      <c r="L17" s="104"/>
      <c r="M17" s="104"/>
      <c r="N17" s="104"/>
      <c r="O17" s="105"/>
      <c r="P17" s="104"/>
      <c r="Q17" s="104"/>
      <c r="R17" s="104"/>
      <c r="S17" s="105"/>
      <c r="T17" s="104"/>
      <c r="U17" s="104"/>
      <c r="V17" s="104"/>
      <c r="W17" s="105"/>
      <c r="X17" s="104"/>
      <c r="Y17" s="104"/>
      <c r="Z17" s="104"/>
      <c r="AA17" s="107"/>
    </row>
    <row r="18" spans="2:27" ht="15" customHeight="1">
      <c r="B18" s="65" t="s">
        <v>67</v>
      </c>
      <c r="C18" s="66"/>
      <c r="D18" s="66"/>
      <c r="E18" s="66"/>
      <c r="F18" s="119"/>
      <c r="G18" s="77"/>
      <c r="H18" s="153"/>
      <c r="I18" s="104"/>
      <c r="J18" s="104"/>
      <c r="K18" s="105"/>
      <c r="L18" s="104"/>
      <c r="M18" s="104"/>
      <c r="N18" s="104"/>
      <c r="O18" s="105"/>
      <c r="P18" s="104"/>
      <c r="Q18" s="104"/>
      <c r="R18" s="104"/>
      <c r="S18" s="105"/>
      <c r="T18" s="104"/>
      <c r="U18" s="104"/>
      <c r="V18" s="104"/>
      <c r="W18" s="105"/>
      <c r="X18" s="104"/>
      <c r="Y18" s="104"/>
      <c r="Z18" s="104"/>
      <c r="AA18" s="107"/>
    </row>
    <row r="19" spans="2:27" ht="15" customHeight="1">
      <c r="B19" s="65"/>
      <c r="C19" s="118" t="s">
        <v>33</v>
      </c>
      <c r="D19" s="66"/>
      <c r="E19" s="66"/>
      <c r="F19" s="119"/>
      <c r="G19" s="77" t="s">
        <v>151</v>
      </c>
      <c r="H19" s="153">
        <v>69963.06580258172</v>
      </c>
      <c r="I19" s="104">
        <v>75637.3597402923</v>
      </c>
      <c r="J19" s="104">
        <v>81622.95245205908</v>
      </c>
      <c r="K19" s="105">
        <v>88499.81184964886</v>
      </c>
      <c r="L19" s="165"/>
      <c r="M19" s="149"/>
      <c r="N19" s="149"/>
      <c r="O19" s="166"/>
      <c r="P19" s="149"/>
      <c r="Q19" s="149"/>
      <c r="R19" s="149"/>
      <c r="S19" s="166"/>
      <c r="T19" s="165"/>
      <c r="U19" s="165"/>
      <c r="V19" s="165"/>
      <c r="W19" s="166"/>
      <c r="X19" s="165"/>
      <c r="Y19" s="165"/>
      <c r="Z19" s="165"/>
      <c r="AA19" s="167"/>
    </row>
    <row r="20" spans="2:27" ht="15" customHeight="1">
      <c r="B20" s="76"/>
      <c r="C20" s="72" t="s">
        <v>34</v>
      </c>
      <c r="D20" s="72"/>
      <c r="E20" s="72"/>
      <c r="F20" s="73"/>
      <c r="G20" s="77" t="s">
        <v>152</v>
      </c>
      <c r="H20" s="153">
        <v>65531.63884899124</v>
      </c>
      <c r="I20" s="104">
        <v>70292.61544137693</v>
      </c>
      <c r="J20" s="104">
        <v>75420.0344837139</v>
      </c>
      <c r="K20" s="105">
        <v>81282.48076307692</v>
      </c>
      <c r="L20" s="165"/>
      <c r="M20" s="149"/>
      <c r="N20" s="149"/>
      <c r="O20" s="166"/>
      <c r="P20" s="149"/>
      <c r="Q20" s="149"/>
      <c r="R20" s="149"/>
      <c r="S20" s="166"/>
      <c r="T20" s="165"/>
      <c r="U20" s="165"/>
      <c r="V20" s="165"/>
      <c r="W20" s="166"/>
      <c r="X20" s="165"/>
      <c r="Y20" s="165"/>
      <c r="Z20" s="165"/>
      <c r="AA20" s="167"/>
    </row>
    <row r="21" spans="2:27" ht="3.75" customHeight="1">
      <c r="B21" s="76"/>
      <c r="C21" s="72"/>
      <c r="D21" s="88"/>
      <c r="E21" s="72"/>
      <c r="F21" s="73"/>
      <c r="G21" s="77"/>
      <c r="H21" s="153"/>
      <c r="I21" s="104"/>
      <c r="J21" s="104"/>
      <c r="K21" s="105"/>
      <c r="L21" s="165"/>
      <c r="M21" s="165"/>
      <c r="N21" s="165"/>
      <c r="O21" s="166"/>
      <c r="P21" s="165"/>
      <c r="Q21" s="165"/>
      <c r="R21" s="165"/>
      <c r="S21" s="166"/>
      <c r="T21" s="165"/>
      <c r="U21" s="165"/>
      <c r="V21" s="165"/>
      <c r="W21" s="166"/>
      <c r="X21" s="165"/>
      <c r="Y21" s="165"/>
      <c r="Z21" s="165"/>
      <c r="AA21" s="167"/>
    </row>
    <row r="22" spans="2:27" ht="15" customHeight="1">
      <c r="B22" s="76"/>
      <c r="C22" s="118" t="s">
        <v>154</v>
      </c>
      <c r="D22" s="72"/>
      <c r="E22" s="72"/>
      <c r="F22" s="73"/>
      <c r="G22" s="77" t="s">
        <v>152</v>
      </c>
      <c r="H22" s="153">
        <v>4431.426953590482</v>
      </c>
      <c r="I22" s="104">
        <v>5344.744298915379</v>
      </c>
      <c r="J22" s="104">
        <v>6202.91796834518</v>
      </c>
      <c r="K22" s="105">
        <v>7217.3310865719395</v>
      </c>
      <c r="L22" s="165"/>
      <c r="M22" s="165"/>
      <c r="N22" s="165"/>
      <c r="O22" s="166"/>
      <c r="P22" s="165"/>
      <c r="Q22" s="165"/>
      <c r="R22" s="165"/>
      <c r="S22" s="166"/>
      <c r="T22" s="165"/>
      <c r="U22" s="165"/>
      <c r="V22" s="165"/>
      <c r="W22" s="166"/>
      <c r="X22" s="165"/>
      <c r="Y22" s="165"/>
      <c r="Z22" s="165"/>
      <c r="AA22" s="167"/>
    </row>
    <row r="23" spans="2:27" ht="15" customHeight="1">
      <c r="B23" s="65"/>
      <c r="C23" s="118" t="s">
        <v>154</v>
      </c>
      <c r="D23" s="72"/>
      <c r="E23" s="72"/>
      <c r="F23" s="73"/>
      <c r="G23" s="77" t="s">
        <v>15</v>
      </c>
      <c r="H23" s="185">
        <v>0.06143318409817217</v>
      </c>
      <c r="I23" s="186">
        <v>0.0720937532918589</v>
      </c>
      <c r="J23" s="186">
        <v>0.07955409834632997</v>
      </c>
      <c r="K23" s="187">
        <v>0.08739319731383442</v>
      </c>
      <c r="L23" s="165"/>
      <c r="M23" s="165"/>
      <c r="N23" s="165"/>
      <c r="O23" s="166"/>
      <c r="P23" s="165"/>
      <c r="Q23" s="165"/>
      <c r="R23" s="165"/>
      <c r="S23" s="166"/>
      <c r="T23" s="165"/>
      <c r="U23" s="165"/>
      <c r="V23" s="165"/>
      <c r="W23" s="166"/>
      <c r="X23" s="165"/>
      <c r="Y23" s="165"/>
      <c r="Z23" s="165"/>
      <c r="AA23" s="167"/>
    </row>
    <row r="24" spans="2:27" ht="15" customHeight="1">
      <c r="B24" s="76"/>
      <c r="C24" s="118" t="s">
        <v>68</v>
      </c>
      <c r="D24" s="72"/>
      <c r="E24" s="72"/>
      <c r="F24" s="73"/>
      <c r="G24" s="77" t="s">
        <v>152</v>
      </c>
      <c r="H24" s="153">
        <v>1547.8042556973624</v>
      </c>
      <c r="I24" s="104">
        <v>2212.2023333005145</v>
      </c>
      <c r="J24" s="104">
        <v>3115.3803755844033</v>
      </c>
      <c r="K24" s="105">
        <v>3531.4452439164834</v>
      </c>
      <c r="L24" s="165"/>
      <c r="M24" s="165"/>
      <c r="N24" s="165"/>
      <c r="O24" s="166"/>
      <c r="P24" s="165"/>
      <c r="Q24" s="165"/>
      <c r="R24" s="165"/>
      <c r="S24" s="166"/>
      <c r="T24" s="165"/>
      <c r="U24" s="165"/>
      <c r="V24" s="165"/>
      <c r="W24" s="166"/>
      <c r="X24" s="165"/>
      <c r="Y24" s="165"/>
      <c r="Z24" s="165"/>
      <c r="AA24" s="167"/>
    </row>
    <row r="25" spans="2:27" ht="15" customHeight="1">
      <c r="B25" s="76"/>
      <c r="C25" s="118" t="s">
        <v>68</v>
      </c>
      <c r="D25" s="72"/>
      <c r="E25" s="72"/>
      <c r="F25" s="73"/>
      <c r="G25" s="77" t="s">
        <v>15</v>
      </c>
      <c r="H25" s="185">
        <v>0.02145731945579026</v>
      </c>
      <c r="I25" s="186">
        <v>0.029839775362313734</v>
      </c>
      <c r="J25" s="186">
        <v>0.0399555947781762</v>
      </c>
      <c r="K25" s="187">
        <v>0.04276155372431231</v>
      </c>
      <c r="L25" s="165"/>
      <c r="M25" s="165"/>
      <c r="N25" s="165"/>
      <c r="O25" s="166"/>
      <c r="P25" s="165"/>
      <c r="Q25" s="165"/>
      <c r="R25" s="165"/>
      <c r="S25" s="166"/>
      <c r="T25" s="165"/>
      <c r="U25" s="165"/>
      <c r="V25" s="165"/>
      <c r="W25" s="166"/>
      <c r="X25" s="165"/>
      <c r="Y25" s="165"/>
      <c r="Z25" s="165"/>
      <c r="AA25" s="167"/>
    </row>
    <row r="26" spans="2:27" ht="15" customHeight="1" thickBot="1">
      <c r="B26" s="78"/>
      <c r="C26" s="154" t="s">
        <v>69</v>
      </c>
      <c r="D26" s="79"/>
      <c r="E26" s="79"/>
      <c r="F26" s="80"/>
      <c r="G26" s="81" t="s">
        <v>153</v>
      </c>
      <c r="H26" s="168">
        <v>72134.0919999999</v>
      </c>
      <c r="I26" s="109">
        <v>74136.0248820995</v>
      </c>
      <c r="J26" s="109">
        <v>77971.06507006905</v>
      </c>
      <c r="K26" s="108">
        <v>82584.58383182873</v>
      </c>
      <c r="L26" s="169"/>
      <c r="M26" s="169"/>
      <c r="N26" s="169"/>
      <c r="O26" s="170"/>
      <c r="P26" s="169"/>
      <c r="Q26" s="169"/>
      <c r="R26" s="169"/>
      <c r="S26" s="170"/>
      <c r="T26" s="169"/>
      <c r="U26" s="169"/>
      <c r="V26" s="169"/>
      <c r="W26" s="170"/>
      <c r="X26" s="169"/>
      <c r="Y26" s="169"/>
      <c r="Z26" s="169"/>
      <c r="AA26" s="171"/>
    </row>
    <row r="27" ht="15.75" thickBot="1"/>
    <row r="28" spans="2:27" ht="18.75" customHeight="1">
      <c r="B28" s="224" t="str">
        <f>"Strednodobá predikcia "&amp;Súhrn!$H$4&amp;" - obchodná a platobná bilanciia [zmena oproti predchádzajúcemu obdobiu]"</f>
        <v>Strednodobá predikcia P1Q-2014 - obchodná a platobná bilanciia [zmena oproti predchádzajúcemu obdobiu]</v>
      </c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6"/>
    </row>
    <row r="29" spans="2:27" ht="18.75" customHeight="1">
      <c r="B29" s="227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9"/>
    </row>
    <row r="30" spans="2:27" ht="15">
      <c r="B30" s="218" t="s">
        <v>30</v>
      </c>
      <c r="C30" s="219"/>
      <c r="D30" s="219"/>
      <c r="E30" s="219"/>
      <c r="F30" s="220"/>
      <c r="G30" s="230" t="s">
        <v>88</v>
      </c>
      <c r="H30" s="51" t="s">
        <v>37</v>
      </c>
      <c r="I30" s="213">
        <v>2014</v>
      </c>
      <c r="J30" s="213">
        <v>2015</v>
      </c>
      <c r="K30" s="215">
        <v>2016</v>
      </c>
      <c r="L30" s="208">
        <v>2013</v>
      </c>
      <c r="M30" s="209"/>
      <c r="N30" s="209"/>
      <c r="O30" s="209"/>
      <c r="P30" s="208">
        <v>2014</v>
      </c>
      <c r="Q30" s="209"/>
      <c r="R30" s="209"/>
      <c r="S30" s="209"/>
      <c r="T30" s="208">
        <v>2015</v>
      </c>
      <c r="U30" s="209"/>
      <c r="V30" s="209"/>
      <c r="W30" s="210"/>
      <c r="X30" s="209">
        <v>2016</v>
      </c>
      <c r="Y30" s="209"/>
      <c r="Z30" s="209"/>
      <c r="AA30" s="217"/>
    </row>
    <row r="31" spans="2:27" ht="15">
      <c r="B31" s="221"/>
      <c r="C31" s="222"/>
      <c r="D31" s="222"/>
      <c r="E31" s="222"/>
      <c r="F31" s="223"/>
      <c r="G31" s="231"/>
      <c r="H31" s="54">
        <v>2013</v>
      </c>
      <c r="I31" s="214"/>
      <c r="J31" s="214"/>
      <c r="K31" s="216"/>
      <c r="L31" s="61" t="s">
        <v>3</v>
      </c>
      <c r="M31" s="61" t="s">
        <v>4</v>
      </c>
      <c r="N31" s="61" t="s">
        <v>5</v>
      </c>
      <c r="O31" s="62" t="s">
        <v>6</v>
      </c>
      <c r="P31" s="61" t="s">
        <v>3</v>
      </c>
      <c r="Q31" s="61" t="s">
        <v>4</v>
      </c>
      <c r="R31" s="61" t="s">
        <v>5</v>
      </c>
      <c r="S31" s="62" t="s">
        <v>6</v>
      </c>
      <c r="T31" s="61" t="s">
        <v>3</v>
      </c>
      <c r="U31" s="61" t="s">
        <v>4</v>
      </c>
      <c r="V31" s="61" t="s">
        <v>5</v>
      </c>
      <c r="W31" s="62" t="s">
        <v>6</v>
      </c>
      <c r="X31" s="61" t="s">
        <v>3</v>
      </c>
      <c r="Y31" s="61" t="s">
        <v>4</v>
      </c>
      <c r="Z31" s="61" t="s">
        <v>5</v>
      </c>
      <c r="AA31" s="64" t="s">
        <v>6</v>
      </c>
    </row>
    <row r="32" spans="2:27" ht="3.75" customHeight="1">
      <c r="B32" s="65"/>
      <c r="C32" s="66"/>
      <c r="D32" s="66"/>
      <c r="E32" s="66"/>
      <c r="F32" s="67"/>
      <c r="G32" s="50"/>
      <c r="H32" s="128"/>
      <c r="I32" s="114"/>
      <c r="J32" s="114"/>
      <c r="K32" s="116"/>
      <c r="L32" s="70"/>
      <c r="M32" s="70"/>
      <c r="N32" s="70"/>
      <c r="O32" s="69"/>
      <c r="P32" s="70"/>
      <c r="Q32" s="70"/>
      <c r="R32" s="70"/>
      <c r="S32" s="69"/>
      <c r="T32" s="70"/>
      <c r="U32" s="70"/>
      <c r="V32" s="70"/>
      <c r="W32" s="69"/>
      <c r="X32" s="70"/>
      <c r="Y32" s="70"/>
      <c r="Z32" s="70"/>
      <c r="AA32" s="87"/>
    </row>
    <row r="33" spans="2:27" ht="15">
      <c r="B33" s="65" t="s">
        <v>62</v>
      </c>
      <c r="C33" s="66"/>
      <c r="D33" s="66"/>
      <c r="E33" s="66"/>
      <c r="F33" s="119"/>
      <c r="G33" s="68"/>
      <c r="H33" s="128"/>
      <c r="I33" s="114"/>
      <c r="J33" s="114"/>
      <c r="K33" s="116"/>
      <c r="L33" s="70"/>
      <c r="M33" s="70"/>
      <c r="N33" s="70"/>
      <c r="O33" s="69"/>
      <c r="P33" s="70"/>
      <c r="Q33" s="70"/>
      <c r="R33" s="70"/>
      <c r="S33" s="69"/>
      <c r="T33" s="70"/>
      <c r="U33" s="70"/>
      <c r="V33" s="70"/>
      <c r="W33" s="69"/>
      <c r="X33" s="70"/>
      <c r="Y33" s="70"/>
      <c r="Z33" s="70"/>
      <c r="AA33" s="87"/>
    </row>
    <row r="34" spans="2:27" ht="15">
      <c r="B34" s="65"/>
      <c r="C34" s="118" t="s">
        <v>33</v>
      </c>
      <c r="D34" s="66"/>
      <c r="E34" s="66"/>
      <c r="F34" s="119"/>
      <c r="G34" s="77" t="s">
        <v>52</v>
      </c>
      <c r="H34" s="135">
        <v>4.459453790391336</v>
      </c>
      <c r="I34" s="136">
        <v>7.619751723487099</v>
      </c>
      <c r="J34" s="136">
        <v>5.855090502319229</v>
      </c>
      <c r="K34" s="137">
        <v>6.356355108266001</v>
      </c>
      <c r="L34" s="91">
        <v>-0.2546029160955783</v>
      </c>
      <c r="M34" s="91">
        <v>3.8501653561881426</v>
      </c>
      <c r="N34" s="91">
        <v>-1.0518226931215224</v>
      </c>
      <c r="O34" s="90">
        <v>4.121511015254711</v>
      </c>
      <c r="P34" s="91">
        <v>1.953505344255717</v>
      </c>
      <c r="Q34" s="91">
        <v>1.2537656439794773</v>
      </c>
      <c r="R34" s="91">
        <v>1.4137520829428496</v>
      </c>
      <c r="S34" s="90">
        <v>1.3908467129366784</v>
      </c>
      <c r="T34" s="91">
        <v>1.4000278693157924</v>
      </c>
      <c r="U34" s="91">
        <v>1.4886292195696882</v>
      </c>
      <c r="V34" s="91">
        <v>1.5189895907516728</v>
      </c>
      <c r="W34" s="90">
        <v>1.554115807669291</v>
      </c>
      <c r="X34" s="91">
        <v>1.5510645992441852</v>
      </c>
      <c r="Y34" s="91">
        <v>1.56325087599636</v>
      </c>
      <c r="Z34" s="91">
        <v>1.583391315045617</v>
      </c>
      <c r="AA34" s="97">
        <v>1.5867593234316928</v>
      </c>
    </row>
    <row r="35" spans="2:27" ht="15">
      <c r="B35" s="76"/>
      <c r="C35" s="72"/>
      <c r="D35" s="88" t="s">
        <v>63</v>
      </c>
      <c r="E35" s="72"/>
      <c r="F35" s="73"/>
      <c r="G35" s="77" t="s">
        <v>52</v>
      </c>
      <c r="H35" s="112">
        <v>4.468599977943825</v>
      </c>
      <c r="I35" s="91">
        <v>5.4579966214314055</v>
      </c>
      <c r="J35" s="91">
        <v>5.677005810284072</v>
      </c>
      <c r="K35" s="90">
        <v>6.214000274737799</v>
      </c>
      <c r="L35" s="91">
        <v>1.0915345665197407</v>
      </c>
      <c r="M35" s="91">
        <v>4.7549522547842</v>
      </c>
      <c r="N35" s="91">
        <v>-8.04857695380646</v>
      </c>
      <c r="O35" s="90">
        <v>9.468428514550425</v>
      </c>
      <c r="P35" s="91">
        <v>-0.22516287724749873</v>
      </c>
      <c r="Q35" s="91">
        <v>1.1319303020376594</v>
      </c>
      <c r="R35" s="91">
        <v>1.3599169895463774</v>
      </c>
      <c r="S35" s="90">
        <v>1.3147139599646493</v>
      </c>
      <c r="T35" s="91">
        <v>1.3054448072008</v>
      </c>
      <c r="U35" s="91">
        <v>1.5102357625272873</v>
      </c>
      <c r="V35" s="91">
        <v>1.5627820396507843</v>
      </c>
      <c r="W35" s="90">
        <v>1.5487680845361496</v>
      </c>
      <c r="X35" s="91">
        <v>1.4795167539152487</v>
      </c>
      <c r="Y35" s="91">
        <v>1.5051876911303026</v>
      </c>
      <c r="Z35" s="91">
        <v>1.540914038946113</v>
      </c>
      <c r="AA35" s="97">
        <v>1.5013089006066025</v>
      </c>
    </row>
    <row r="36" spans="2:27" ht="15" customHeight="1">
      <c r="B36" s="76"/>
      <c r="C36" s="72"/>
      <c r="D36" s="88" t="s">
        <v>64</v>
      </c>
      <c r="E36" s="72"/>
      <c r="F36" s="73"/>
      <c r="G36" s="77" t="s">
        <v>52</v>
      </c>
      <c r="H36" s="112">
        <v>4.4520424945878005</v>
      </c>
      <c r="I36" s="91">
        <v>9.328109534204685</v>
      </c>
      <c r="J36" s="91">
        <v>5.993659186461798</v>
      </c>
      <c r="K36" s="90">
        <v>6.466791277964873</v>
      </c>
      <c r="L36" s="91">
        <v>-4.207782207599806</v>
      </c>
      <c r="M36" s="91">
        <v>4.494570857988506</v>
      </c>
      <c r="N36" s="91">
        <v>1.4175015533290463</v>
      </c>
      <c r="O36" s="90">
        <v>6.854940895252113</v>
      </c>
      <c r="P36" s="91">
        <v>0.14304091551721854</v>
      </c>
      <c r="Q36" s="91">
        <v>1.348797616547742</v>
      </c>
      <c r="R36" s="91">
        <v>1.455653781122777</v>
      </c>
      <c r="S36" s="90">
        <v>1.450047527188687</v>
      </c>
      <c r="T36" s="91">
        <v>1.4734775283037607</v>
      </c>
      <c r="U36" s="91">
        <v>1.4718781731240824</v>
      </c>
      <c r="V36" s="91">
        <v>1.4850254973312218</v>
      </c>
      <c r="W36" s="90">
        <v>1.5582665171110364</v>
      </c>
      <c r="X36" s="91">
        <v>1.6065922574000808</v>
      </c>
      <c r="Y36" s="91">
        <v>1.608256849141739</v>
      </c>
      <c r="Z36" s="91">
        <v>1.6162829301754158</v>
      </c>
      <c r="AA36" s="97">
        <v>1.652877447090134</v>
      </c>
    </row>
    <row r="37" spans="2:27" ht="3.75" customHeight="1">
      <c r="B37" s="76"/>
      <c r="C37" s="72"/>
      <c r="D37" s="72"/>
      <c r="E37" s="72"/>
      <c r="F37" s="73"/>
      <c r="G37" s="77"/>
      <c r="H37" s="84"/>
      <c r="I37" s="72"/>
      <c r="J37" s="72"/>
      <c r="K37" s="73"/>
      <c r="L37" s="72"/>
      <c r="M37" s="72"/>
      <c r="N37" s="72"/>
      <c r="O37" s="73"/>
      <c r="P37" s="72"/>
      <c r="Q37" s="72"/>
      <c r="R37" s="72"/>
      <c r="S37" s="73"/>
      <c r="T37" s="72"/>
      <c r="U37" s="72"/>
      <c r="V37" s="72"/>
      <c r="W37" s="73"/>
      <c r="X37" s="72"/>
      <c r="Y37" s="72"/>
      <c r="Z37" s="72"/>
      <c r="AA37" s="75"/>
    </row>
    <row r="38" spans="2:27" ht="15" customHeight="1">
      <c r="B38" s="76"/>
      <c r="C38" s="72" t="s">
        <v>34</v>
      </c>
      <c r="D38" s="72"/>
      <c r="E38" s="72"/>
      <c r="F38" s="73"/>
      <c r="G38" s="77" t="s">
        <v>52</v>
      </c>
      <c r="H38" s="112">
        <v>2.892910974501845</v>
      </c>
      <c r="I38" s="91">
        <v>7.402149862219559</v>
      </c>
      <c r="J38" s="91">
        <v>5.583939761881851</v>
      </c>
      <c r="K38" s="90">
        <v>6.106506289853712</v>
      </c>
      <c r="L38" s="91">
        <v>0.42425649714854785</v>
      </c>
      <c r="M38" s="91">
        <v>1.9217072515497904</v>
      </c>
      <c r="N38" s="91">
        <v>0.7953904240304439</v>
      </c>
      <c r="O38" s="90">
        <v>4.140258428712912</v>
      </c>
      <c r="P38" s="91">
        <v>1.443269920810991</v>
      </c>
      <c r="Q38" s="91">
        <v>1.075385620401363</v>
      </c>
      <c r="R38" s="91">
        <v>1.3730952425016625</v>
      </c>
      <c r="S38" s="90">
        <v>1.3279987319133397</v>
      </c>
      <c r="T38" s="91">
        <v>1.3600210736350817</v>
      </c>
      <c r="U38" s="91">
        <v>1.4205107559527903</v>
      </c>
      <c r="V38" s="91">
        <v>1.446356375249863</v>
      </c>
      <c r="W38" s="90">
        <v>1.4716728824501786</v>
      </c>
      <c r="X38" s="91">
        <v>1.4960011582488448</v>
      </c>
      <c r="Y38" s="91">
        <v>1.5120885754404014</v>
      </c>
      <c r="Z38" s="91">
        <v>1.5424879031225913</v>
      </c>
      <c r="AA38" s="97">
        <v>1.545897621738888</v>
      </c>
    </row>
    <row r="39" spans="2:27" ht="15" customHeight="1">
      <c r="B39" s="76"/>
      <c r="C39" s="72"/>
      <c r="D39" s="88" t="s">
        <v>65</v>
      </c>
      <c r="E39" s="72"/>
      <c r="F39" s="73"/>
      <c r="G39" s="77" t="s">
        <v>52</v>
      </c>
      <c r="H39" s="112">
        <v>2.7828610461022834</v>
      </c>
      <c r="I39" s="91">
        <v>5.486483668212344</v>
      </c>
      <c r="J39" s="91">
        <v>5.583939761881851</v>
      </c>
      <c r="K39" s="90">
        <v>6.106506289853698</v>
      </c>
      <c r="L39" s="91">
        <v>3.4670484771023524</v>
      </c>
      <c r="M39" s="91">
        <v>1.1410994027647519</v>
      </c>
      <c r="N39" s="91">
        <v>0.48142976805876003</v>
      </c>
      <c r="O39" s="90">
        <v>2.5702944645501447</v>
      </c>
      <c r="P39" s="91">
        <v>1.1078580168029077</v>
      </c>
      <c r="Q39" s="91">
        <v>1.075385620401363</v>
      </c>
      <c r="R39" s="91">
        <v>1.3730952425016625</v>
      </c>
      <c r="S39" s="90">
        <v>1.3279987319133397</v>
      </c>
      <c r="T39" s="91">
        <v>1.3600210736350817</v>
      </c>
      <c r="U39" s="91">
        <v>1.4205107559527903</v>
      </c>
      <c r="V39" s="91">
        <v>1.446356375249863</v>
      </c>
      <c r="W39" s="90">
        <v>1.4716728824501786</v>
      </c>
      <c r="X39" s="91">
        <v>1.4960011582488448</v>
      </c>
      <c r="Y39" s="91">
        <v>1.5120885754404014</v>
      </c>
      <c r="Z39" s="91">
        <v>1.5424879031225913</v>
      </c>
      <c r="AA39" s="97">
        <v>1.545897621738888</v>
      </c>
    </row>
    <row r="40" spans="2:27" ht="15" customHeight="1">
      <c r="B40" s="76"/>
      <c r="C40" s="72"/>
      <c r="D40" s="88" t="s">
        <v>66</v>
      </c>
      <c r="E40" s="72"/>
      <c r="F40" s="73"/>
      <c r="G40" s="77" t="s">
        <v>52</v>
      </c>
      <c r="H40" s="112">
        <v>2.9404565610976476</v>
      </c>
      <c r="I40" s="91">
        <v>8.226658047497054</v>
      </c>
      <c r="J40" s="91">
        <v>5.583939761881808</v>
      </c>
      <c r="K40" s="90">
        <v>6.106506289853712</v>
      </c>
      <c r="L40" s="91">
        <v>-0.8850633601747973</v>
      </c>
      <c r="M40" s="91">
        <v>0.38805158601329026</v>
      </c>
      <c r="N40" s="91">
        <v>1.9283461568989395</v>
      </c>
      <c r="O40" s="90">
        <v>5.430382906278197</v>
      </c>
      <c r="P40" s="91">
        <v>1.1163106650024162</v>
      </c>
      <c r="Q40" s="91">
        <v>1.075385620401363</v>
      </c>
      <c r="R40" s="91">
        <v>1.3730952425016625</v>
      </c>
      <c r="S40" s="90">
        <v>1.3279987319133397</v>
      </c>
      <c r="T40" s="91">
        <v>1.3600210736350817</v>
      </c>
      <c r="U40" s="91">
        <v>1.4205107559527903</v>
      </c>
      <c r="V40" s="91">
        <v>1.446356375249863</v>
      </c>
      <c r="W40" s="90">
        <v>1.4716728824501786</v>
      </c>
      <c r="X40" s="91">
        <v>1.4960011582488448</v>
      </c>
      <c r="Y40" s="91">
        <v>1.5120885754404014</v>
      </c>
      <c r="Z40" s="91">
        <v>1.5424879031225913</v>
      </c>
      <c r="AA40" s="97">
        <v>1.545897621738888</v>
      </c>
    </row>
    <row r="41" spans="2:27" ht="3.75" customHeight="1">
      <c r="B41" s="65"/>
      <c r="C41" s="72"/>
      <c r="D41" s="72"/>
      <c r="E41" s="72"/>
      <c r="F41" s="73"/>
      <c r="G41" s="77"/>
      <c r="H41" s="84"/>
      <c r="I41" s="72"/>
      <c r="J41" s="72"/>
      <c r="K41" s="73"/>
      <c r="L41" s="72"/>
      <c r="M41" s="72"/>
      <c r="N41" s="72"/>
      <c r="O41" s="73"/>
      <c r="P41" s="72"/>
      <c r="Q41" s="72"/>
      <c r="R41" s="72"/>
      <c r="S41" s="73"/>
      <c r="T41" s="72"/>
      <c r="U41" s="72"/>
      <c r="V41" s="72"/>
      <c r="W41" s="73"/>
      <c r="X41" s="72"/>
      <c r="Y41" s="72"/>
      <c r="Z41" s="72"/>
      <c r="AA41" s="75"/>
    </row>
    <row r="42" spans="2:27" ht="15" customHeight="1">
      <c r="B42" s="65" t="s">
        <v>67</v>
      </c>
      <c r="C42" s="66"/>
      <c r="D42" s="66"/>
      <c r="E42" s="66"/>
      <c r="F42" s="119"/>
      <c r="G42" s="77"/>
      <c r="H42" s="84"/>
      <c r="I42" s="72"/>
      <c r="J42" s="72"/>
      <c r="K42" s="73"/>
      <c r="L42" s="72"/>
      <c r="M42" s="72"/>
      <c r="N42" s="72"/>
      <c r="O42" s="73"/>
      <c r="P42" s="72"/>
      <c r="Q42" s="72"/>
      <c r="R42" s="72"/>
      <c r="S42" s="73"/>
      <c r="T42" s="72"/>
      <c r="U42" s="72"/>
      <c r="V42" s="72"/>
      <c r="W42" s="73"/>
      <c r="X42" s="72"/>
      <c r="Y42" s="72"/>
      <c r="Z42" s="72"/>
      <c r="AA42" s="75"/>
    </row>
    <row r="43" spans="2:27" ht="15" customHeight="1">
      <c r="B43" s="65"/>
      <c r="C43" s="118" t="s">
        <v>33</v>
      </c>
      <c r="D43" s="66"/>
      <c r="E43" s="66"/>
      <c r="F43" s="119"/>
      <c r="G43" s="77" t="s">
        <v>52</v>
      </c>
      <c r="H43" s="112">
        <v>3.322740673616991</v>
      </c>
      <c r="I43" s="91">
        <v>8.110413505494478</v>
      </c>
      <c r="J43" s="91">
        <v>7.913539991769738</v>
      </c>
      <c r="K43" s="90">
        <v>8.425153943835696</v>
      </c>
      <c r="L43" s="129"/>
      <c r="M43" s="129"/>
      <c r="N43" s="129"/>
      <c r="O43" s="130"/>
      <c r="P43" s="129"/>
      <c r="Q43" s="129"/>
      <c r="R43" s="129"/>
      <c r="S43" s="130"/>
      <c r="T43" s="129"/>
      <c r="U43" s="129"/>
      <c r="V43" s="129"/>
      <c r="W43" s="130"/>
      <c r="X43" s="129"/>
      <c r="Y43" s="129"/>
      <c r="Z43" s="129"/>
      <c r="AA43" s="132"/>
    </row>
    <row r="44" spans="2:27" ht="15" customHeight="1" thickBot="1">
      <c r="B44" s="78"/>
      <c r="C44" s="79" t="s">
        <v>34</v>
      </c>
      <c r="D44" s="79"/>
      <c r="E44" s="79"/>
      <c r="F44" s="80"/>
      <c r="G44" s="81" t="s">
        <v>52</v>
      </c>
      <c r="H44" s="113">
        <v>2.6315974472598214</v>
      </c>
      <c r="I44" s="98">
        <v>7.26515722177605</v>
      </c>
      <c r="J44" s="98">
        <v>7.29439217781443</v>
      </c>
      <c r="K44" s="99">
        <v>7.773062316258887</v>
      </c>
      <c r="L44" s="155"/>
      <c r="M44" s="155"/>
      <c r="N44" s="155"/>
      <c r="O44" s="156"/>
      <c r="P44" s="155"/>
      <c r="Q44" s="155"/>
      <c r="R44" s="155"/>
      <c r="S44" s="156"/>
      <c r="T44" s="155"/>
      <c r="U44" s="155"/>
      <c r="V44" s="155"/>
      <c r="W44" s="156"/>
      <c r="X44" s="155"/>
      <c r="Y44" s="155"/>
      <c r="Z44" s="155"/>
      <c r="AA44" s="157"/>
    </row>
    <row r="45" ht="15">
      <c r="B45" s="56" t="s">
        <v>176</v>
      </c>
    </row>
  </sheetData>
  <sheetProtection/>
  <mergeCells count="20">
    <mergeCell ref="X30:AA30"/>
    <mergeCell ref="B30:F31"/>
    <mergeCell ref="G30:G31"/>
    <mergeCell ref="I30:I31"/>
    <mergeCell ref="J30:J31"/>
    <mergeCell ref="K30:K31"/>
    <mergeCell ref="L30:O30"/>
    <mergeCell ref="P30:S30"/>
    <mergeCell ref="T30:W30"/>
    <mergeCell ref="B2:AA3"/>
    <mergeCell ref="B28:AA29"/>
    <mergeCell ref="T4:W4"/>
    <mergeCell ref="X4:AA4"/>
    <mergeCell ref="B4:F5"/>
    <mergeCell ref="G4:G5"/>
    <mergeCell ref="I4:I5"/>
    <mergeCell ref="J4:J5"/>
    <mergeCell ref="K4:K5"/>
    <mergeCell ref="L4:O4"/>
    <mergeCell ref="P4:S4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W87"/>
  <sheetViews>
    <sheetView tabSelected="1" zoomScale="80" zoomScaleNormal="80" zoomScalePageLayoutView="0" workbookViewId="0" topLeftCell="A1">
      <selection activeCell="B23" sqref="B23"/>
    </sheetView>
  </sheetViews>
  <sheetFormatPr defaultColWidth="9.140625" defaultRowHeight="15"/>
  <cols>
    <col min="1" max="2" width="3.140625" style="56" customWidth="1"/>
    <col min="3" max="3" width="36.421875" style="56" customWidth="1"/>
    <col min="4" max="23" width="7.7109375" style="56" customWidth="1"/>
    <col min="24" max="16384" width="9.140625" style="56" customWidth="1"/>
  </cols>
  <sheetData>
    <row r="1" ht="22.5" customHeight="1" thickBot="1">
      <c r="B1" s="55" t="s">
        <v>146</v>
      </c>
    </row>
    <row r="2" spans="2:23" ht="15">
      <c r="B2" s="248" t="s">
        <v>72</v>
      </c>
      <c r="C2" s="249"/>
      <c r="D2" s="247">
        <v>2013</v>
      </c>
      <c r="E2" s="245"/>
      <c r="F2" s="245"/>
      <c r="G2" s="245"/>
      <c r="H2" s="246"/>
      <c r="I2" s="245">
        <v>2014</v>
      </c>
      <c r="J2" s="245"/>
      <c r="K2" s="245"/>
      <c r="L2" s="245"/>
      <c r="M2" s="246"/>
      <c r="N2" s="245">
        <v>2015</v>
      </c>
      <c r="O2" s="245"/>
      <c r="P2" s="245"/>
      <c r="Q2" s="245"/>
      <c r="R2" s="246"/>
      <c r="S2" s="245">
        <v>2016</v>
      </c>
      <c r="T2" s="245"/>
      <c r="U2" s="245"/>
      <c r="V2" s="245"/>
      <c r="W2" s="246"/>
    </row>
    <row r="3" spans="2:23" ht="81.75" customHeight="1" thickBot="1">
      <c r="B3" s="250"/>
      <c r="C3" s="251"/>
      <c r="D3" s="172" t="s">
        <v>83</v>
      </c>
      <c r="E3" s="173" t="s">
        <v>84</v>
      </c>
      <c r="F3" s="173" t="s">
        <v>85</v>
      </c>
      <c r="G3" s="174" t="s">
        <v>86</v>
      </c>
      <c r="H3" s="175" t="s">
        <v>87</v>
      </c>
      <c r="I3" s="172" t="s">
        <v>83</v>
      </c>
      <c r="J3" s="173" t="s">
        <v>84</v>
      </c>
      <c r="K3" s="173" t="s">
        <v>85</v>
      </c>
      <c r="L3" s="174" t="s">
        <v>86</v>
      </c>
      <c r="M3" s="175" t="s">
        <v>87</v>
      </c>
      <c r="N3" s="172" t="s">
        <v>83</v>
      </c>
      <c r="O3" s="173" t="s">
        <v>84</v>
      </c>
      <c r="P3" s="173" t="s">
        <v>85</v>
      </c>
      <c r="Q3" s="174" t="s">
        <v>86</v>
      </c>
      <c r="R3" s="175" t="s">
        <v>87</v>
      </c>
      <c r="S3" s="172" t="s">
        <v>83</v>
      </c>
      <c r="T3" s="173" t="s">
        <v>84</v>
      </c>
      <c r="U3" s="173" t="s">
        <v>85</v>
      </c>
      <c r="V3" s="174" t="s">
        <v>86</v>
      </c>
      <c r="W3" s="175" t="s">
        <v>87</v>
      </c>
    </row>
    <row r="4" spans="2:23" ht="15" customHeight="1">
      <c r="B4" s="76" t="s">
        <v>81</v>
      </c>
      <c r="C4" s="75"/>
      <c r="D4" s="176">
        <v>0.9408261139176375</v>
      </c>
      <c r="E4" s="133">
        <v>0.857519419898578</v>
      </c>
      <c r="F4" s="133">
        <v>0.8</v>
      </c>
      <c r="G4" s="134">
        <v>0.848</v>
      </c>
      <c r="H4" s="177">
        <v>0.8205381823</v>
      </c>
      <c r="I4" s="176">
        <v>2.438240840817002</v>
      </c>
      <c r="J4" s="133">
        <v>2.34719817846214</v>
      </c>
      <c r="K4" s="133">
        <v>2.3</v>
      </c>
      <c r="L4" s="134">
        <v>2.339</v>
      </c>
      <c r="M4" s="177">
        <v>1.942716759</v>
      </c>
      <c r="N4" s="176">
        <v>3.2836657602154418</v>
      </c>
      <c r="O4" s="133">
        <v>2.9683337578641167</v>
      </c>
      <c r="P4" s="133">
        <v>3.2</v>
      </c>
      <c r="Q4" s="134">
        <v>2.8</v>
      </c>
      <c r="R4" s="177">
        <v>2.9222813267</v>
      </c>
      <c r="S4" s="176">
        <v>3.5442274499020385</v>
      </c>
      <c r="T4" s="133">
        <v>3.203328305465414</v>
      </c>
      <c r="U4" s="133" t="s">
        <v>118</v>
      </c>
      <c r="V4" s="134">
        <v>3.3</v>
      </c>
      <c r="W4" s="177" t="s">
        <v>118</v>
      </c>
    </row>
    <row r="5" spans="2:23" ht="15" customHeight="1">
      <c r="B5" s="76"/>
      <c r="C5" s="75" t="s">
        <v>73</v>
      </c>
      <c r="D5" s="176">
        <v>-0.07186176254188581</v>
      </c>
      <c r="E5" s="133">
        <v>-0.0788868265781617</v>
      </c>
      <c r="F5" s="133">
        <v>-0.1</v>
      </c>
      <c r="G5" s="134" t="s">
        <v>118</v>
      </c>
      <c r="H5" s="177">
        <v>0.8898658346139898</v>
      </c>
      <c r="I5" s="176">
        <v>1.2222626051975993</v>
      </c>
      <c r="J5" s="133">
        <v>1.1670153814873352</v>
      </c>
      <c r="K5" s="133">
        <v>1.2</v>
      </c>
      <c r="L5" s="134" t="s">
        <v>118</v>
      </c>
      <c r="M5" s="177">
        <v>1.0279486581681097</v>
      </c>
      <c r="N5" s="176">
        <v>2.402859426789817</v>
      </c>
      <c r="O5" s="133">
        <v>2.2033775281658174</v>
      </c>
      <c r="P5" s="133">
        <v>2.3</v>
      </c>
      <c r="Q5" s="134" t="s">
        <v>118</v>
      </c>
      <c r="R5" s="177">
        <v>1.6408198084144177</v>
      </c>
      <c r="S5" s="176">
        <v>2.6222238972032983</v>
      </c>
      <c r="T5" s="133">
        <v>2.357366436566788</v>
      </c>
      <c r="U5" s="133" t="s">
        <v>118</v>
      </c>
      <c r="V5" s="134" t="s">
        <v>118</v>
      </c>
      <c r="W5" s="177" t="s">
        <v>118</v>
      </c>
    </row>
    <row r="6" spans="2:23" ht="15">
      <c r="B6" s="76"/>
      <c r="C6" s="75" t="s">
        <v>74</v>
      </c>
      <c r="D6" s="176">
        <v>1.420419218288103</v>
      </c>
      <c r="E6" s="133">
        <v>0.11483457621359605</v>
      </c>
      <c r="F6" s="133">
        <v>1.3</v>
      </c>
      <c r="G6" s="134" t="s">
        <v>118</v>
      </c>
      <c r="H6" s="177">
        <v>-0.4544589396535015</v>
      </c>
      <c r="I6" s="176">
        <v>1.4906722266988766</v>
      </c>
      <c r="J6" s="133">
        <v>1.9371779908791131</v>
      </c>
      <c r="K6" s="133">
        <v>5.6</v>
      </c>
      <c r="L6" s="134" t="s">
        <v>118</v>
      </c>
      <c r="M6" s="177">
        <v>-1.1012051954815139</v>
      </c>
      <c r="N6" s="176">
        <v>1.3386182850638733</v>
      </c>
      <c r="O6" s="133">
        <v>-1.42839668525081</v>
      </c>
      <c r="P6" s="133">
        <v>3.4</v>
      </c>
      <c r="Q6" s="134" t="s">
        <v>118</v>
      </c>
      <c r="R6" s="177">
        <v>-1.092802342733512</v>
      </c>
      <c r="S6" s="176">
        <v>1.2639486443980275</v>
      </c>
      <c r="T6" s="133">
        <v>-0.3886764509933083</v>
      </c>
      <c r="U6" s="133" t="s">
        <v>118</v>
      </c>
      <c r="V6" s="134" t="s">
        <v>118</v>
      </c>
      <c r="W6" s="177" t="s">
        <v>118</v>
      </c>
    </row>
    <row r="7" spans="2:23" ht="15">
      <c r="B7" s="76"/>
      <c r="C7" s="75" t="s">
        <v>75</v>
      </c>
      <c r="D7" s="176">
        <v>-4.301180941387614</v>
      </c>
      <c r="E7" s="133">
        <v>-6.952856517746698</v>
      </c>
      <c r="F7" s="133">
        <v>-6.7</v>
      </c>
      <c r="G7" s="134" t="s">
        <v>118</v>
      </c>
      <c r="H7" s="177">
        <v>-7.744181982598841</v>
      </c>
      <c r="I7" s="176">
        <v>3.300801379046419</v>
      </c>
      <c r="J7" s="133">
        <v>1.758810011597367</v>
      </c>
      <c r="K7" s="133">
        <v>0.2</v>
      </c>
      <c r="L7" s="134" t="s">
        <v>118</v>
      </c>
      <c r="M7" s="177">
        <v>2.5908206311292536</v>
      </c>
      <c r="N7" s="176">
        <v>3.6654562244852684</v>
      </c>
      <c r="O7" s="133">
        <v>2.3772338182614483</v>
      </c>
      <c r="P7" s="133">
        <v>3.3</v>
      </c>
      <c r="Q7" s="134" t="s">
        <v>118</v>
      </c>
      <c r="R7" s="177">
        <v>2.84060277847511</v>
      </c>
      <c r="S7" s="176">
        <v>3.7991825792354206</v>
      </c>
      <c r="T7" s="133">
        <v>0.8477208685415016</v>
      </c>
      <c r="U7" s="133" t="s">
        <v>118</v>
      </c>
      <c r="V7" s="134" t="s">
        <v>118</v>
      </c>
      <c r="W7" s="177" t="s">
        <v>118</v>
      </c>
    </row>
    <row r="8" spans="2:23" ht="15">
      <c r="B8" s="76"/>
      <c r="C8" s="75" t="s">
        <v>76</v>
      </c>
      <c r="D8" s="176">
        <v>4.459453790391336</v>
      </c>
      <c r="E8" s="133">
        <v>3.6241773999948323</v>
      </c>
      <c r="F8" s="133">
        <v>3.5</v>
      </c>
      <c r="G8" s="134">
        <v>3.895</v>
      </c>
      <c r="H8" s="177">
        <v>5.123895506204312</v>
      </c>
      <c r="I8" s="176">
        <v>7.619751723487099</v>
      </c>
      <c r="J8" s="133">
        <v>4.005455209037434</v>
      </c>
      <c r="K8" s="133">
        <v>4.8</v>
      </c>
      <c r="L8" s="134">
        <v>4.2</v>
      </c>
      <c r="M8" s="177">
        <v>5.618987650477769</v>
      </c>
      <c r="N8" s="176">
        <v>5.855090502319229</v>
      </c>
      <c r="O8" s="133">
        <v>4.50073250784504</v>
      </c>
      <c r="P8" s="133">
        <v>6.2</v>
      </c>
      <c r="Q8" s="134">
        <v>4.6</v>
      </c>
      <c r="R8" s="177">
        <v>5.850470181086775</v>
      </c>
      <c r="S8" s="176">
        <v>6.356355108266001</v>
      </c>
      <c r="T8" s="133">
        <v>4.841042795460582</v>
      </c>
      <c r="U8" s="133" t="s">
        <v>118</v>
      </c>
      <c r="V8" s="134">
        <v>5.12</v>
      </c>
      <c r="W8" s="177" t="s">
        <v>118</v>
      </c>
    </row>
    <row r="9" spans="2:23" ht="15">
      <c r="B9" s="76"/>
      <c r="C9" s="75" t="s">
        <v>77</v>
      </c>
      <c r="D9" s="176">
        <v>2.892910974501845</v>
      </c>
      <c r="E9" s="133">
        <v>1.9157615371078407</v>
      </c>
      <c r="F9" s="133">
        <v>2</v>
      </c>
      <c r="G9" s="134">
        <v>1.174</v>
      </c>
      <c r="H9" s="177">
        <v>1.7836431696091504</v>
      </c>
      <c r="I9" s="176">
        <v>7.402149862219559</v>
      </c>
      <c r="J9" s="133">
        <v>3.586421021220776</v>
      </c>
      <c r="K9" s="133">
        <v>4.5</v>
      </c>
      <c r="L9" s="134">
        <v>3.3</v>
      </c>
      <c r="M9" s="177">
        <v>4.391933946164284</v>
      </c>
      <c r="N9" s="176">
        <v>5.583939761881851</v>
      </c>
      <c r="O9" s="133">
        <v>3.5764276457045163</v>
      </c>
      <c r="P9" s="133">
        <v>6</v>
      </c>
      <c r="Q9" s="134">
        <v>4.5</v>
      </c>
      <c r="R9" s="177">
        <v>4.648252961468158</v>
      </c>
      <c r="S9" s="176">
        <v>6.106506289853712</v>
      </c>
      <c r="T9" s="133">
        <v>3.667399662269477</v>
      </c>
      <c r="U9" s="133" t="s">
        <v>118</v>
      </c>
      <c r="V9" s="134">
        <v>5</v>
      </c>
      <c r="W9" s="177" t="s">
        <v>118</v>
      </c>
    </row>
    <row r="10" spans="2:23" ht="3.75" customHeight="1">
      <c r="B10" s="76"/>
      <c r="C10" s="75"/>
      <c r="D10" s="176"/>
      <c r="E10" s="133"/>
      <c r="F10" s="133"/>
      <c r="G10" s="134"/>
      <c r="H10" s="177"/>
      <c r="I10" s="176"/>
      <c r="J10" s="133"/>
      <c r="K10" s="133"/>
      <c r="L10" s="134"/>
      <c r="M10" s="177"/>
      <c r="N10" s="176"/>
      <c r="O10" s="133"/>
      <c r="P10" s="133"/>
      <c r="Q10" s="134"/>
      <c r="R10" s="177"/>
      <c r="S10" s="176"/>
      <c r="T10" s="133"/>
      <c r="U10" s="133"/>
      <c r="V10" s="134"/>
      <c r="W10" s="177"/>
    </row>
    <row r="11" spans="2:23" ht="15">
      <c r="B11" s="76" t="s">
        <v>38</v>
      </c>
      <c r="C11" s="75"/>
      <c r="D11" s="176">
        <v>1.4650251048903016</v>
      </c>
      <c r="E11" s="134">
        <v>1.460878177616376</v>
      </c>
      <c r="F11" s="134">
        <v>1.5</v>
      </c>
      <c r="G11" s="134" t="s">
        <v>118</v>
      </c>
      <c r="H11" s="177">
        <v>1.231498345</v>
      </c>
      <c r="I11" s="176">
        <v>0.22924951419052775</v>
      </c>
      <c r="J11" s="133">
        <v>0.7547494502376333</v>
      </c>
      <c r="K11" s="133">
        <v>0.7</v>
      </c>
      <c r="L11" s="134" t="s">
        <v>118</v>
      </c>
      <c r="M11" s="177">
        <v>1.2555651562</v>
      </c>
      <c r="N11" s="176">
        <v>1.9342415591923015</v>
      </c>
      <c r="O11" s="133">
        <v>2.074963039417286</v>
      </c>
      <c r="P11" s="133">
        <v>1.6</v>
      </c>
      <c r="Q11" s="134" t="s">
        <v>118</v>
      </c>
      <c r="R11" s="177">
        <v>1.2822792608</v>
      </c>
      <c r="S11" s="176">
        <v>2.008413147810643</v>
      </c>
      <c r="T11" s="133">
        <v>2.2747611299560675</v>
      </c>
      <c r="U11" s="133" t="s">
        <v>118</v>
      </c>
      <c r="V11" s="134" t="s">
        <v>118</v>
      </c>
      <c r="W11" s="177" t="s">
        <v>118</v>
      </c>
    </row>
    <row r="12" spans="2:23" ht="3.75" customHeight="1">
      <c r="B12" s="76"/>
      <c r="C12" s="75"/>
      <c r="D12" s="73"/>
      <c r="E12" s="73"/>
      <c r="F12" s="73"/>
      <c r="G12" s="73"/>
      <c r="H12" s="177"/>
      <c r="I12" s="176"/>
      <c r="J12" s="133"/>
      <c r="K12" s="133"/>
      <c r="L12" s="134"/>
      <c r="M12" s="177"/>
      <c r="N12" s="176"/>
      <c r="O12" s="133"/>
      <c r="P12" s="133"/>
      <c r="Q12" s="134"/>
      <c r="R12" s="177"/>
      <c r="S12" s="176"/>
      <c r="T12" s="133"/>
      <c r="U12" s="133"/>
      <c r="V12" s="134"/>
      <c r="W12" s="177"/>
    </row>
    <row r="13" spans="2:23" ht="15">
      <c r="B13" s="76" t="s">
        <v>114</v>
      </c>
      <c r="C13" s="75"/>
      <c r="D13" s="176">
        <v>-0.7777105785588674</v>
      </c>
      <c r="E13" s="134">
        <v>-0.8860060375252554</v>
      </c>
      <c r="F13" s="134">
        <v>-0.8</v>
      </c>
      <c r="G13" s="134">
        <v>-0.8148483476686437</v>
      </c>
      <c r="H13" s="177">
        <v>0.1322075045520732</v>
      </c>
      <c r="I13" s="176">
        <v>0.7274899682214766</v>
      </c>
      <c r="J13" s="133">
        <v>0.34705011287463616</v>
      </c>
      <c r="K13" s="133">
        <v>0.5</v>
      </c>
      <c r="L13" s="134">
        <v>0.09128251939753795</v>
      </c>
      <c r="M13" s="177">
        <v>0.3090539864164743</v>
      </c>
      <c r="N13" s="176">
        <v>0.5620910003014643</v>
      </c>
      <c r="O13" s="133">
        <v>0.621494394135147</v>
      </c>
      <c r="P13" s="133">
        <v>0.7</v>
      </c>
      <c r="Q13" s="134" t="s">
        <v>118</v>
      </c>
      <c r="R13" s="177">
        <v>0.9585017918044336</v>
      </c>
      <c r="S13" s="176">
        <v>0.621823667248762</v>
      </c>
      <c r="T13" s="133">
        <v>0.7426052622079515</v>
      </c>
      <c r="U13" s="133" t="s">
        <v>118</v>
      </c>
      <c r="V13" s="134" t="s">
        <v>118</v>
      </c>
      <c r="W13" s="177" t="s">
        <v>118</v>
      </c>
    </row>
    <row r="14" spans="2:23" ht="15">
      <c r="B14" s="76" t="s">
        <v>82</v>
      </c>
      <c r="C14" s="75"/>
      <c r="D14" s="176">
        <v>14.215893587196293</v>
      </c>
      <c r="E14" s="133">
        <v>14.333402374845525</v>
      </c>
      <c r="F14" s="133">
        <v>14.2</v>
      </c>
      <c r="G14" s="134">
        <v>14.358</v>
      </c>
      <c r="H14" s="177">
        <v>14.389879219734494</v>
      </c>
      <c r="I14" s="176">
        <v>13.532018097830218</v>
      </c>
      <c r="J14" s="133">
        <v>13.996554816469969</v>
      </c>
      <c r="K14" s="133">
        <v>13.9</v>
      </c>
      <c r="L14" s="134">
        <v>14.4</v>
      </c>
      <c r="M14" s="177">
        <v>14.244628224516177</v>
      </c>
      <c r="N14" s="176">
        <v>12.829050070281767</v>
      </c>
      <c r="O14" s="133">
        <v>13.246216375574518</v>
      </c>
      <c r="P14" s="133">
        <v>13.4</v>
      </c>
      <c r="Q14" s="134">
        <v>13.853</v>
      </c>
      <c r="R14" s="177">
        <v>13.664654361655945</v>
      </c>
      <c r="S14" s="176">
        <v>12.03025784167977</v>
      </c>
      <c r="T14" s="133">
        <v>12.332993475634806</v>
      </c>
      <c r="U14" s="133" t="s">
        <v>118</v>
      </c>
      <c r="V14" s="134">
        <v>12.937</v>
      </c>
      <c r="W14" s="177" t="s">
        <v>118</v>
      </c>
    </row>
    <row r="15" spans="2:23" ht="15">
      <c r="B15" s="76" t="s">
        <v>115</v>
      </c>
      <c r="C15" s="75"/>
      <c r="D15" s="176">
        <v>2.3276896470911197</v>
      </c>
      <c r="E15" s="133">
        <v>2.60869565217392</v>
      </c>
      <c r="F15" s="133" t="s">
        <v>118</v>
      </c>
      <c r="G15" s="134" t="s">
        <v>118</v>
      </c>
      <c r="H15" s="177" t="s">
        <v>118</v>
      </c>
      <c r="I15" s="176">
        <v>2.5195118694702643</v>
      </c>
      <c r="J15" s="133">
        <v>2.5423728813559254</v>
      </c>
      <c r="K15" s="133" t="s">
        <v>118</v>
      </c>
      <c r="L15" s="134" t="s">
        <v>118</v>
      </c>
      <c r="M15" s="177" t="s">
        <v>118</v>
      </c>
      <c r="N15" s="176">
        <v>3.973983176952615</v>
      </c>
      <c r="O15" s="133">
        <v>3.541912632821731</v>
      </c>
      <c r="P15" s="133" t="s">
        <v>118</v>
      </c>
      <c r="Q15" s="134" t="s">
        <v>118</v>
      </c>
      <c r="R15" s="177" t="s">
        <v>118</v>
      </c>
      <c r="S15" s="176">
        <v>4.364130872283667</v>
      </c>
      <c r="T15" s="133">
        <v>4.104903078677302</v>
      </c>
      <c r="U15" s="133" t="s">
        <v>118</v>
      </c>
      <c r="V15" s="134" t="s">
        <v>118</v>
      </c>
      <c r="W15" s="177" t="s">
        <v>118</v>
      </c>
    </row>
    <row r="16" spans="2:23" ht="15">
      <c r="B16" s="76" t="s">
        <v>108</v>
      </c>
      <c r="C16" s="75"/>
      <c r="D16" s="176">
        <v>0.7978901523965476</v>
      </c>
      <c r="E16" s="133" t="s">
        <v>118</v>
      </c>
      <c r="F16" s="133">
        <v>0.9</v>
      </c>
      <c r="G16" s="134" t="s">
        <v>118</v>
      </c>
      <c r="H16" s="177">
        <v>2.0935106492355304</v>
      </c>
      <c r="I16" s="176">
        <v>2.702638858528374</v>
      </c>
      <c r="J16" s="133" t="s">
        <v>118</v>
      </c>
      <c r="K16" s="133">
        <v>2.9</v>
      </c>
      <c r="L16" s="134" t="s">
        <v>118</v>
      </c>
      <c r="M16" s="177">
        <v>3.0138191440041373</v>
      </c>
      <c r="N16" s="176">
        <v>3.9747308109254504</v>
      </c>
      <c r="O16" s="133" t="s">
        <v>118</v>
      </c>
      <c r="P16" s="133">
        <v>3</v>
      </c>
      <c r="Q16" s="134" t="s">
        <v>118</v>
      </c>
      <c r="R16" s="177">
        <v>3.5947888602154254</v>
      </c>
      <c r="S16" s="176">
        <v>4.3638420711555455</v>
      </c>
      <c r="T16" s="133" t="s">
        <v>118</v>
      </c>
      <c r="U16" s="133" t="s">
        <v>118</v>
      </c>
      <c r="V16" s="134" t="s">
        <v>118</v>
      </c>
      <c r="W16" s="177" t="s">
        <v>118</v>
      </c>
    </row>
    <row r="17" spans="2:23" ht="3.75" customHeight="1">
      <c r="B17" s="76"/>
      <c r="C17" s="75"/>
      <c r="D17" s="176"/>
      <c r="E17" s="133"/>
      <c r="F17" s="133"/>
      <c r="G17" s="134"/>
      <c r="H17" s="177"/>
      <c r="I17" s="176"/>
      <c r="J17" s="133"/>
      <c r="K17" s="133"/>
      <c r="L17" s="134"/>
      <c r="M17" s="177"/>
      <c r="N17" s="176"/>
      <c r="O17" s="133"/>
      <c r="P17" s="133"/>
      <c r="Q17" s="134"/>
      <c r="R17" s="177"/>
      <c r="S17" s="176"/>
      <c r="T17" s="133"/>
      <c r="U17" s="133"/>
      <c r="V17" s="134"/>
      <c r="W17" s="177"/>
    </row>
    <row r="18" spans="2:23" ht="15">
      <c r="B18" s="76" t="s">
        <v>70</v>
      </c>
      <c r="C18" s="75"/>
      <c r="D18" s="176" t="s">
        <v>118</v>
      </c>
      <c r="E18" s="133">
        <v>-2.94</v>
      </c>
      <c r="F18" s="133">
        <v>-2.5</v>
      </c>
      <c r="G18" s="134">
        <v>-3.022</v>
      </c>
      <c r="H18" s="177">
        <v>-2.97966541129677</v>
      </c>
      <c r="I18" s="176" t="s">
        <v>118</v>
      </c>
      <c r="J18" s="133">
        <v>-2.64</v>
      </c>
      <c r="K18" s="133">
        <v>-3.3</v>
      </c>
      <c r="L18" s="134">
        <v>-3.823</v>
      </c>
      <c r="M18" s="177">
        <v>-2.81842447778432</v>
      </c>
      <c r="N18" s="176" t="s">
        <v>118</v>
      </c>
      <c r="O18" s="133">
        <v>-2.57</v>
      </c>
      <c r="P18" s="133">
        <v>-3.4</v>
      </c>
      <c r="Q18" s="134">
        <v>-3.182</v>
      </c>
      <c r="R18" s="177">
        <v>-2.559806732859</v>
      </c>
      <c r="S18" s="176" t="s">
        <v>118</v>
      </c>
      <c r="T18" s="133">
        <v>-1.5</v>
      </c>
      <c r="U18" s="133" t="s">
        <v>118</v>
      </c>
      <c r="V18" s="134">
        <v>-3.189</v>
      </c>
      <c r="W18" s="177" t="s">
        <v>118</v>
      </c>
    </row>
    <row r="19" spans="2:23" ht="15">
      <c r="B19" s="76" t="s">
        <v>105</v>
      </c>
      <c r="C19" s="75"/>
      <c r="D19" s="176" t="s">
        <v>118</v>
      </c>
      <c r="E19" s="133">
        <v>54.1</v>
      </c>
      <c r="F19" s="133">
        <v>54.3</v>
      </c>
      <c r="G19" s="134">
        <v>55.344</v>
      </c>
      <c r="H19" s="177">
        <v>54.5582673484704</v>
      </c>
      <c r="I19" s="176" t="s">
        <v>118</v>
      </c>
      <c r="J19" s="133">
        <v>56.5</v>
      </c>
      <c r="K19" s="133">
        <v>57.8</v>
      </c>
      <c r="L19" s="134">
        <v>57.504</v>
      </c>
      <c r="M19" s="177">
        <v>56.927453121543</v>
      </c>
      <c r="N19" s="176" t="s">
        <v>118</v>
      </c>
      <c r="O19" s="133">
        <v>56.4</v>
      </c>
      <c r="P19" s="133">
        <v>58.4</v>
      </c>
      <c r="Q19" s="134">
        <v>58.167</v>
      </c>
      <c r="R19" s="177">
        <v>56.3866949927105</v>
      </c>
      <c r="S19" s="176" t="s">
        <v>118</v>
      </c>
      <c r="T19" s="133">
        <v>55.8</v>
      </c>
      <c r="U19" s="133" t="s">
        <v>118</v>
      </c>
      <c r="V19" s="134">
        <v>58.563</v>
      </c>
      <c r="W19" s="177" t="s">
        <v>118</v>
      </c>
    </row>
    <row r="20" spans="2:23" ht="3.75" customHeight="1">
      <c r="B20" s="76"/>
      <c r="C20" s="75"/>
      <c r="D20" s="176"/>
      <c r="E20" s="133"/>
      <c r="F20" s="134"/>
      <c r="G20" s="134"/>
      <c r="H20" s="177"/>
      <c r="I20" s="176"/>
      <c r="J20" s="133"/>
      <c r="K20" s="134"/>
      <c r="L20" s="134"/>
      <c r="M20" s="177"/>
      <c r="N20" s="176"/>
      <c r="O20" s="133"/>
      <c r="P20" s="134"/>
      <c r="Q20" s="134"/>
      <c r="R20" s="177"/>
      <c r="S20" s="176"/>
      <c r="T20" s="133"/>
      <c r="U20" s="134"/>
      <c r="V20" s="134"/>
      <c r="W20" s="177"/>
    </row>
    <row r="21" spans="2:23" ht="15.75" thickBot="1">
      <c r="B21" s="78" t="s">
        <v>71</v>
      </c>
      <c r="C21" s="82"/>
      <c r="D21" s="178">
        <v>2.145731945579026</v>
      </c>
      <c r="E21" s="179">
        <v>3.0687265763730314</v>
      </c>
      <c r="F21" s="182">
        <v>2</v>
      </c>
      <c r="G21" s="182" t="s">
        <v>118</v>
      </c>
      <c r="H21" s="180">
        <v>3.9261280922</v>
      </c>
      <c r="I21" s="178">
        <v>2.983977542387306</v>
      </c>
      <c r="J21" s="179">
        <v>4.529414600148631</v>
      </c>
      <c r="K21" s="182">
        <v>1.9</v>
      </c>
      <c r="L21" s="182" t="s">
        <v>118</v>
      </c>
      <c r="M21" s="180">
        <v>4.4563011353</v>
      </c>
      <c r="N21" s="178">
        <v>3.9955595999423026</v>
      </c>
      <c r="O21" s="179">
        <v>5.263679684275348</v>
      </c>
      <c r="P21" s="182">
        <v>2.3</v>
      </c>
      <c r="Q21" s="182" t="s">
        <v>118</v>
      </c>
      <c r="R21" s="180">
        <v>5.4890084406</v>
      </c>
      <c r="S21" s="178">
        <v>4.2761555245077565</v>
      </c>
      <c r="T21" s="179">
        <v>6.064515230902724</v>
      </c>
      <c r="U21" s="182" t="s">
        <v>118</v>
      </c>
      <c r="V21" s="182" t="s">
        <v>118</v>
      </c>
      <c r="W21" s="180" t="s">
        <v>118</v>
      </c>
    </row>
    <row r="22" ht="15">
      <c r="B22" s="56" t="s">
        <v>164</v>
      </c>
    </row>
    <row r="23" ht="15">
      <c r="B23" s="72" t="s">
        <v>79</v>
      </c>
    </row>
    <row r="24" ht="15">
      <c r="C24" s="56" t="str">
        <f>"Národná banka Slovenska - Strednodobá predikcia "&amp;Súhrn!H4&amp;""</f>
        <v>Národná banka Slovenska - Strednodobá predikcia P1Q-2014</v>
      </c>
    </row>
    <row r="25" ht="15">
      <c r="C25" s="56" t="s">
        <v>155</v>
      </c>
    </row>
    <row r="26" ht="15">
      <c r="C26" s="56" t="s">
        <v>148</v>
      </c>
    </row>
    <row r="27" ht="15">
      <c r="C27" s="56" t="s">
        <v>80</v>
      </c>
    </row>
    <row r="28" ht="15">
      <c r="C28" s="56" t="s">
        <v>149</v>
      </c>
    </row>
    <row r="32" spans="4:7" ht="15">
      <c r="D32" s="181"/>
      <c r="E32" s="181"/>
      <c r="F32" s="181"/>
      <c r="G32" s="184"/>
    </row>
    <row r="33" spans="4:7" ht="15">
      <c r="D33" s="184"/>
      <c r="E33" s="184"/>
      <c r="F33" s="184"/>
      <c r="G33" s="184"/>
    </row>
    <row r="34" spans="4:7" ht="15">
      <c r="D34" s="184"/>
      <c r="E34" s="184"/>
      <c r="F34" s="184"/>
      <c r="G34" s="184"/>
    </row>
    <row r="35" spans="4:7" ht="15">
      <c r="D35" s="184"/>
      <c r="E35" s="184"/>
      <c r="F35" s="184"/>
      <c r="G35" s="184"/>
    </row>
    <row r="36" spans="4:7" ht="15">
      <c r="D36" s="181"/>
      <c r="E36" s="181"/>
      <c r="F36" s="181"/>
      <c r="G36" s="184"/>
    </row>
    <row r="37" spans="4:7" ht="15">
      <c r="D37" s="181"/>
      <c r="E37" s="181"/>
      <c r="F37" s="181"/>
      <c r="G37" s="184"/>
    </row>
    <row r="39" spans="4:7" ht="15">
      <c r="D39" s="184"/>
      <c r="E39" s="184"/>
      <c r="F39" s="184"/>
      <c r="G39" s="184"/>
    </row>
    <row r="41" spans="4:7" ht="15">
      <c r="D41" s="181"/>
      <c r="E41" s="181"/>
      <c r="F41" s="184"/>
      <c r="G41" s="184"/>
    </row>
    <row r="42" spans="4:7" ht="15">
      <c r="D42" s="181"/>
      <c r="E42" s="181"/>
      <c r="F42" s="181"/>
      <c r="G42" s="184"/>
    </row>
    <row r="43" spans="4:7" ht="15">
      <c r="D43" s="184"/>
      <c r="E43" s="184"/>
      <c r="F43" s="184"/>
      <c r="G43" s="184"/>
    </row>
    <row r="44" spans="4:7" ht="15">
      <c r="D44" s="184"/>
      <c r="E44" s="184"/>
      <c r="F44" s="184"/>
      <c r="G44" s="184"/>
    </row>
    <row r="46" spans="4:7" ht="15">
      <c r="D46" s="184"/>
      <c r="E46" s="184"/>
      <c r="F46" s="184"/>
      <c r="G46" s="184"/>
    </row>
    <row r="47" spans="4:7" ht="15">
      <c r="D47" s="181"/>
      <c r="E47" s="181"/>
      <c r="F47" s="181"/>
      <c r="G47" s="184"/>
    </row>
    <row r="49" spans="4:7" ht="15">
      <c r="D49" s="184"/>
      <c r="E49" s="184"/>
      <c r="F49" s="184"/>
      <c r="G49" s="184"/>
    </row>
    <row r="70" spans="4:7" ht="15">
      <c r="D70" s="181"/>
      <c r="E70" s="181"/>
      <c r="F70" s="181"/>
      <c r="G70" s="184"/>
    </row>
    <row r="71" spans="4:7" ht="15">
      <c r="D71" s="184"/>
      <c r="E71" s="184"/>
      <c r="F71" s="184"/>
      <c r="G71" s="184"/>
    </row>
    <row r="72" spans="4:7" ht="15">
      <c r="D72" s="184"/>
      <c r="E72" s="184"/>
      <c r="F72" s="184"/>
      <c r="G72" s="184"/>
    </row>
    <row r="73" spans="4:7" ht="15">
      <c r="D73" s="184"/>
      <c r="E73" s="184"/>
      <c r="F73" s="184"/>
      <c r="G73" s="184"/>
    </row>
    <row r="74" spans="4:7" ht="15">
      <c r="D74" s="181"/>
      <c r="E74" s="181"/>
      <c r="F74" s="181"/>
      <c r="G74" s="184"/>
    </row>
    <row r="75" spans="4:7" ht="15">
      <c r="D75" s="181"/>
      <c r="E75" s="181"/>
      <c r="F75" s="181"/>
      <c r="G75" s="184"/>
    </row>
    <row r="77" spans="4:7" ht="15">
      <c r="D77" s="184"/>
      <c r="E77" s="184"/>
      <c r="F77" s="184"/>
      <c r="G77" s="184"/>
    </row>
    <row r="79" spans="4:7" ht="15">
      <c r="D79" s="181"/>
      <c r="E79" s="181"/>
      <c r="F79" s="184"/>
      <c r="G79" s="184"/>
    </row>
    <row r="80" spans="4:7" ht="15">
      <c r="D80" s="181"/>
      <c r="E80" s="181"/>
      <c r="F80" s="181"/>
      <c r="G80" s="184"/>
    </row>
    <row r="81" spans="4:7" ht="15">
      <c r="D81" s="184"/>
      <c r="E81" s="184"/>
      <c r="F81" s="184"/>
      <c r="G81" s="184"/>
    </row>
    <row r="82" spans="4:7" ht="15">
      <c r="D82" s="183"/>
      <c r="E82" s="183"/>
      <c r="F82" s="184"/>
      <c r="G82" s="183"/>
    </row>
    <row r="84" spans="4:7" ht="15">
      <c r="D84" s="183"/>
      <c r="E84" s="183"/>
      <c r="F84" s="183"/>
      <c r="G84" s="183"/>
    </row>
    <row r="85" spans="4:7" ht="15">
      <c r="D85" s="181"/>
      <c r="E85" s="181"/>
      <c r="F85" s="181"/>
      <c r="G85" s="184"/>
    </row>
    <row r="87" spans="4:7" ht="15">
      <c r="D87" s="184"/>
      <c r="E87" s="184"/>
      <c r="F87" s="184"/>
      <c r="G87" s="184"/>
    </row>
  </sheetData>
  <sheetProtection/>
  <mergeCells count="5">
    <mergeCell ref="N2:R2"/>
    <mergeCell ref="D2:H2"/>
    <mergeCell ref="I2:M2"/>
    <mergeCell ref="B2:C3"/>
    <mergeCell ref="S2:W2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Fejes</dc:creator>
  <cp:keywords/>
  <dc:description/>
  <cp:lastModifiedBy> Henrieta Caganova</cp:lastModifiedBy>
  <cp:lastPrinted>2014-03-25T10:56:57Z</cp:lastPrinted>
  <dcterms:created xsi:type="dcterms:W3CDTF">2013-10-16T07:18:04Z</dcterms:created>
  <dcterms:modified xsi:type="dcterms:W3CDTF">2014-03-25T12:08:46Z</dcterms:modified>
  <cp:category/>
  <cp:version/>
  <cp:contentType/>
  <cp:contentStatus/>
</cp:coreProperties>
</file>