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0" yWindow="120" windowWidth="13785" windowHeight="11940" tabRatio="701" activeTab="0"/>
  </bookViews>
  <sheets>
    <sheet name="Summary" sheetId="1" r:id="rId1"/>
    <sheet name="GDP" sheetId="2" r:id="rId2"/>
    <sheet name="Inflation" sheetId="3" r:id="rId3"/>
    <sheet name="Labour Market" sheetId="4" r:id="rId4"/>
    <sheet name="Balance of Payments" sheetId="5" r:id="rId5"/>
    <sheet name="Other Institutions" sheetId="6" r:id="rId6"/>
  </sheets>
  <definedNames>
    <definedName name="_xlnm.Print_Area" localSheetId="5">'Other Institutions'!$A$1:$W$30</definedName>
  </definedNames>
  <calcPr fullCalcOnLoad="1"/>
</workbook>
</file>

<file path=xl/sharedStrings.xml><?xml version="1.0" encoding="utf-8"?>
<sst xmlns="http://schemas.openxmlformats.org/spreadsheetml/2006/main" count="617" uniqueCount="187">
  <si>
    <t>Q1</t>
  </si>
  <si>
    <t>Q2</t>
  </si>
  <si>
    <t>Q3</t>
  </si>
  <si>
    <t>Q4</t>
  </si>
  <si>
    <t>[%]</t>
  </si>
  <si>
    <t>NBS</t>
  </si>
  <si>
    <t>IFP</t>
  </si>
  <si>
    <t>OECD</t>
  </si>
  <si>
    <t>Memo tab.</t>
  </si>
  <si>
    <t>[€]</t>
  </si>
  <si>
    <t>-</t>
  </si>
  <si>
    <t>[% p. a.]</t>
  </si>
  <si>
    <t>Unit</t>
  </si>
  <si>
    <t>GDP deflator</t>
  </si>
  <si>
    <t>Gross domestic product</t>
  </si>
  <si>
    <t>Final consumption of households</t>
  </si>
  <si>
    <t>Final government consumption</t>
  </si>
  <si>
    <t>Gross fixed capital formation</t>
  </si>
  <si>
    <t>Export of goods and services</t>
  </si>
  <si>
    <t>Import of goods and services</t>
  </si>
  <si>
    <t>Net export</t>
  </si>
  <si>
    <t>Output gap</t>
  </si>
  <si>
    <t>Employment</t>
  </si>
  <si>
    <t>Number of unemployed</t>
  </si>
  <si>
    <t>Unemployment rate</t>
  </si>
  <si>
    <t>Nominal compensation per employee</t>
  </si>
  <si>
    <t>Disposable income</t>
  </si>
  <si>
    <t>Current account</t>
  </si>
  <si>
    <t>Oil price in USD</t>
  </si>
  <si>
    <t>Oil price in EUR</t>
  </si>
  <si>
    <t>Non-energy commodity price in USD</t>
  </si>
  <si>
    <t>HICP inflation</t>
  </si>
  <si>
    <t>HICP inflation (average)</t>
  </si>
  <si>
    <t>CPI inflation (average)</t>
  </si>
  <si>
    <t>Indicator</t>
  </si>
  <si>
    <t>[% of potential output]</t>
  </si>
  <si>
    <t>[% of disposable income]</t>
  </si>
  <si>
    <t>[% of GDP]</t>
  </si>
  <si>
    <t>[level]</t>
  </si>
  <si>
    <t>Economic activity</t>
  </si>
  <si>
    <t>Labour market</t>
  </si>
  <si>
    <t>Households</t>
  </si>
  <si>
    <t>Balance of payments</t>
  </si>
  <si>
    <t>External environment and technical assumptions</t>
  </si>
  <si>
    <t>Domestic demand</t>
  </si>
  <si>
    <t>[mil. € in curr. p.]</t>
  </si>
  <si>
    <t>Tab. 1 Gross domestic product</t>
  </si>
  <si>
    <t>Change in inventories</t>
  </si>
  <si>
    <t>Source: NBS, SO SR.</t>
  </si>
  <si>
    <t>Private investment</t>
  </si>
  <si>
    <t>Public investment</t>
  </si>
  <si>
    <t>[growth in %, const. p.]</t>
  </si>
  <si>
    <t>[p.p., const. p.]</t>
  </si>
  <si>
    <t>Tab. 2 Price development</t>
  </si>
  <si>
    <t>Actual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</si>
  <si>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</si>
  <si>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</si>
  <si>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</si>
  <si>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</si>
  <si>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</si>
  <si>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</si>
  <si>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</si>
  <si>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</si>
  <si>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</si>
  <si>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</si>
  <si>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</si>
  <si>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t>[growth %, y-o-y, nsa]</t>
  </si>
  <si>
    <t>Tab. 3 Labour Market</t>
  </si>
  <si>
    <t>Development of employment, unemployment</t>
  </si>
  <si>
    <t>Compensation and wages</t>
  </si>
  <si>
    <t>Demography</t>
  </si>
  <si>
    <t>Employees</t>
  </si>
  <si>
    <t>Self-employed</t>
  </si>
  <si>
    <t>Unemployment</t>
  </si>
  <si>
    <t>Compensation per employee, nominal</t>
  </si>
  <si>
    <t>Average wage, private sector</t>
  </si>
  <si>
    <t>Average wage, real</t>
  </si>
  <si>
    <t>Compensation of employees</t>
  </si>
  <si>
    <t>[€, const. p.]</t>
  </si>
  <si>
    <t>[% of GDP, curr. p.]</t>
  </si>
  <si>
    <t>Working age population</t>
  </si>
  <si>
    <t>Labour force</t>
  </si>
  <si>
    <t>[growth in %]</t>
  </si>
  <si>
    <t>[change in p.p.]</t>
  </si>
  <si>
    <t>[growth %, nsa]</t>
  </si>
  <si>
    <t>[growth %, sa]</t>
  </si>
  <si>
    <t>[growth %]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</si>
  <si>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</si>
  <si>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</si>
  <si>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</si>
  <si>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</si>
  <si>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curr. p.]</t>
    </r>
  </si>
  <si>
    <t>[BoP, mil. €, curr. p.]</t>
  </si>
  <si>
    <t>Export, import of goods and services in ESA methodology</t>
  </si>
  <si>
    <t>Export, import of goods and services in BoP methodology</t>
  </si>
  <si>
    <t>Memo item: nominal GDP</t>
  </si>
  <si>
    <t>Tab. 4 Balance of Payments</t>
  </si>
  <si>
    <t>Tab. 5 Comparison of predictions of selected institutions</t>
  </si>
  <si>
    <t>EC</t>
  </si>
  <si>
    <t>IMF</t>
  </si>
  <si>
    <t>The values ​​in the table are as annual growth in %, unless otherwise indicated.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</si>
  <si>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</si>
  <si>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</si>
  <si>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</si>
  <si>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</si>
  <si>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</si>
  <si>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</si>
  <si>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</si>
  <si>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</si>
  <si>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</si>
  <si>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</si>
  <si>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</si>
  <si>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Public sector</t>
  </si>
  <si>
    <t>[ths. of per., LFS]</t>
  </si>
  <si>
    <t>Prices</t>
  </si>
  <si>
    <t>[year-on-year changes in %]</t>
  </si>
  <si>
    <t>CPI inflation</t>
  </si>
  <si>
    <t>[year-on-year changes in %, constant prices]</t>
  </si>
  <si>
    <t>Final consumption of general government</t>
  </si>
  <si>
    <t>Exports of goods and services</t>
  </si>
  <si>
    <t>Imports of goods and services</t>
  </si>
  <si>
    <t>Net exports</t>
  </si>
  <si>
    <t>[EUR millions in constant prices]</t>
  </si>
  <si>
    <t>[EUR millions in current prices]</t>
  </si>
  <si>
    <r>
      <t xml:space="preserve">[thousands of persons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</si>
  <si>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r>
      <t xml:space="preserve">Unemployment gap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</si>
  <si>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p.]</t>
  </si>
  <si>
    <r>
      <t>Labour productivity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</si>
  <si>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</rPr>
      <t xml:space="preserve"> 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</si>
  <si>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Nominal wages </t>
    </r>
    <r>
      <rPr>
        <vertAlign val="superscript"/>
        <sz val="11"/>
        <color indexed="8"/>
        <rFont val="Times New Roman"/>
        <family val="1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</si>
  <si>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</si>
  <si>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[constant prices]</t>
  </si>
  <si>
    <t>Savings rate</t>
  </si>
  <si>
    <t>Goods balance</t>
  </si>
  <si>
    <t>Current acount</t>
  </si>
  <si>
    <t>Government deficit</t>
  </si>
  <si>
    <t>[% of GDP, ESA 95]</t>
  </si>
  <si>
    <t>Public debt</t>
  </si>
  <si>
    <t>External demand growth for Slovakia</t>
  </si>
  <si>
    <t xml:space="preserve">10-Y Slovak government bond yields </t>
  </si>
  <si>
    <t>Source: NBS, ECB, SO SR.</t>
  </si>
  <si>
    <t>1) Labour Force Survey.</t>
  </si>
  <si>
    <t>2) Difference between unemployment rate and NAIRU (non-accelerating inflation rate of unemployment). Positive value indicates a higher unemployment rate than NAIRU.</t>
  </si>
  <si>
    <t>4) Nominal GDP divided by employment (quarterly reporting by SO SR).</t>
  </si>
  <si>
    <t xml:space="preserve">5) Average monthly wages according to SO SR statistical reporting. </t>
  </si>
  <si>
    <t>6) Wages according to SO SR statistical reporting, deflated by CPI inflation.</t>
  </si>
  <si>
    <t>Trade balance (goods and services)</t>
  </si>
  <si>
    <t>7) Changes against the previous forecast in %.</t>
  </si>
  <si>
    <r>
      <t xml:space="preserve">Terms of trade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</si>
  <si>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</si>
  <si>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Average wage, nominal </t>
    </r>
    <r>
      <rPr>
        <vertAlign val="superscript"/>
        <sz val="11"/>
        <color indexed="8"/>
        <rFont val="Times New Roman"/>
        <family val="1"/>
      </rPr>
      <t>1)</t>
    </r>
  </si>
  <si>
    <r>
      <t>Average wage except private sector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</si>
  <si>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Labour productivity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</si>
  <si>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Participation rate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</si>
  <si>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</rPr>
      <t>5)</t>
    </r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</si>
  <si>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</rPr>
      <t>2)</t>
    </r>
  </si>
  <si>
    <t>1) Average monthly wages from statistical sources of SO SR.</t>
  </si>
  <si>
    <t>2) Sectors outside the private sector are defined as the average of sections O, P and Q of SK NACE Rev. 2 (public administration, education, health).</t>
  </si>
  <si>
    <t>4) Labour force in thousands of persons / working age population in thousands of persons.</t>
  </si>
  <si>
    <t>5) Non-accelerating inflation rate of unemployment.</t>
  </si>
  <si>
    <t>1) Export deflator / import deflator.</t>
  </si>
  <si>
    <t>Sources:</t>
  </si>
  <si>
    <t>[thousands of persons, ESA 2010]</t>
  </si>
  <si>
    <t>[year-on-year changes in %, ESA 2010]</t>
  </si>
  <si>
    <t>3) GDP at constant prices / employment - ESA 2010.</t>
  </si>
  <si>
    <t>2) Compensation per employee in current prices / labour productivity ESA 2010 in constant prices.</t>
  </si>
  <si>
    <t>[ths. of per., ESA 2010]</t>
  </si>
  <si>
    <t>3) GDP in constant prices / employment ESA 2010.</t>
  </si>
  <si>
    <t>[ESA 2010, mil. €, const. p.]</t>
  </si>
  <si>
    <t>[ESA 2010, mil. €, curr. p.]</t>
  </si>
  <si>
    <t>Internation Monetary Fund - World Economic Outlook (October 2014)</t>
  </si>
  <si>
    <t>Employment (ESA 2010)</t>
  </si>
  <si>
    <r>
      <t xml:space="preserve">Exchange rate (USD/EUR) </t>
    </r>
    <r>
      <rPr>
        <vertAlign val="superscript"/>
        <sz val="11"/>
        <color indexed="8"/>
        <rFont val="Times New Roman"/>
        <family val="1"/>
      </rPr>
      <t>7) 8)</t>
    </r>
  </si>
  <si>
    <t>The assumption for shortterm interest rates is of a purely technical nature.</t>
  </si>
  <si>
    <t>European Commision -  The winter European Economic Forecast (winter forecast, February 2015)</t>
  </si>
  <si>
    <r>
      <t xml:space="preserve">Oil price in USD </t>
    </r>
    <r>
      <rPr>
        <vertAlign val="superscript"/>
        <sz val="11"/>
        <color indexed="8"/>
        <rFont val="Times New Roman"/>
        <family val="1"/>
      </rPr>
      <t>7) 8)</t>
    </r>
  </si>
  <si>
    <t xml:space="preserve">Medium-Term Forecast (MTF-2015Q2) for key macroeconomic indicators </t>
  </si>
  <si>
    <t>Forecast P2Q-2015</t>
  </si>
  <si>
    <t>Difference versus MTF-2015Q1</t>
  </si>
  <si>
    <r>
      <t xml:space="preserve">2014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</si>
  <si>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HICP inflation </t>
    </r>
    <r>
      <rPr>
        <vertAlign val="superscript"/>
        <sz val="11"/>
        <color indexed="8"/>
        <rFont val="Times New Roman"/>
        <family val="1"/>
      </rPr>
      <t>2)</t>
    </r>
  </si>
  <si>
    <t xml:space="preserve">Institute for Financial Policy - Macroeconomic Forecast (February 2015), GG deficit (budgetary targets) and GG debt from Stability Programme of Slovakia for the years 2015 to 2018 </t>
  </si>
  <si>
    <t>1) Actual; IFP: prediction</t>
  </si>
  <si>
    <t>2) MMF: index CPI</t>
  </si>
  <si>
    <t>OECD - Economic Outlook 97 (June 2015)</t>
  </si>
  <si>
    <r>
      <t xml:space="preserve">EURIBOR 3M </t>
    </r>
    <r>
      <rPr>
        <vertAlign val="superscript"/>
        <sz val="11"/>
        <color indexed="8"/>
        <rFont val="Times New Roman"/>
        <family val="1"/>
      </rPr>
      <t>8</t>
    </r>
    <r>
      <rPr>
        <vertAlign val="superscript"/>
        <sz val="11"/>
        <color indexed="8"/>
        <rFont val="Times New Roman"/>
        <family val="1"/>
      </rPr>
      <t>)</t>
    </r>
  </si>
  <si>
    <t xml:space="preserve">8) Technical assumptions are based on informations from "June 2015 Eurosystem staff macroeconomic projections for the euro area" with a cut-off date of 12 May 2015.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</si>
</sst>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00"/>
    <numFmt numFmtId="177" formatCode="0.0000"/>
    <numFmt numFmtId="178" formatCode="0.000"/>
    <numFmt numFmtId="179" formatCode="0.000000"/>
  </numFmts>
  <fonts count="5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0" fillId="33" borderId="14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1" fillId="33" borderId="16" xfId="0" applyFont="1" applyFill="1" applyBorder="1" applyAlignment="1">
      <alignment horizontal="right"/>
    </xf>
    <xf numFmtId="0" fontId="51" fillId="33" borderId="16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1" fillId="0" borderId="18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173" fontId="51" fillId="0" borderId="10" xfId="0" applyNumberFormat="1" applyFont="1" applyBorder="1" applyAlignment="1">
      <alignment horizontal="right"/>
    </xf>
    <xf numFmtId="173" fontId="51" fillId="0" borderId="0" xfId="0" applyNumberFormat="1" applyFont="1" applyBorder="1" applyAlignment="1">
      <alignment horizontal="right"/>
    </xf>
    <xf numFmtId="173" fontId="51" fillId="0" borderId="19" xfId="0" applyNumberFormat="1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1" fillId="0" borderId="19" xfId="0" applyFont="1" applyBorder="1" applyAlignment="1">
      <alignment horizontal="right"/>
    </xf>
    <xf numFmtId="0" fontId="51" fillId="33" borderId="15" xfId="0" applyFont="1" applyFill="1" applyBorder="1" applyAlignment="1">
      <alignment horizontal="right"/>
    </xf>
    <xf numFmtId="0" fontId="51" fillId="33" borderId="17" xfId="0" applyFont="1" applyFill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3" fontId="51" fillId="0" borderId="19" xfId="0" applyNumberFormat="1" applyFont="1" applyBorder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10" xfId="0" applyNumberFormat="1" applyFont="1" applyBorder="1" applyAlignment="1">
      <alignment horizontal="right"/>
    </xf>
    <xf numFmtId="173" fontId="5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right"/>
    </xf>
    <xf numFmtId="0" fontId="52" fillId="33" borderId="16" xfId="0" applyFont="1" applyFill="1" applyBorder="1" applyAlignment="1">
      <alignment/>
    </xf>
    <xf numFmtId="0" fontId="51" fillId="0" borderId="0" xfId="0" applyFont="1" applyAlignment="1">
      <alignment/>
    </xf>
    <xf numFmtId="2" fontId="51" fillId="0" borderId="10" xfId="0" applyNumberFormat="1" applyFont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 horizontal="right"/>
    </xf>
    <xf numFmtId="173" fontId="51" fillId="0" borderId="21" xfId="0" applyNumberFormat="1" applyFont="1" applyBorder="1" applyAlignment="1">
      <alignment horizontal="right"/>
    </xf>
    <xf numFmtId="173" fontId="51" fillId="0" borderId="22" xfId="0" applyNumberFormat="1" applyFont="1" applyBorder="1" applyAlignment="1">
      <alignment horizontal="right"/>
    </xf>
    <xf numFmtId="0" fontId="52" fillId="34" borderId="23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2" fillId="34" borderId="25" xfId="0" applyFont="1" applyFill="1" applyBorder="1" applyAlignment="1">
      <alignment horizontal="center"/>
    </xf>
    <xf numFmtId="0" fontId="51" fillId="34" borderId="26" xfId="0" applyFont="1" applyFill="1" applyBorder="1" applyAlignment="1">
      <alignment horizontal="center"/>
    </xf>
    <xf numFmtId="0" fontId="53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51" fillId="34" borderId="27" xfId="0" applyFont="1" applyFill="1" applyBorder="1" applyAlignment="1">
      <alignment horizontal="center"/>
    </xf>
    <xf numFmtId="0" fontId="51" fillId="34" borderId="28" xfId="0" applyFont="1" applyFill="1" applyBorder="1" applyAlignment="1">
      <alignment horizontal="center"/>
    </xf>
    <xf numFmtId="0" fontId="51" fillId="34" borderId="29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left" vertical="center"/>
    </xf>
    <xf numFmtId="0" fontId="54" fillId="34" borderId="0" xfId="0" applyFont="1" applyFill="1" applyBorder="1" applyAlignment="1">
      <alignment horizontal="left" vertical="center"/>
    </xf>
    <xf numFmtId="0" fontId="54" fillId="34" borderId="23" xfId="0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30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34" borderId="31" xfId="0" applyFont="1" applyFill="1" applyBorder="1" applyAlignment="1">
      <alignment/>
    </xf>
    <xf numFmtId="0" fontId="51" fillId="34" borderId="19" xfId="0" applyFont="1" applyFill="1" applyBorder="1" applyAlignment="1">
      <alignment/>
    </xf>
    <xf numFmtId="0" fontId="51" fillId="34" borderId="18" xfId="0" applyFont="1" applyFill="1" applyBorder="1" applyAlignment="1">
      <alignment/>
    </xf>
    <xf numFmtId="0" fontId="51" fillId="34" borderId="10" xfId="0" applyFont="1" applyFill="1" applyBorder="1" applyAlignment="1">
      <alignment horizontal="right"/>
    </xf>
    <xf numFmtId="0" fontId="51" fillId="34" borderId="20" xfId="0" applyFont="1" applyFill="1" applyBorder="1" applyAlignment="1">
      <alignment/>
    </xf>
    <xf numFmtId="0" fontId="51" fillId="34" borderId="22" xfId="0" applyFont="1" applyFill="1" applyBorder="1" applyAlignment="1">
      <alignment/>
    </xf>
    <xf numFmtId="0" fontId="51" fillId="34" borderId="21" xfId="0" applyFont="1" applyFill="1" applyBorder="1" applyAlignment="1">
      <alignment/>
    </xf>
    <xf numFmtId="0" fontId="51" fillId="34" borderId="21" xfId="0" applyFont="1" applyFill="1" applyBorder="1" applyAlignment="1">
      <alignment horizontal="right"/>
    </xf>
    <xf numFmtId="0" fontId="51" fillId="34" borderId="32" xfId="0" applyFont="1" applyFill="1" applyBorder="1" applyAlignment="1">
      <alignment/>
    </xf>
    <xf numFmtId="0" fontId="51" fillId="34" borderId="0" xfId="0" applyFont="1" applyFill="1" applyBorder="1" applyAlignment="1">
      <alignment horizontal="right"/>
    </xf>
    <xf numFmtId="0" fontId="51" fillId="34" borderId="33" xfId="0" applyFont="1" applyFill="1" applyBorder="1" applyAlignment="1">
      <alignment/>
    </xf>
    <xf numFmtId="0" fontId="52" fillId="34" borderId="0" xfId="0" applyFont="1" applyFill="1" applyAlignment="1">
      <alignment/>
    </xf>
    <xf numFmtId="0" fontId="51" fillId="34" borderId="33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0" fontId="52" fillId="34" borderId="0" xfId="0" applyFont="1" applyFill="1" applyBorder="1" applyAlignment="1">
      <alignment/>
    </xf>
    <xf numFmtId="0" fontId="52" fillId="34" borderId="22" xfId="0" applyFont="1" applyFill="1" applyBorder="1" applyAlignment="1">
      <alignment/>
    </xf>
    <xf numFmtId="173" fontId="51" fillId="34" borderId="10" xfId="0" applyNumberFormat="1" applyFont="1" applyFill="1" applyBorder="1" applyAlignment="1">
      <alignment/>
    </xf>
    <xf numFmtId="173" fontId="51" fillId="34" borderId="0" xfId="0" applyNumberFormat="1" applyFont="1" applyFill="1" applyBorder="1" applyAlignment="1">
      <alignment/>
    </xf>
    <xf numFmtId="1" fontId="51" fillId="34" borderId="10" xfId="0" applyNumberFormat="1" applyFont="1" applyFill="1" applyBorder="1" applyAlignment="1">
      <alignment/>
    </xf>
    <xf numFmtId="1" fontId="51" fillId="34" borderId="0" xfId="0" applyNumberFormat="1" applyFont="1" applyFill="1" applyBorder="1" applyAlignment="1">
      <alignment/>
    </xf>
    <xf numFmtId="1" fontId="51" fillId="34" borderId="31" xfId="0" applyNumberFormat="1" applyFont="1" applyFill="1" applyBorder="1" applyAlignment="1">
      <alignment/>
    </xf>
    <xf numFmtId="1" fontId="51" fillId="34" borderId="19" xfId="0" applyNumberFormat="1" applyFont="1" applyFill="1" applyBorder="1" applyAlignment="1">
      <alignment/>
    </xf>
    <xf numFmtId="173" fontId="51" fillId="34" borderId="31" xfId="0" applyNumberFormat="1" applyFont="1" applyFill="1" applyBorder="1" applyAlignment="1">
      <alignment/>
    </xf>
    <xf numFmtId="173" fontId="51" fillId="34" borderId="19" xfId="0" applyNumberFormat="1" applyFont="1" applyFill="1" applyBorder="1" applyAlignment="1">
      <alignment/>
    </xf>
    <xf numFmtId="173" fontId="51" fillId="34" borderId="22" xfId="0" applyNumberFormat="1" applyFont="1" applyFill="1" applyBorder="1" applyAlignment="1">
      <alignment/>
    </xf>
    <xf numFmtId="173" fontId="51" fillId="34" borderId="21" xfId="0" applyNumberFormat="1" applyFont="1" applyFill="1" applyBorder="1" applyAlignment="1">
      <alignment/>
    </xf>
    <xf numFmtId="173" fontId="51" fillId="34" borderId="34" xfId="0" applyNumberFormat="1" applyFont="1" applyFill="1" applyBorder="1" applyAlignment="1">
      <alignment/>
    </xf>
    <xf numFmtId="173" fontId="51" fillId="34" borderId="32" xfId="0" applyNumberFormat="1" applyFont="1" applyFill="1" applyBorder="1" applyAlignment="1">
      <alignment/>
    </xf>
    <xf numFmtId="3" fontId="51" fillId="34" borderId="10" xfId="0" applyNumberFormat="1" applyFont="1" applyFill="1" applyBorder="1" applyAlignment="1">
      <alignment horizontal="right"/>
    </xf>
    <xf numFmtId="3" fontId="51" fillId="34" borderId="0" xfId="0" applyNumberFormat="1" applyFont="1" applyFill="1" applyBorder="1" applyAlignment="1">
      <alignment horizontal="right"/>
    </xf>
    <xf numFmtId="3" fontId="51" fillId="34" borderId="0" xfId="0" applyNumberFormat="1" applyFont="1" applyFill="1" applyBorder="1" applyAlignment="1">
      <alignment/>
    </xf>
    <xf numFmtId="3" fontId="51" fillId="34" borderId="10" xfId="0" applyNumberFormat="1" applyFont="1" applyFill="1" applyBorder="1" applyAlignment="1">
      <alignment/>
    </xf>
    <xf numFmtId="3" fontId="51" fillId="34" borderId="31" xfId="0" applyNumberFormat="1" applyFont="1" applyFill="1" applyBorder="1" applyAlignment="1">
      <alignment/>
    </xf>
    <xf numFmtId="3" fontId="51" fillId="34" borderId="19" xfId="0" applyNumberFormat="1" applyFont="1" applyFill="1" applyBorder="1" applyAlignment="1">
      <alignment/>
    </xf>
    <xf numFmtId="3" fontId="51" fillId="34" borderId="21" xfId="0" applyNumberFormat="1" applyFont="1" applyFill="1" applyBorder="1" applyAlignment="1">
      <alignment/>
    </xf>
    <xf numFmtId="3" fontId="51" fillId="34" borderId="22" xfId="0" applyNumberFormat="1" applyFont="1" applyFill="1" applyBorder="1" applyAlignment="1">
      <alignment/>
    </xf>
    <xf numFmtId="3" fontId="51" fillId="34" borderId="34" xfId="0" applyNumberFormat="1" applyFont="1" applyFill="1" applyBorder="1" applyAlignment="1">
      <alignment/>
    </xf>
    <xf numFmtId="3" fontId="51" fillId="34" borderId="32" xfId="0" applyNumberFormat="1" applyFont="1" applyFill="1" applyBorder="1" applyAlignment="1">
      <alignment/>
    </xf>
    <xf numFmtId="173" fontId="51" fillId="34" borderId="33" xfId="0" applyNumberFormat="1" applyFont="1" applyFill="1" applyBorder="1" applyAlignment="1">
      <alignment/>
    </xf>
    <xf numFmtId="173" fontId="51" fillId="34" borderId="35" xfId="0" applyNumberFormat="1" applyFont="1" applyFill="1" applyBorder="1" applyAlignment="1">
      <alignment/>
    </xf>
    <xf numFmtId="0" fontId="51" fillId="34" borderId="0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31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left" vertical="center"/>
    </xf>
    <xf numFmtId="0" fontId="51" fillId="34" borderId="36" xfId="0" applyFont="1" applyFill="1" applyBorder="1" applyAlignment="1">
      <alignment/>
    </xf>
    <xf numFmtId="0" fontId="51" fillId="34" borderId="37" xfId="0" applyFont="1" applyFill="1" applyBorder="1" applyAlignment="1">
      <alignment/>
    </xf>
    <xf numFmtId="17" fontId="51" fillId="34" borderId="38" xfId="0" applyNumberFormat="1" applyFont="1" applyFill="1" applyBorder="1" applyAlignment="1">
      <alignment/>
    </xf>
    <xf numFmtId="17" fontId="51" fillId="34" borderId="39" xfId="0" applyNumberFormat="1" applyFont="1" applyFill="1" applyBorder="1" applyAlignment="1">
      <alignment/>
    </xf>
    <xf numFmtId="0" fontId="51" fillId="34" borderId="20" xfId="0" applyFont="1" applyFill="1" applyBorder="1" applyAlignment="1">
      <alignment horizontal="left" vertical="center"/>
    </xf>
    <xf numFmtId="0" fontId="51" fillId="34" borderId="35" xfId="0" applyFont="1" applyFill="1" applyBorder="1" applyAlignment="1">
      <alignment horizontal="right"/>
    </xf>
    <xf numFmtId="172" fontId="51" fillId="34" borderId="0" xfId="0" applyNumberFormat="1" applyFont="1" applyFill="1" applyAlignment="1">
      <alignment/>
    </xf>
    <xf numFmtId="172" fontId="51" fillId="34" borderId="0" xfId="0" applyNumberFormat="1" applyFont="1" applyFill="1" applyAlignment="1">
      <alignment/>
    </xf>
    <xf numFmtId="0" fontId="51" fillId="34" borderId="33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51" fillId="35" borderId="31" xfId="0" applyFont="1" applyFill="1" applyBorder="1" applyAlignment="1">
      <alignment/>
    </xf>
    <xf numFmtId="0" fontId="51" fillId="35" borderId="19" xfId="0" applyFont="1" applyFill="1" applyBorder="1" applyAlignment="1">
      <alignment/>
    </xf>
    <xf numFmtId="173" fontId="51" fillId="34" borderId="33" xfId="0" applyNumberFormat="1" applyFont="1" applyFill="1" applyBorder="1" applyAlignment="1">
      <alignment horizontal="center"/>
    </xf>
    <xf numFmtId="173" fontId="51" fillId="34" borderId="10" xfId="0" applyNumberFormat="1" applyFont="1" applyFill="1" applyBorder="1" applyAlignment="1">
      <alignment horizontal="center"/>
    </xf>
    <xf numFmtId="173" fontId="51" fillId="34" borderId="33" xfId="0" applyNumberFormat="1" applyFont="1" applyFill="1" applyBorder="1" applyAlignment="1">
      <alignment horizontal="right"/>
    </xf>
    <xf numFmtId="173" fontId="51" fillId="34" borderId="0" xfId="0" applyNumberFormat="1" applyFont="1" applyFill="1" applyBorder="1" applyAlignment="1">
      <alignment horizontal="right"/>
    </xf>
    <xf numFmtId="173" fontId="51" fillId="34" borderId="10" xfId="0" applyNumberFormat="1" applyFont="1" applyFill="1" applyBorder="1" applyAlignment="1">
      <alignment horizontal="right"/>
    </xf>
    <xf numFmtId="173" fontId="51" fillId="34" borderId="31" xfId="0" applyNumberFormat="1" applyFont="1" applyFill="1" applyBorder="1" applyAlignment="1">
      <alignment horizontal="right"/>
    </xf>
    <xf numFmtId="173" fontId="51" fillId="34" borderId="19" xfId="0" applyNumberFormat="1" applyFont="1" applyFill="1" applyBorder="1" applyAlignment="1">
      <alignment horizontal="right"/>
    </xf>
    <xf numFmtId="1" fontId="51" fillId="34" borderId="33" xfId="0" applyNumberFormat="1" applyFont="1" applyFill="1" applyBorder="1" applyAlignment="1">
      <alignment/>
    </xf>
    <xf numFmtId="174" fontId="51" fillId="34" borderId="33" xfId="0" applyNumberFormat="1" applyFont="1" applyFill="1" applyBorder="1" applyAlignment="1">
      <alignment horizontal="right"/>
    </xf>
    <xf numFmtId="174" fontId="51" fillId="34" borderId="0" xfId="0" applyNumberFormat="1" applyFont="1" applyFill="1" applyBorder="1" applyAlignment="1">
      <alignment horizontal="right"/>
    </xf>
    <xf numFmtId="174" fontId="51" fillId="34" borderId="10" xfId="0" applyNumberFormat="1" applyFont="1" applyFill="1" applyBorder="1" applyAlignment="1">
      <alignment horizontal="right"/>
    </xf>
    <xf numFmtId="174" fontId="51" fillId="34" borderId="0" xfId="0" applyNumberFormat="1" applyFont="1" applyFill="1" applyBorder="1" applyAlignment="1">
      <alignment/>
    </xf>
    <xf numFmtId="174" fontId="51" fillId="34" borderId="10" xfId="0" applyNumberFormat="1" applyFont="1" applyFill="1" applyBorder="1" applyAlignment="1">
      <alignment/>
    </xf>
    <xf numFmtId="174" fontId="51" fillId="34" borderId="31" xfId="0" applyNumberFormat="1" applyFont="1" applyFill="1" applyBorder="1" applyAlignment="1">
      <alignment/>
    </xf>
    <xf numFmtId="174" fontId="51" fillId="34" borderId="19" xfId="0" applyNumberFormat="1" applyFont="1" applyFill="1" applyBorder="1" applyAlignment="1">
      <alignment/>
    </xf>
    <xf numFmtId="174" fontId="51" fillId="34" borderId="33" xfId="0" applyNumberFormat="1" applyFont="1" applyFill="1" applyBorder="1" applyAlignment="1">
      <alignment/>
    </xf>
    <xf numFmtId="174" fontId="51" fillId="35" borderId="0" xfId="0" applyNumberFormat="1" applyFont="1" applyFill="1" applyBorder="1" applyAlignment="1">
      <alignment/>
    </xf>
    <xf numFmtId="174" fontId="51" fillId="35" borderId="10" xfId="0" applyNumberFormat="1" applyFont="1" applyFill="1" applyBorder="1" applyAlignment="1">
      <alignment/>
    </xf>
    <xf numFmtId="174" fontId="51" fillId="35" borderId="31" xfId="0" applyNumberFormat="1" applyFont="1" applyFill="1" applyBorder="1" applyAlignment="1">
      <alignment/>
    </xf>
    <xf numFmtId="174" fontId="51" fillId="35" borderId="19" xfId="0" applyNumberFormat="1" applyFont="1" applyFill="1" applyBorder="1" applyAlignment="1">
      <alignment/>
    </xf>
    <xf numFmtId="3" fontId="51" fillId="34" borderId="33" xfId="0" applyNumberFormat="1" applyFont="1" applyFill="1" applyBorder="1" applyAlignment="1">
      <alignment/>
    </xf>
    <xf numFmtId="0" fontId="52" fillId="34" borderId="22" xfId="0" applyFont="1" applyFill="1" applyBorder="1" applyAlignment="1">
      <alignment horizontal="left" vertical="center"/>
    </xf>
    <xf numFmtId="0" fontId="51" fillId="35" borderId="22" xfId="0" applyFont="1" applyFill="1" applyBorder="1" applyAlignment="1">
      <alignment/>
    </xf>
    <xf numFmtId="0" fontId="51" fillId="35" borderId="21" xfId="0" applyFont="1" applyFill="1" applyBorder="1" applyAlignment="1">
      <alignment/>
    </xf>
    <xf numFmtId="0" fontId="51" fillId="35" borderId="32" xfId="0" applyFont="1" applyFill="1" applyBorder="1" applyAlignment="1">
      <alignment/>
    </xf>
    <xf numFmtId="3" fontId="51" fillId="34" borderId="33" xfId="0" applyNumberFormat="1" applyFont="1" applyFill="1" applyBorder="1" applyAlignment="1">
      <alignment horizontal="center" vertical="center"/>
    </xf>
    <xf numFmtId="3" fontId="51" fillId="34" borderId="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1" fillId="34" borderId="0" xfId="0" applyNumberFormat="1" applyFont="1" applyFill="1" applyBorder="1" applyAlignment="1">
      <alignment horizontal="center"/>
    </xf>
    <xf numFmtId="3" fontId="51" fillId="34" borderId="10" xfId="0" applyNumberFormat="1" applyFont="1" applyFill="1" applyBorder="1" applyAlignment="1">
      <alignment horizontal="center"/>
    </xf>
    <xf numFmtId="3" fontId="51" fillId="34" borderId="19" xfId="0" applyNumberFormat="1" applyFont="1" applyFill="1" applyBorder="1" applyAlignment="1">
      <alignment horizontal="center"/>
    </xf>
    <xf numFmtId="3" fontId="51" fillId="34" borderId="33" xfId="0" applyNumberFormat="1" applyFont="1" applyFill="1" applyBorder="1" applyAlignment="1">
      <alignment horizontal="right"/>
    </xf>
    <xf numFmtId="3" fontId="51" fillId="35" borderId="0" xfId="0" applyNumberFormat="1" applyFont="1" applyFill="1" applyBorder="1" applyAlignment="1">
      <alignment/>
    </xf>
    <xf numFmtId="3" fontId="51" fillId="35" borderId="10" xfId="0" applyNumberFormat="1" applyFont="1" applyFill="1" applyBorder="1" applyAlignment="1">
      <alignment/>
    </xf>
    <xf numFmtId="3" fontId="51" fillId="35" borderId="19" xfId="0" applyNumberFormat="1" applyFont="1" applyFill="1" applyBorder="1" applyAlignment="1">
      <alignment/>
    </xf>
    <xf numFmtId="3" fontId="51" fillId="34" borderId="35" xfId="0" applyNumberFormat="1" applyFont="1" applyFill="1" applyBorder="1" applyAlignment="1">
      <alignment/>
    </xf>
    <xf numFmtId="3" fontId="51" fillId="35" borderId="22" xfId="0" applyNumberFormat="1" applyFont="1" applyFill="1" applyBorder="1" applyAlignment="1">
      <alignment/>
    </xf>
    <xf numFmtId="3" fontId="51" fillId="35" borderId="21" xfId="0" applyNumberFormat="1" applyFont="1" applyFill="1" applyBorder="1" applyAlignment="1">
      <alignment/>
    </xf>
    <xf numFmtId="3" fontId="51" fillId="35" borderId="32" xfId="0" applyNumberFormat="1" applyFont="1" applyFill="1" applyBorder="1" applyAlignment="1">
      <alignment/>
    </xf>
    <xf numFmtId="0" fontId="55" fillId="34" borderId="40" xfId="0" applyFont="1" applyFill="1" applyBorder="1" applyAlignment="1">
      <alignment horizontal="center" vertical="center" textRotation="90" wrapText="1"/>
    </xf>
    <xf numFmtId="0" fontId="55" fillId="34" borderId="35" xfId="0" applyFont="1" applyFill="1" applyBorder="1" applyAlignment="1">
      <alignment horizontal="center" vertical="center" textRotation="90" wrapText="1"/>
    </xf>
    <xf numFmtId="0" fontId="55" fillId="34" borderId="21" xfId="0" applyFont="1" applyFill="1" applyBorder="1" applyAlignment="1">
      <alignment horizontal="center" vertical="center" textRotation="90" wrapText="1"/>
    </xf>
    <xf numFmtId="0" fontId="55" fillId="34" borderId="32" xfId="0" applyFont="1" applyFill="1" applyBorder="1" applyAlignment="1">
      <alignment horizontal="center" vertical="center" textRotation="90" wrapText="1"/>
    </xf>
    <xf numFmtId="173" fontId="51" fillId="34" borderId="41" xfId="0" applyNumberFormat="1" applyFont="1" applyFill="1" applyBorder="1" applyAlignment="1">
      <alignment horizontal="center"/>
    </xf>
    <xf numFmtId="173" fontId="51" fillId="34" borderId="19" xfId="0" applyNumberFormat="1" applyFont="1" applyFill="1" applyBorder="1" applyAlignment="1">
      <alignment horizontal="center"/>
    </xf>
    <xf numFmtId="173" fontId="51" fillId="34" borderId="40" xfId="0" applyNumberFormat="1" applyFont="1" applyFill="1" applyBorder="1" applyAlignment="1">
      <alignment horizontal="center"/>
    </xf>
    <xf numFmtId="173" fontId="51" fillId="34" borderId="35" xfId="0" applyNumberFormat="1" applyFont="1" applyFill="1" applyBorder="1" applyAlignment="1">
      <alignment horizontal="center"/>
    </xf>
    <xf numFmtId="173" fontId="51" fillId="34" borderId="32" xfId="0" applyNumberFormat="1" applyFont="1" applyFill="1" applyBorder="1" applyAlignment="1">
      <alignment horizontal="center"/>
    </xf>
    <xf numFmtId="173" fontId="51" fillId="34" borderId="0" xfId="0" applyNumberFormat="1" applyFont="1" applyFill="1" applyAlignment="1">
      <alignment/>
    </xf>
    <xf numFmtId="173" fontId="51" fillId="34" borderId="21" xfId="0" applyNumberFormat="1" applyFont="1" applyFill="1" applyBorder="1" applyAlignment="1">
      <alignment horizontal="center"/>
    </xf>
    <xf numFmtId="0" fontId="51" fillId="34" borderId="0" xfId="0" applyFont="1" applyFill="1" applyAlignment="1">
      <alignment horizontal="right"/>
    </xf>
    <xf numFmtId="173" fontId="51" fillId="34" borderId="0" xfId="0" applyNumberFormat="1" applyFont="1" applyFill="1" applyAlignment="1">
      <alignment horizontal="right"/>
    </xf>
    <xf numFmtId="0" fontId="52" fillId="34" borderId="23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left" vertical="center"/>
    </xf>
    <xf numFmtId="173" fontId="51" fillId="34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173" fontId="51" fillId="0" borderId="32" xfId="0" applyNumberFormat="1" applyFont="1" applyBorder="1" applyAlignment="1">
      <alignment horizontal="right"/>
    </xf>
    <xf numFmtId="173" fontId="51" fillId="0" borderId="33" xfId="0" applyNumberFormat="1" applyFont="1" applyFill="1" applyBorder="1" applyAlignment="1">
      <alignment horizontal="center"/>
    </xf>
    <xf numFmtId="173" fontId="51" fillId="0" borderId="10" xfId="0" applyNumberFormat="1" applyFont="1" applyFill="1" applyBorder="1" applyAlignment="1">
      <alignment horizontal="center"/>
    </xf>
    <xf numFmtId="173" fontId="51" fillId="0" borderId="19" xfId="0" applyNumberFormat="1" applyFont="1" applyFill="1" applyBorder="1" applyAlignment="1">
      <alignment horizontal="center"/>
    </xf>
    <xf numFmtId="173" fontId="51" fillId="0" borderId="41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173" fontId="51" fillId="0" borderId="19" xfId="0" applyNumberFormat="1" applyFont="1" applyFill="1" applyBorder="1" applyAlignment="1">
      <alignment horizontal="right"/>
    </xf>
    <xf numFmtId="0" fontId="3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6" fillId="0" borderId="42" xfId="0" applyFont="1" applyBorder="1" applyAlignment="1">
      <alignment horizontal="left" vertical="center"/>
    </xf>
    <xf numFmtId="0" fontId="56" fillId="0" borderId="43" xfId="0" applyFont="1" applyBorder="1" applyAlignment="1">
      <alignment horizontal="left" vertical="center"/>
    </xf>
    <xf numFmtId="0" fontId="56" fillId="0" borderId="44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50" fillId="0" borderId="43" xfId="0" applyFont="1" applyBorder="1" applyAlignment="1">
      <alignment horizontal="left" vertical="center"/>
    </xf>
    <xf numFmtId="0" fontId="50" fillId="0" borderId="45" xfId="0" applyFont="1" applyBorder="1" applyAlignment="1">
      <alignment horizontal="left" vertical="center"/>
    </xf>
    <xf numFmtId="0" fontId="50" fillId="0" borderId="4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47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51" fillId="34" borderId="49" xfId="0" applyFont="1" applyFill="1" applyBorder="1" applyAlignment="1">
      <alignment horizontal="center"/>
    </xf>
    <xf numFmtId="0" fontId="51" fillId="34" borderId="50" xfId="0" applyFont="1" applyFill="1" applyBorder="1" applyAlignment="1">
      <alignment horizontal="center"/>
    </xf>
    <xf numFmtId="0" fontId="51" fillId="34" borderId="28" xfId="0" applyFont="1" applyFill="1" applyBorder="1" applyAlignment="1">
      <alignment horizontal="center"/>
    </xf>
    <xf numFmtId="0" fontId="51" fillId="34" borderId="51" xfId="0" applyFont="1" applyFill="1" applyBorder="1" applyAlignment="1">
      <alignment horizontal="center" vertical="center"/>
    </xf>
    <xf numFmtId="0" fontId="51" fillId="34" borderId="29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51" fillId="34" borderId="27" xfId="0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52" xfId="0" applyFont="1" applyFill="1" applyBorder="1" applyAlignment="1">
      <alignment horizontal="center"/>
    </xf>
    <xf numFmtId="0" fontId="56" fillId="33" borderId="42" xfId="0" applyFont="1" applyFill="1" applyBorder="1" applyAlignment="1">
      <alignment horizontal="left" vertical="center"/>
    </xf>
    <xf numFmtId="0" fontId="56" fillId="33" borderId="43" xfId="0" applyFont="1" applyFill="1" applyBorder="1" applyAlignment="1">
      <alignment horizontal="left" vertical="center"/>
    </xf>
    <xf numFmtId="0" fontId="56" fillId="33" borderId="44" xfId="0" applyFont="1" applyFill="1" applyBorder="1" applyAlignment="1">
      <alignment horizontal="left" vertical="center"/>
    </xf>
    <xf numFmtId="0" fontId="56" fillId="33" borderId="46" xfId="0" applyFont="1" applyFill="1" applyBorder="1" applyAlignment="1">
      <alignment horizontal="left" vertical="center"/>
    </xf>
    <xf numFmtId="0" fontId="56" fillId="33" borderId="27" xfId="0" applyFont="1" applyFill="1" applyBorder="1" applyAlignment="1">
      <alignment horizontal="left" vertical="center"/>
    </xf>
    <xf numFmtId="0" fontId="56" fillId="33" borderId="13" xfId="0" applyFont="1" applyFill="1" applyBorder="1" applyAlignment="1">
      <alignment horizontal="left" vertical="center"/>
    </xf>
    <xf numFmtId="0" fontId="50" fillId="34" borderId="53" xfId="0" applyFont="1" applyFill="1" applyBorder="1" applyAlignment="1">
      <alignment horizontal="left" vertical="center"/>
    </xf>
    <xf numFmtId="0" fontId="50" fillId="34" borderId="30" xfId="0" applyFont="1" applyFill="1" applyBorder="1" applyAlignment="1">
      <alignment horizontal="left" vertical="center"/>
    </xf>
    <xf numFmtId="0" fontId="50" fillId="34" borderId="23" xfId="0" applyFont="1" applyFill="1" applyBorder="1" applyAlignment="1">
      <alignment horizontal="left" vertical="center"/>
    </xf>
    <xf numFmtId="0" fontId="50" fillId="34" borderId="46" xfId="0" applyFont="1" applyFill="1" applyBorder="1" applyAlignment="1">
      <alignment horizontal="left" vertical="center"/>
    </xf>
    <xf numFmtId="0" fontId="50" fillId="34" borderId="27" xfId="0" applyFont="1" applyFill="1" applyBorder="1" applyAlignment="1">
      <alignment horizontal="left" vertical="center"/>
    </xf>
    <xf numFmtId="0" fontId="50" fillId="34" borderId="11" xfId="0" applyFont="1" applyFill="1" applyBorder="1" applyAlignment="1">
      <alignment horizontal="left" vertical="center"/>
    </xf>
    <xf numFmtId="0" fontId="52" fillId="34" borderId="23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1" fillId="34" borderId="44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0" fillId="34" borderId="42" xfId="0" applyFont="1" applyFill="1" applyBorder="1" applyAlignment="1">
      <alignment horizontal="left" vertical="center"/>
    </xf>
    <xf numFmtId="0" fontId="50" fillId="34" borderId="43" xfId="0" applyFont="1" applyFill="1" applyBorder="1" applyAlignment="1">
      <alignment horizontal="left" vertical="center"/>
    </xf>
    <xf numFmtId="0" fontId="50" fillId="34" borderId="45" xfId="0" applyFont="1" applyFill="1" applyBorder="1" applyAlignment="1">
      <alignment horizontal="left" vertical="center"/>
    </xf>
    <xf numFmtId="0" fontId="52" fillId="34" borderId="45" xfId="0" applyFont="1" applyFill="1" applyBorder="1" applyAlignment="1">
      <alignment horizontal="center" vertical="center"/>
    </xf>
    <xf numFmtId="0" fontId="51" fillId="34" borderId="43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vertical="center"/>
    </xf>
    <xf numFmtId="0" fontId="51" fillId="34" borderId="38" xfId="0" applyFont="1" applyFill="1" applyBorder="1" applyAlignment="1">
      <alignment horizontal="center"/>
    </xf>
    <xf numFmtId="0" fontId="51" fillId="34" borderId="39" xfId="0" applyFont="1" applyFill="1" applyBorder="1" applyAlignment="1">
      <alignment horizontal="center"/>
    </xf>
    <xf numFmtId="0" fontId="51" fillId="34" borderId="36" xfId="0" applyFont="1" applyFill="1" applyBorder="1" applyAlignment="1">
      <alignment horizontal="center"/>
    </xf>
    <xf numFmtId="0" fontId="52" fillId="34" borderId="42" xfId="0" applyFont="1" applyFill="1" applyBorder="1" applyAlignment="1">
      <alignment horizontal="left" vertical="center" wrapText="1"/>
    </xf>
    <xf numFmtId="0" fontId="52" fillId="34" borderId="44" xfId="0" applyFont="1" applyFill="1" applyBorder="1" applyAlignment="1">
      <alignment horizontal="left" vertical="center" wrapText="1"/>
    </xf>
    <xf numFmtId="0" fontId="52" fillId="34" borderId="20" xfId="0" applyFont="1" applyFill="1" applyBorder="1" applyAlignment="1">
      <alignment horizontal="left" vertical="center" wrapText="1"/>
    </xf>
    <xf numFmtId="0" fontId="52" fillId="34" borderId="3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Q67"/>
  <sheetViews>
    <sheetView showGridLines="0" tabSelected="1" zoomScale="80" zoomScaleNormal="80" zoomScalePageLayoutView="0" workbookViewId="0" topLeftCell="A1">
      <selection activeCell="T32" sqref="T32"/>
    </sheetView>
  </sheetViews>
  <sheetFormatPr defaultColWidth="9.140625" defaultRowHeight="15"/>
  <cols>
    <col min="1" max="4" width="3.140625" style="0" customWidth="1"/>
    <col min="5" max="5" width="37.00390625" style="0" customWidth="1"/>
    <col min="6" max="6" width="40.28125" style="0" customWidth="1"/>
    <col min="7" max="7" width="11.57421875" style="0" customWidth="1"/>
    <col min="8" max="10" width="11.00390625" style="0" customWidth="1"/>
    <col min="11" max="12" width="12.7109375" style="0" customWidth="1"/>
    <col min="13" max="13" width="12.57421875" style="0" customWidth="1"/>
  </cols>
  <sheetData>
    <row r="1" ht="21.75" thickBot="1">
      <c r="B1" s="1"/>
    </row>
    <row r="2" spans="2:13" ht="15" customHeight="1">
      <c r="B2" s="192" t="s">
        <v>176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</row>
    <row r="3" spans="2:13" ht="15.75" customHeight="1" thickBot="1">
      <c r="B3" s="195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7"/>
    </row>
    <row r="4" spans="2:13" ht="15">
      <c r="B4" s="198" t="s">
        <v>34</v>
      </c>
      <c r="C4" s="199"/>
      <c r="D4" s="199"/>
      <c r="E4" s="200"/>
      <c r="F4" s="204" t="s">
        <v>12</v>
      </c>
      <c r="G4" s="2" t="s">
        <v>54</v>
      </c>
      <c r="H4" s="206" t="s">
        <v>177</v>
      </c>
      <c r="I4" s="207"/>
      <c r="J4" s="208"/>
      <c r="K4" s="206" t="s">
        <v>178</v>
      </c>
      <c r="L4" s="207"/>
      <c r="M4" s="209"/>
    </row>
    <row r="5" spans="2:13" ht="15">
      <c r="B5" s="201"/>
      <c r="C5" s="202"/>
      <c r="D5" s="202"/>
      <c r="E5" s="203"/>
      <c r="F5" s="205"/>
      <c r="G5" s="4">
        <v>2014</v>
      </c>
      <c r="H5" s="4">
        <v>2015</v>
      </c>
      <c r="I5" s="4">
        <v>2016</v>
      </c>
      <c r="J5" s="3">
        <v>2017</v>
      </c>
      <c r="K5" s="4">
        <v>2015</v>
      </c>
      <c r="L5" s="4">
        <v>2016</v>
      </c>
      <c r="M5" s="5">
        <v>2017</v>
      </c>
    </row>
    <row r="6" spans="2:13" ht="15.75" thickBot="1">
      <c r="B6" s="6" t="s">
        <v>114</v>
      </c>
      <c r="C6" s="7"/>
      <c r="D6" s="7"/>
      <c r="E6" s="8"/>
      <c r="F6" s="9"/>
      <c r="G6" s="10"/>
      <c r="H6" s="11"/>
      <c r="I6" s="11"/>
      <c r="J6" s="10"/>
      <c r="K6" s="11"/>
      <c r="L6" s="11"/>
      <c r="M6" s="12"/>
    </row>
    <row r="7" spans="2:13" ht="15">
      <c r="B7" s="13"/>
      <c r="C7" s="14" t="s">
        <v>31</v>
      </c>
      <c r="D7" s="14"/>
      <c r="E7" s="15"/>
      <c r="F7" s="16" t="s">
        <v>115</v>
      </c>
      <c r="G7" s="17">
        <v>-0.10168112798262996</v>
      </c>
      <c r="H7" s="18">
        <v>-0.05164555303166196</v>
      </c>
      <c r="I7" s="18">
        <v>1.6338079444559526</v>
      </c>
      <c r="J7" s="17">
        <v>2.2054907786426554</v>
      </c>
      <c r="K7" s="18">
        <v>0.19999999999999998</v>
      </c>
      <c r="L7" s="18">
        <v>-0.09999999999999987</v>
      </c>
      <c r="M7" s="19">
        <v>-0.19999999999999973</v>
      </c>
    </row>
    <row r="8" spans="2:13" ht="15">
      <c r="B8" s="13"/>
      <c r="C8" s="14" t="s">
        <v>116</v>
      </c>
      <c r="D8" s="14"/>
      <c r="E8" s="15"/>
      <c r="F8" s="16" t="s">
        <v>115</v>
      </c>
      <c r="G8" s="17">
        <v>-0.0691570240367696</v>
      </c>
      <c r="H8" s="18">
        <v>-0.018704962229449507</v>
      </c>
      <c r="I8" s="18">
        <v>1.6973000778295244</v>
      </c>
      <c r="J8" s="17">
        <v>2.280001270397392</v>
      </c>
      <c r="K8" s="18">
        <v>0.2</v>
      </c>
      <c r="L8" s="18">
        <v>0</v>
      </c>
      <c r="M8" s="19">
        <v>-0.20000000000000018</v>
      </c>
    </row>
    <row r="9" spans="2:13" ht="15">
      <c r="B9" s="13"/>
      <c r="C9" s="175" t="s">
        <v>13</v>
      </c>
      <c r="D9" s="175"/>
      <c r="E9" s="176"/>
      <c r="F9" s="16" t="s">
        <v>115</v>
      </c>
      <c r="G9" s="17">
        <v>-0.20122798590611524</v>
      </c>
      <c r="H9" s="18">
        <v>0.07598179508975988</v>
      </c>
      <c r="I9" s="18">
        <v>1.800072625925722</v>
      </c>
      <c r="J9" s="17">
        <v>2.317508949855025</v>
      </c>
      <c r="K9" s="18">
        <v>0.2</v>
      </c>
      <c r="L9" s="18">
        <v>0</v>
      </c>
      <c r="M9" s="19">
        <v>-0.10000000000000009</v>
      </c>
    </row>
    <row r="10" spans="2:13" ht="3.75" customHeight="1">
      <c r="B10" s="13"/>
      <c r="C10" s="14"/>
      <c r="D10" s="14"/>
      <c r="E10" s="15"/>
      <c r="F10" s="16"/>
      <c r="G10" s="16"/>
      <c r="H10" s="20"/>
      <c r="I10" s="20"/>
      <c r="J10" s="16"/>
      <c r="K10" s="20"/>
      <c r="L10" s="20"/>
      <c r="M10" s="21"/>
    </row>
    <row r="11" spans="2:13" ht="15.75" thickBot="1">
      <c r="B11" s="6" t="s">
        <v>39</v>
      </c>
      <c r="C11" s="7"/>
      <c r="D11" s="7"/>
      <c r="E11" s="8"/>
      <c r="F11" s="9"/>
      <c r="G11" s="9"/>
      <c r="H11" s="22"/>
      <c r="I11" s="22"/>
      <c r="J11" s="9"/>
      <c r="K11" s="22"/>
      <c r="L11" s="22"/>
      <c r="M11" s="23"/>
    </row>
    <row r="12" spans="2:13" ht="15">
      <c r="B12" s="13"/>
      <c r="C12" s="14" t="s">
        <v>14</v>
      </c>
      <c r="D12" s="14"/>
      <c r="E12" s="15"/>
      <c r="F12" s="16" t="s">
        <v>117</v>
      </c>
      <c r="G12" s="17">
        <v>2.409713984326629</v>
      </c>
      <c r="H12" s="18">
        <v>3.2494172046643683</v>
      </c>
      <c r="I12" s="18">
        <v>3.807642067965162</v>
      </c>
      <c r="J12" s="17">
        <v>3.5405934652310833</v>
      </c>
      <c r="K12" s="18">
        <v>0</v>
      </c>
      <c r="L12" s="18">
        <v>0</v>
      </c>
      <c r="M12" s="19">
        <v>0</v>
      </c>
    </row>
    <row r="13" spans="2:13" ht="15">
      <c r="B13" s="13"/>
      <c r="C13" s="14"/>
      <c r="D13" s="14" t="s">
        <v>15</v>
      </c>
      <c r="E13" s="15"/>
      <c r="F13" s="16" t="s">
        <v>117</v>
      </c>
      <c r="G13" s="17">
        <v>2.213827924414062</v>
      </c>
      <c r="H13" s="18">
        <v>2.4315603997117705</v>
      </c>
      <c r="I13" s="18">
        <v>3.0548024423756175</v>
      </c>
      <c r="J13" s="17">
        <v>2.853422169269649</v>
      </c>
      <c r="K13" s="18">
        <v>-0.6000000000000001</v>
      </c>
      <c r="L13" s="18">
        <v>0.10000000000000009</v>
      </c>
      <c r="M13" s="19">
        <v>0.10000000000000009</v>
      </c>
    </row>
    <row r="14" spans="2:13" ht="15">
      <c r="B14" s="13"/>
      <c r="C14" s="14"/>
      <c r="D14" s="14" t="s">
        <v>118</v>
      </c>
      <c r="E14" s="15"/>
      <c r="F14" s="16" t="s">
        <v>117</v>
      </c>
      <c r="G14" s="17">
        <v>4.374030918133315</v>
      </c>
      <c r="H14" s="18">
        <v>2.6449975313276752</v>
      </c>
      <c r="I14" s="18">
        <v>1.7230055173389047</v>
      </c>
      <c r="J14" s="17">
        <v>0.8254956026234339</v>
      </c>
      <c r="K14" s="18">
        <v>-0.10000000000000009</v>
      </c>
      <c r="L14" s="18">
        <v>0.19999999999999996</v>
      </c>
      <c r="M14" s="19">
        <v>0</v>
      </c>
    </row>
    <row r="15" spans="2:13" ht="15">
      <c r="B15" s="13"/>
      <c r="C15" s="14"/>
      <c r="D15" s="14" t="s">
        <v>17</v>
      </c>
      <c r="E15" s="15"/>
      <c r="F15" s="16" t="s">
        <v>117</v>
      </c>
      <c r="G15" s="17">
        <v>5.720763770146192</v>
      </c>
      <c r="H15" s="18">
        <v>6.127591360299874</v>
      </c>
      <c r="I15" s="18">
        <v>3.626628768894051</v>
      </c>
      <c r="J15" s="17">
        <v>3.7771826128625037</v>
      </c>
      <c r="K15" s="18">
        <v>0</v>
      </c>
      <c r="L15" s="18">
        <v>0</v>
      </c>
      <c r="M15" s="19">
        <v>0.09999999999999964</v>
      </c>
    </row>
    <row r="16" spans="2:13" ht="15">
      <c r="B16" s="13"/>
      <c r="C16" s="14"/>
      <c r="D16" s="14" t="s">
        <v>119</v>
      </c>
      <c r="E16" s="15"/>
      <c r="F16" s="16" t="s">
        <v>117</v>
      </c>
      <c r="G16" s="17">
        <v>4.553129867200312</v>
      </c>
      <c r="H16" s="18">
        <v>5.969589430157171</v>
      </c>
      <c r="I16" s="18">
        <v>6.123341847935222</v>
      </c>
      <c r="J16" s="17">
        <v>6.594095216978019</v>
      </c>
      <c r="K16" s="18">
        <v>3.1</v>
      </c>
      <c r="L16" s="18">
        <v>-0.20000000000000018</v>
      </c>
      <c r="M16" s="19">
        <v>0</v>
      </c>
    </row>
    <row r="17" spans="2:13" ht="15">
      <c r="B17" s="13"/>
      <c r="C17" s="14"/>
      <c r="D17" s="14" t="s">
        <v>120</v>
      </c>
      <c r="E17" s="15"/>
      <c r="F17" s="16" t="s">
        <v>117</v>
      </c>
      <c r="G17" s="17">
        <v>4.969046607095166</v>
      </c>
      <c r="H17" s="18">
        <v>5.3013733535577785</v>
      </c>
      <c r="I17" s="18">
        <v>5.460697042524188</v>
      </c>
      <c r="J17" s="17">
        <v>6.057380253705929</v>
      </c>
      <c r="K17" s="18">
        <v>2.6999999999999997</v>
      </c>
      <c r="L17" s="18">
        <v>-0.09999999999999964</v>
      </c>
      <c r="M17" s="19">
        <v>0.09999999999999964</v>
      </c>
    </row>
    <row r="18" spans="2:13" ht="15">
      <c r="B18" s="13"/>
      <c r="C18" s="14"/>
      <c r="D18" s="14" t="s">
        <v>121</v>
      </c>
      <c r="E18" s="15"/>
      <c r="F18" s="16" t="s">
        <v>122</v>
      </c>
      <c r="G18" s="24">
        <v>5084.6509999999</v>
      </c>
      <c r="H18" s="25">
        <v>5816.888009575945</v>
      </c>
      <c r="I18" s="25">
        <v>6620.743556725614</v>
      </c>
      <c r="J18" s="24">
        <v>7439.714058673006</v>
      </c>
      <c r="K18" s="25">
        <v>337.39999999999964</v>
      </c>
      <c r="L18" s="25">
        <v>324.8000000000002</v>
      </c>
      <c r="M18" s="26">
        <v>313.5</v>
      </c>
    </row>
    <row r="19" spans="2:13" ht="15">
      <c r="B19" s="13"/>
      <c r="C19" s="14" t="s">
        <v>21</v>
      </c>
      <c r="D19" s="14"/>
      <c r="E19" s="15"/>
      <c r="F19" s="16" t="s">
        <v>35</v>
      </c>
      <c r="G19" s="17">
        <v>-1.7145071305439907</v>
      </c>
      <c r="H19" s="18">
        <v>-1.1111127825224185</v>
      </c>
      <c r="I19" s="18">
        <v>-0.08035403878686291</v>
      </c>
      <c r="J19" s="17">
        <v>0.5327195835827407</v>
      </c>
      <c r="K19" s="18">
        <v>0.09999999999999987</v>
      </c>
      <c r="L19" s="18">
        <v>0.1</v>
      </c>
      <c r="M19" s="19">
        <v>0.09999999999999998</v>
      </c>
    </row>
    <row r="20" spans="2:13" ht="15">
      <c r="B20" s="13"/>
      <c r="C20" s="14" t="s">
        <v>14</v>
      </c>
      <c r="D20" s="14"/>
      <c r="E20" s="15"/>
      <c r="F20" s="16" t="s">
        <v>123</v>
      </c>
      <c r="G20" s="24">
        <v>75214.882</v>
      </c>
      <c r="H20" s="25">
        <v>77717.93396319826</v>
      </c>
      <c r="I20" s="25">
        <v>82129.40208846526</v>
      </c>
      <c r="J20" s="24">
        <v>87008.01668249568</v>
      </c>
      <c r="K20" s="25">
        <v>176.09999999999127</v>
      </c>
      <c r="L20" s="25">
        <v>185.59999999999127</v>
      </c>
      <c r="M20" s="26">
        <v>138.60000000000582</v>
      </c>
    </row>
    <row r="21" spans="2:13" ht="3.75" customHeight="1">
      <c r="B21" s="13"/>
      <c r="C21" s="14"/>
      <c r="D21" s="14"/>
      <c r="E21" s="15"/>
      <c r="F21" s="16"/>
      <c r="G21" s="16"/>
      <c r="H21" s="20"/>
      <c r="I21" s="20"/>
      <c r="J21" s="16"/>
      <c r="K21" s="20"/>
      <c r="L21" s="20"/>
      <c r="M21" s="21"/>
    </row>
    <row r="22" spans="2:13" ht="15" customHeight="1" thickBot="1">
      <c r="B22" s="6" t="s">
        <v>40</v>
      </c>
      <c r="C22" s="7"/>
      <c r="D22" s="7"/>
      <c r="E22" s="8"/>
      <c r="F22" s="9"/>
      <c r="G22" s="9"/>
      <c r="H22" s="22"/>
      <c r="I22" s="22"/>
      <c r="J22" s="9"/>
      <c r="K22" s="22"/>
      <c r="L22" s="22"/>
      <c r="M22" s="23"/>
    </row>
    <row r="23" spans="2:13" ht="15">
      <c r="B23" s="13"/>
      <c r="C23" s="14" t="s">
        <v>22</v>
      </c>
      <c r="D23" s="14"/>
      <c r="E23" s="15"/>
      <c r="F23" s="16" t="s">
        <v>162</v>
      </c>
      <c r="G23" s="24">
        <v>2223.1490000000003</v>
      </c>
      <c r="H23" s="25">
        <v>2254.827687960504</v>
      </c>
      <c r="I23" s="25">
        <v>2280.9396466071125</v>
      </c>
      <c r="J23" s="24">
        <v>2298.603425987228</v>
      </c>
      <c r="K23" s="18">
        <v>-0.09999999999990905</v>
      </c>
      <c r="L23" s="18">
        <v>1.5</v>
      </c>
      <c r="M23" s="19">
        <v>1.400000000000091</v>
      </c>
    </row>
    <row r="24" spans="2:13" ht="15">
      <c r="B24" s="13"/>
      <c r="C24" s="14" t="s">
        <v>22</v>
      </c>
      <c r="D24" s="14"/>
      <c r="E24" s="15"/>
      <c r="F24" s="16" t="s">
        <v>163</v>
      </c>
      <c r="G24" s="17">
        <v>1.4094189032185511</v>
      </c>
      <c r="H24" s="18">
        <v>1.4249466842080238</v>
      </c>
      <c r="I24" s="18">
        <v>1.1580467450364722</v>
      </c>
      <c r="J24" s="17">
        <v>0.7744080123466119</v>
      </c>
      <c r="K24" s="18">
        <v>0</v>
      </c>
      <c r="L24" s="18">
        <v>0.09999999999999987</v>
      </c>
      <c r="M24" s="19">
        <v>0</v>
      </c>
    </row>
    <row r="25" spans="2:13" ht="18">
      <c r="B25" s="13"/>
      <c r="C25" s="14" t="s">
        <v>23</v>
      </c>
      <c r="D25" s="14"/>
      <c r="E25" s="15"/>
      <c r="F25" s="16" t="s">
        <v>124</v>
      </c>
      <c r="G25" s="28">
        <v>358.71500000000003</v>
      </c>
      <c r="H25" s="27">
        <v>322.1936440191622</v>
      </c>
      <c r="I25" s="27">
        <v>292.5544937333058</v>
      </c>
      <c r="J25" s="28">
        <v>270.5908616548527</v>
      </c>
      <c r="K25" s="18">
        <v>-6.400000000000034</v>
      </c>
      <c r="L25" s="18">
        <v>-6.7999999999999545</v>
      </c>
      <c r="M25" s="19">
        <v>-6.699999999999989</v>
      </c>
    </row>
    <row r="26" spans="2:13" ht="15">
      <c r="B26" s="13"/>
      <c r="C26" s="14" t="s">
        <v>24</v>
      </c>
      <c r="D26" s="14"/>
      <c r="E26" s="15"/>
      <c r="F26" s="16" t="s">
        <v>4</v>
      </c>
      <c r="G26" s="17">
        <v>13.180721295400055</v>
      </c>
      <c r="H26" s="18">
        <v>11.812486680126096</v>
      </c>
      <c r="I26" s="18">
        <v>10.752221066539391</v>
      </c>
      <c r="J26" s="17">
        <v>9.961720958710885</v>
      </c>
      <c r="K26" s="18">
        <v>-0.1999999999999993</v>
      </c>
      <c r="L26" s="18">
        <v>-0.1999999999999993</v>
      </c>
      <c r="M26" s="19">
        <v>-0.1999999999999993</v>
      </c>
    </row>
    <row r="27" spans="2:17" ht="18">
      <c r="B27" s="13"/>
      <c r="C27" s="175" t="s">
        <v>125</v>
      </c>
      <c r="D27" s="175"/>
      <c r="E27" s="176"/>
      <c r="F27" s="16" t="s">
        <v>126</v>
      </c>
      <c r="G27" s="17">
        <v>1.5409053689908498</v>
      </c>
      <c r="H27" s="18">
        <v>0.9917037863723512</v>
      </c>
      <c r="I27" s="18">
        <v>0.3703674537717916</v>
      </c>
      <c r="J27" s="17">
        <v>0.03383522745679102</v>
      </c>
      <c r="K27" s="18">
        <v>-0.10000000000000009</v>
      </c>
      <c r="L27" s="18">
        <v>-0.09999999999999998</v>
      </c>
      <c r="M27" s="19">
        <v>-0.2</v>
      </c>
      <c r="N27" s="29"/>
      <c r="O27" s="29"/>
      <c r="P27" s="29"/>
      <c r="Q27" s="29"/>
    </row>
    <row r="28" spans="2:15" ht="18">
      <c r="B28" s="13"/>
      <c r="C28" s="14" t="s">
        <v>127</v>
      </c>
      <c r="D28" s="14"/>
      <c r="E28" s="15"/>
      <c r="F28" s="16" t="s">
        <v>115</v>
      </c>
      <c r="G28" s="17">
        <v>0.986392676268764</v>
      </c>
      <c r="H28" s="18">
        <v>1.7988380374869024</v>
      </c>
      <c r="I28" s="18">
        <v>2.6192630326352884</v>
      </c>
      <c r="J28" s="17">
        <v>2.744928506596196</v>
      </c>
      <c r="K28" s="18">
        <v>0.10000000000000009</v>
      </c>
      <c r="L28" s="18">
        <v>-0.10000000000000009</v>
      </c>
      <c r="M28" s="19">
        <v>0</v>
      </c>
      <c r="O28" s="29"/>
    </row>
    <row r="29" spans="2:13" ht="18">
      <c r="B29" s="13"/>
      <c r="C29" s="175" t="s">
        <v>128</v>
      </c>
      <c r="D29" s="175"/>
      <c r="E29" s="176"/>
      <c r="F29" s="16" t="s">
        <v>115</v>
      </c>
      <c r="G29" s="17">
        <v>0.8781486234723275</v>
      </c>
      <c r="H29" s="18">
        <v>1.696925057672999</v>
      </c>
      <c r="I29" s="18">
        <v>4.466484295412471</v>
      </c>
      <c r="J29" s="17">
        <v>5.126051420258747</v>
      </c>
      <c r="K29" s="18">
        <v>0.09999999999999987</v>
      </c>
      <c r="L29" s="18">
        <v>0</v>
      </c>
      <c r="M29" s="19">
        <v>-0.10000000000000053</v>
      </c>
    </row>
    <row r="30" spans="2:13" ht="15">
      <c r="B30" s="13"/>
      <c r="C30" s="30" t="s">
        <v>25</v>
      </c>
      <c r="D30" s="30"/>
      <c r="E30" s="31"/>
      <c r="F30" s="16" t="s">
        <v>163</v>
      </c>
      <c r="G30" s="17">
        <v>3.357902131240607</v>
      </c>
      <c r="H30" s="18">
        <v>2.6437832872565394</v>
      </c>
      <c r="I30" s="18">
        <v>3.643183624648259</v>
      </c>
      <c r="J30" s="17">
        <v>4.353896845290237</v>
      </c>
      <c r="K30" s="18">
        <v>-0.10000000000000009</v>
      </c>
      <c r="L30" s="18">
        <v>-0.19999999999999973</v>
      </c>
      <c r="M30" s="19">
        <v>0.10000000000000053</v>
      </c>
    </row>
    <row r="31" spans="2:13" ht="18">
      <c r="B31" s="13"/>
      <c r="C31" s="14" t="s">
        <v>129</v>
      </c>
      <c r="D31" s="14"/>
      <c r="E31" s="15"/>
      <c r="F31" s="16" t="s">
        <v>115</v>
      </c>
      <c r="G31" s="17">
        <v>4.1262135922330145</v>
      </c>
      <c r="H31" s="18">
        <v>2.6013224287916756</v>
      </c>
      <c r="I31" s="18">
        <v>3.6381825521072386</v>
      </c>
      <c r="J31" s="17">
        <v>4.354677653727279</v>
      </c>
      <c r="K31" s="18">
        <v>0</v>
      </c>
      <c r="L31" s="18">
        <v>-0.19999999999999973</v>
      </c>
      <c r="M31" s="19">
        <v>0.10000000000000053</v>
      </c>
    </row>
    <row r="32" spans="2:13" ht="18">
      <c r="B32" s="13"/>
      <c r="C32" s="14" t="s">
        <v>130</v>
      </c>
      <c r="D32" s="14"/>
      <c r="E32" s="15"/>
      <c r="F32" s="16" t="s">
        <v>115</v>
      </c>
      <c r="G32" s="17">
        <v>4.198727342811367</v>
      </c>
      <c r="H32" s="18">
        <v>2.596817561344267</v>
      </c>
      <c r="I32" s="18">
        <v>1.882097686606187</v>
      </c>
      <c r="J32" s="17">
        <v>1.9014327922525496</v>
      </c>
      <c r="K32" s="18">
        <v>-0.10000000000000009</v>
      </c>
      <c r="L32" s="18">
        <v>-0.20000000000000018</v>
      </c>
      <c r="M32" s="19">
        <v>0.09999999999999987</v>
      </c>
    </row>
    <row r="33" spans="2:13" ht="3.75" customHeight="1">
      <c r="B33" s="13"/>
      <c r="C33" s="14"/>
      <c r="D33" s="14"/>
      <c r="E33" s="15"/>
      <c r="F33" s="15"/>
      <c r="G33" s="16"/>
      <c r="H33" s="20"/>
      <c r="I33" s="20"/>
      <c r="J33" s="16"/>
      <c r="K33" s="20"/>
      <c r="L33" s="20"/>
      <c r="M33" s="21"/>
    </row>
    <row r="34" spans="2:13" ht="15" customHeight="1" thickBot="1">
      <c r="B34" s="6" t="s">
        <v>41</v>
      </c>
      <c r="C34" s="7"/>
      <c r="D34" s="7"/>
      <c r="E34" s="8"/>
      <c r="F34" s="8"/>
      <c r="G34" s="9"/>
      <c r="H34" s="22"/>
      <c r="I34" s="22"/>
      <c r="J34" s="9"/>
      <c r="K34" s="22"/>
      <c r="L34" s="22"/>
      <c r="M34" s="23"/>
    </row>
    <row r="35" spans="2:13" ht="15">
      <c r="B35" s="13"/>
      <c r="C35" s="14" t="s">
        <v>26</v>
      </c>
      <c r="D35" s="14"/>
      <c r="E35" s="15"/>
      <c r="F35" s="16" t="s">
        <v>131</v>
      </c>
      <c r="G35" s="17">
        <v>3.5789916518885576</v>
      </c>
      <c r="H35" s="18">
        <v>2.718624248022735</v>
      </c>
      <c r="I35" s="18">
        <v>3.065633313920827</v>
      </c>
      <c r="J35" s="17">
        <v>2.8576426487575617</v>
      </c>
      <c r="K35" s="18">
        <v>-0.2999999999999998</v>
      </c>
      <c r="L35" s="18">
        <v>0.10000000000000009</v>
      </c>
      <c r="M35" s="19">
        <v>0.10000000000000009</v>
      </c>
    </row>
    <row r="36" spans="2:13" ht="15">
      <c r="B36" s="13"/>
      <c r="C36" s="14" t="s">
        <v>132</v>
      </c>
      <c r="D36" s="14"/>
      <c r="E36" s="15"/>
      <c r="F36" s="16" t="s">
        <v>36</v>
      </c>
      <c r="G36" s="17">
        <v>8.745291118900775</v>
      </c>
      <c r="H36" s="18">
        <v>9.025265168352261</v>
      </c>
      <c r="I36" s="18">
        <v>9.034970898841118</v>
      </c>
      <c r="J36" s="17">
        <v>9.038705115581632</v>
      </c>
      <c r="K36" s="18">
        <v>0.3000000000000007</v>
      </c>
      <c r="L36" s="18">
        <v>0.3000000000000007</v>
      </c>
      <c r="M36" s="19">
        <v>0.3000000000000007</v>
      </c>
    </row>
    <row r="37" spans="2:13" ht="3.75" customHeight="1">
      <c r="B37" s="13"/>
      <c r="C37" s="14"/>
      <c r="D37" s="14"/>
      <c r="E37" s="15"/>
      <c r="F37" s="15"/>
      <c r="G37" s="16"/>
      <c r="H37" s="20"/>
      <c r="I37" s="20"/>
      <c r="J37" s="16"/>
      <c r="K37" s="20"/>
      <c r="L37" s="20"/>
      <c r="M37" s="21"/>
    </row>
    <row r="38" spans="2:13" ht="15" customHeight="1" thickBot="1">
      <c r="B38" s="6" t="s">
        <v>42</v>
      </c>
      <c r="C38" s="7"/>
      <c r="D38" s="7"/>
      <c r="E38" s="8"/>
      <c r="F38" s="8"/>
      <c r="G38" s="9"/>
      <c r="H38" s="22"/>
      <c r="I38" s="22"/>
      <c r="J38" s="9"/>
      <c r="K38" s="22"/>
      <c r="L38" s="22"/>
      <c r="M38" s="23"/>
    </row>
    <row r="39" spans="2:13" ht="15">
      <c r="B39" s="13"/>
      <c r="C39" s="14" t="s">
        <v>133</v>
      </c>
      <c r="D39" s="14"/>
      <c r="E39" s="15"/>
      <c r="F39" s="16" t="s">
        <v>37</v>
      </c>
      <c r="G39" s="17">
        <v>4.451509725175923</v>
      </c>
      <c r="H39" s="18">
        <v>4.4076420799665</v>
      </c>
      <c r="I39" s="18">
        <v>4.526096247877038</v>
      </c>
      <c r="J39" s="17">
        <v>4.738693523478378</v>
      </c>
      <c r="K39" s="18">
        <v>0.40000000000000036</v>
      </c>
      <c r="L39" s="18">
        <v>0.2999999999999998</v>
      </c>
      <c r="M39" s="19">
        <v>0.20000000000000018</v>
      </c>
    </row>
    <row r="40" spans="2:13" ht="15">
      <c r="B40" s="13"/>
      <c r="C40" s="14" t="s">
        <v>134</v>
      </c>
      <c r="D40" s="14"/>
      <c r="E40" s="15"/>
      <c r="F40" s="16" t="s">
        <v>37</v>
      </c>
      <c r="G40" s="17">
        <v>0.050463134422777764</v>
      </c>
      <c r="H40" s="18">
        <v>0.9941037407262112</v>
      </c>
      <c r="I40" s="18">
        <v>0.9620294930183996</v>
      </c>
      <c r="J40" s="17">
        <v>1.3889898877753615</v>
      </c>
      <c r="K40" s="18">
        <v>0.4</v>
      </c>
      <c r="L40" s="18">
        <v>0.30000000000000004</v>
      </c>
      <c r="M40" s="19">
        <v>0.19999999999999996</v>
      </c>
    </row>
    <row r="41" spans="2:13" ht="3.75" customHeight="1">
      <c r="B41" s="13"/>
      <c r="C41" s="14"/>
      <c r="D41" s="14"/>
      <c r="E41" s="15"/>
      <c r="F41" s="15"/>
      <c r="G41" s="16"/>
      <c r="H41" s="20"/>
      <c r="I41" s="20"/>
      <c r="J41" s="16"/>
      <c r="K41" s="20"/>
      <c r="L41" s="20"/>
      <c r="M41" s="21"/>
    </row>
    <row r="42" spans="2:13" ht="3.75" customHeight="1" hidden="1" thickBot="1">
      <c r="B42" s="177" t="s">
        <v>112</v>
      </c>
      <c r="C42" s="178"/>
      <c r="D42" s="178"/>
      <c r="E42" s="179"/>
      <c r="F42" s="8"/>
      <c r="G42" s="9"/>
      <c r="H42" s="22"/>
      <c r="I42" s="22"/>
      <c r="J42" s="9"/>
      <c r="K42" s="22"/>
      <c r="L42" s="22"/>
      <c r="M42" s="23"/>
    </row>
    <row r="43" spans="2:13" ht="15" hidden="1">
      <c r="B43" s="180"/>
      <c r="C43" s="175" t="s">
        <v>135</v>
      </c>
      <c r="D43" s="175"/>
      <c r="E43" s="176"/>
      <c r="F43" s="16" t="s">
        <v>136</v>
      </c>
      <c r="G43" s="16"/>
      <c r="H43" s="20"/>
      <c r="I43" s="20"/>
      <c r="J43" s="16"/>
      <c r="K43" s="20"/>
      <c r="L43" s="20"/>
      <c r="M43" s="21"/>
    </row>
    <row r="44" spans="2:13" ht="15" hidden="1">
      <c r="B44" s="180"/>
      <c r="C44" s="175" t="s">
        <v>137</v>
      </c>
      <c r="D44" s="175"/>
      <c r="E44" s="176"/>
      <c r="F44" s="32" t="s">
        <v>136</v>
      </c>
      <c r="G44" s="16"/>
      <c r="H44" s="20"/>
      <c r="I44" s="20"/>
      <c r="J44" s="16"/>
      <c r="K44" s="20"/>
      <c r="L44" s="20"/>
      <c r="M44" s="21"/>
    </row>
    <row r="45" spans="2:13" ht="15" hidden="1">
      <c r="B45" s="13"/>
      <c r="C45" s="14"/>
      <c r="D45" s="14"/>
      <c r="E45" s="15"/>
      <c r="F45" s="15"/>
      <c r="G45" s="16"/>
      <c r="H45" s="20"/>
      <c r="I45" s="20"/>
      <c r="J45" s="16"/>
      <c r="K45" s="20"/>
      <c r="L45" s="20"/>
      <c r="M45" s="21"/>
    </row>
    <row r="46" spans="2:13" ht="15" customHeight="1" thickBot="1">
      <c r="B46" s="6" t="s">
        <v>43</v>
      </c>
      <c r="C46" s="7"/>
      <c r="D46" s="7"/>
      <c r="E46" s="33"/>
      <c r="F46" s="8"/>
      <c r="G46" s="9"/>
      <c r="H46" s="22"/>
      <c r="I46" s="22"/>
      <c r="J46" s="9"/>
      <c r="K46" s="22"/>
      <c r="L46" s="22"/>
      <c r="M46" s="23"/>
    </row>
    <row r="47" spans="2:13" ht="15">
      <c r="B47" s="13"/>
      <c r="C47" s="34" t="s">
        <v>138</v>
      </c>
      <c r="D47" s="34"/>
      <c r="E47" s="15"/>
      <c r="F47" s="16" t="s">
        <v>115</v>
      </c>
      <c r="G47" s="17">
        <v>4.289346905278137</v>
      </c>
      <c r="H47" s="18">
        <v>3.873816402092416</v>
      </c>
      <c r="I47" s="18">
        <v>5.233087200135472</v>
      </c>
      <c r="J47" s="17">
        <v>5.557363017828692</v>
      </c>
      <c r="K47" s="18">
        <v>0.19999999999999973</v>
      </c>
      <c r="L47" s="18">
        <v>-0.09999999999999964</v>
      </c>
      <c r="M47" s="19">
        <v>0.09999999999999964</v>
      </c>
    </row>
    <row r="48" spans="2:13" ht="18">
      <c r="B48" s="13"/>
      <c r="C48" s="14" t="s">
        <v>172</v>
      </c>
      <c r="D48" s="14"/>
      <c r="E48" s="15"/>
      <c r="F48" s="16" t="s">
        <v>38</v>
      </c>
      <c r="G48" s="35">
        <v>1.3290172500000001</v>
      </c>
      <c r="H48" s="36">
        <v>1.11688425</v>
      </c>
      <c r="I48" s="36">
        <v>1.118033</v>
      </c>
      <c r="J48" s="35">
        <v>1.118033</v>
      </c>
      <c r="K48" s="18">
        <v>2.768221170612037</v>
      </c>
      <c r="L48" s="18">
        <v>4.119295958278997</v>
      </c>
      <c r="M48" s="19">
        <v>4.119295958278997</v>
      </c>
    </row>
    <row r="49" spans="2:13" ht="18">
      <c r="B49" s="13"/>
      <c r="C49" s="14" t="s">
        <v>175</v>
      </c>
      <c r="D49" s="14"/>
      <c r="E49" s="15"/>
      <c r="F49" s="16" t="s">
        <v>38</v>
      </c>
      <c r="G49" s="17">
        <v>98.94324999999999</v>
      </c>
      <c r="H49" s="18">
        <v>63.7585317402727</v>
      </c>
      <c r="I49" s="18">
        <v>71.00925000000001</v>
      </c>
      <c r="J49" s="17">
        <v>73.10766666666666</v>
      </c>
      <c r="K49" s="18">
        <v>9.196780270594274</v>
      </c>
      <c r="L49" s="18">
        <v>9.313423645320213</v>
      </c>
      <c r="M49" s="19">
        <v>6.496722505462472</v>
      </c>
    </row>
    <row r="50" spans="2:13" ht="15">
      <c r="B50" s="13"/>
      <c r="C50" s="14" t="s">
        <v>28</v>
      </c>
      <c r="D50" s="14"/>
      <c r="E50" s="15"/>
      <c r="F50" s="16" t="s">
        <v>115</v>
      </c>
      <c r="G50" s="17">
        <v>-9.096205805407905</v>
      </c>
      <c r="H50" s="18">
        <v>-35.56050388452702</v>
      </c>
      <c r="I50" s="18">
        <v>11.372153752322745</v>
      </c>
      <c r="J50" s="17">
        <v>2.9551314324072706</v>
      </c>
      <c r="K50" s="18">
        <v>5.600000000000001</v>
      </c>
      <c r="L50" s="18">
        <v>0.09999999999999964</v>
      </c>
      <c r="M50" s="19">
        <v>-2.7</v>
      </c>
    </row>
    <row r="51" spans="2:13" ht="15">
      <c r="B51" s="13"/>
      <c r="C51" s="14" t="s">
        <v>29</v>
      </c>
      <c r="D51" s="14"/>
      <c r="E51" s="15"/>
      <c r="F51" s="16" t="s">
        <v>115</v>
      </c>
      <c r="G51" s="17">
        <v>-9.165442954642415</v>
      </c>
      <c r="H51" s="18">
        <v>-23.321327238009147</v>
      </c>
      <c r="I51" s="18">
        <v>11.257721743944657</v>
      </c>
      <c r="J51" s="17">
        <v>2.9551314324072706</v>
      </c>
      <c r="K51" s="18">
        <v>4.800000000000001</v>
      </c>
      <c r="L51" s="18">
        <v>-1.299999999999999</v>
      </c>
      <c r="M51" s="19">
        <v>-2.7</v>
      </c>
    </row>
    <row r="52" spans="2:13" ht="15">
      <c r="B52" s="13"/>
      <c r="C52" s="14" t="s">
        <v>30</v>
      </c>
      <c r="D52" s="14"/>
      <c r="E52" s="15"/>
      <c r="F52" s="16" t="s">
        <v>115</v>
      </c>
      <c r="G52" s="17">
        <v>-6.246497455477723</v>
      </c>
      <c r="H52" s="18">
        <v>-13.60158136584441</v>
      </c>
      <c r="I52" s="18">
        <v>2.933755514950164</v>
      </c>
      <c r="J52" s="17">
        <v>4.885497639821509</v>
      </c>
      <c r="K52" s="18">
        <v>-2.5999999999999996</v>
      </c>
      <c r="L52" s="18">
        <v>0.2999999999999998</v>
      </c>
      <c r="M52" s="19">
        <v>0</v>
      </c>
    </row>
    <row r="53" spans="2:13" ht="18">
      <c r="B53" s="13"/>
      <c r="C53" s="14" t="s">
        <v>185</v>
      </c>
      <c r="D53" s="14"/>
      <c r="E53" s="15"/>
      <c r="F53" s="16" t="s">
        <v>11</v>
      </c>
      <c r="G53" s="17">
        <v>0.2125</v>
      </c>
      <c r="H53" s="18">
        <v>0.012041666678851471</v>
      </c>
      <c r="I53" s="18">
        <v>0.045416667591780424</v>
      </c>
      <c r="J53" s="17">
        <v>0.21249999850988388</v>
      </c>
      <c r="K53" s="18">
        <v>-0.039005</v>
      </c>
      <c r="L53" s="18">
        <v>-0.011666000000000003</v>
      </c>
      <c r="M53" s="189">
        <v>0.04874999999999999</v>
      </c>
    </row>
    <row r="54" spans="2:13" ht="15.75" thickBot="1">
      <c r="B54" s="37"/>
      <c r="C54" s="181" t="s">
        <v>139</v>
      </c>
      <c r="D54" s="181"/>
      <c r="E54" s="182"/>
      <c r="F54" s="38" t="s">
        <v>4</v>
      </c>
      <c r="G54" s="39">
        <v>2.070927679538727</v>
      </c>
      <c r="H54" s="40">
        <v>0.8905190527439117</v>
      </c>
      <c r="I54" s="40">
        <v>0.8962167054414749</v>
      </c>
      <c r="J54" s="39">
        <v>1.0878666043281555</v>
      </c>
      <c r="K54" s="40">
        <v>-0.372200071811676</v>
      </c>
      <c r="L54" s="40">
        <v>-0.4948052614927292</v>
      </c>
      <c r="M54" s="183">
        <v>-0.43254706263542175</v>
      </c>
    </row>
    <row r="55" spans="2:13" ht="15">
      <c r="B55" s="34" t="s">
        <v>140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ht="15">
      <c r="B56" s="34" t="s">
        <v>141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2" ht="15">
      <c r="B57" s="34" t="s">
        <v>142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2:12" ht="15">
      <c r="B58" s="34" t="s">
        <v>164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2:12" ht="15">
      <c r="B59" s="34" t="s">
        <v>143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2:12" ht="15">
      <c r="B60" s="34" t="s">
        <v>144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2:12" ht="15">
      <c r="B61" s="34" t="s">
        <v>145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2:12" ht="15">
      <c r="B62" s="34" t="s">
        <v>147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2:13" ht="15.75">
      <c r="B63" s="188" t="s">
        <v>186</v>
      </c>
      <c r="C63" s="190"/>
      <c r="D63" s="188"/>
      <c r="E63" s="188"/>
      <c r="F63" s="188"/>
      <c r="G63" s="188"/>
      <c r="H63" s="188"/>
      <c r="I63" s="188"/>
      <c r="J63" s="188"/>
      <c r="K63" s="188"/>
      <c r="L63" s="34"/>
      <c r="M63" s="34"/>
    </row>
    <row r="64" spans="2:11" s="34" customFormat="1" ht="15">
      <c r="B64" s="188"/>
      <c r="C64" s="188" t="s">
        <v>173</v>
      </c>
      <c r="D64" s="188"/>
      <c r="E64" s="188"/>
      <c r="F64" s="188"/>
      <c r="G64" s="188"/>
      <c r="H64" s="188"/>
      <c r="I64" s="188"/>
      <c r="J64" s="188"/>
      <c r="K64" s="188"/>
    </row>
    <row r="65" spans="2:13" s="34" customFormat="1" ht="15">
      <c r="B65" s="191"/>
      <c r="C65" s="188"/>
      <c r="D65" s="191"/>
      <c r="E65" s="191"/>
      <c r="F65" s="191"/>
      <c r="G65" s="191"/>
      <c r="H65" s="191"/>
      <c r="I65" s="191"/>
      <c r="J65" s="191"/>
      <c r="K65" s="191"/>
      <c r="L65"/>
      <c r="M65"/>
    </row>
    <row r="66" spans="2:11" ht="15">
      <c r="B66" s="191"/>
      <c r="C66" s="191"/>
      <c r="D66" s="191"/>
      <c r="E66" s="191"/>
      <c r="F66" s="191"/>
      <c r="G66" s="191"/>
      <c r="H66" s="191"/>
      <c r="I66" s="191"/>
      <c r="J66" s="191"/>
      <c r="K66" s="191"/>
    </row>
    <row r="67" spans="2:11" ht="15">
      <c r="B67" s="191"/>
      <c r="C67" s="191"/>
      <c r="D67" s="191"/>
      <c r="E67" s="191"/>
      <c r="F67" s="191"/>
      <c r="G67" s="191"/>
      <c r="H67" s="191"/>
      <c r="I67" s="191"/>
      <c r="J67" s="191"/>
      <c r="K67" s="191"/>
    </row>
  </sheetData>
  <sheetProtection/>
  <mergeCells count="5">
    <mergeCell ref="B2:M3"/>
    <mergeCell ref="B4:E5"/>
    <mergeCell ref="F4:F5"/>
    <mergeCell ref="H4:J4"/>
    <mergeCell ref="K4:M4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9"/>
  <sheetViews>
    <sheetView zoomScale="80" zoomScaleNormal="80" zoomScalePageLayoutView="0" workbookViewId="0" topLeftCell="A5">
      <selection activeCell="O54" sqref="O54"/>
    </sheetView>
  </sheetViews>
  <sheetFormatPr defaultColWidth="9.140625" defaultRowHeight="15"/>
  <cols>
    <col min="1" max="5" width="3.140625" style="47" customWidth="1"/>
    <col min="6" max="6" width="29.8515625" style="47" customWidth="1"/>
    <col min="7" max="7" width="22.421875" style="47" customWidth="1"/>
    <col min="8" max="8" width="10.00390625" style="47" customWidth="1"/>
    <col min="9" max="27" width="9.140625" style="47" customWidth="1"/>
    <col min="28" max="16384" width="9.140625" style="47" customWidth="1"/>
  </cols>
  <sheetData>
    <row r="1" ht="22.5" customHeight="1" thickBot="1">
      <c r="B1" s="46" t="s">
        <v>46</v>
      </c>
    </row>
    <row r="2" spans="2:27" ht="15" customHeight="1">
      <c r="B2" s="220" t="str">
        <f>"Medium-Term  "&amp;Summary!$H$4&amp;" - GDP components [level]"</f>
        <v>Medium-Term  Forecast P2Q-2015 - GDP components [level]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2"/>
    </row>
    <row r="3" spans="2:27" ht="15" customHeight="1"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5"/>
    </row>
    <row r="4" spans="2:27" ht="15">
      <c r="B4" s="226" t="s">
        <v>34</v>
      </c>
      <c r="C4" s="227"/>
      <c r="D4" s="227"/>
      <c r="E4" s="227"/>
      <c r="F4" s="228"/>
      <c r="G4" s="232" t="s">
        <v>12</v>
      </c>
      <c r="H4" s="42" t="s">
        <v>54</v>
      </c>
      <c r="I4" s="215">
        <v>2015</v>
      </c>
      <c r="J4" s="215">
        <v>2016</v>
      </c>
      <c r="K4" s="217">
        <v>2017</v>
      </c>
      <c r="L4" s="210">
        <v>2014</v>
      </c>
      <c r="M4" s="211"/>
      <c r="N4" s="211"/>
      <c r="O4" s="211"/>
      <c r="P4" s="210">
        <v>2015</v>
      </c>
      <c r="Q4" s="211"/>
      <c r="R4" s="211"/>
      <c r="S4" s="211"/>
      <c r="T4" s="210">
        <v>2016</v>
      </c>
      <c r="U4" s="211"/>
      <c r="V4" s="211"/>
      <c r="W4" s="212"/>
      <c r="X4" s="211">
        <v>2017</v>
      </c>
      <c r="Y4" s="211"/>
      <c r="Z4" s="211"/>
      <c r="AA4" s="219"/>
    </row>
    <row r="5" spans="2:27" ht="15">
      <c r="B5" s="229"/>
      <c r="C5" s="230"/>
      <c r="D5" s="230"/>
      <c r="E5" s="230"/>
      <c r="F5" s="231"/>
      <c r="G5" s="233"/>
      <c r="H5" s="43">
        <v>2014</v>
      </c>
      <c r="I5" s="216"/>
      <c r="J5" s="216"/>
      <c r="K5" s="218"/>
      <c r="L5" s="48" t="s">
        <v>0</v>
      </c>
      <c r="M5" s="48" t="s">
        <v>1</v>
      </c>
      <c r="N5" s="48" t="s">
        <v>2</v>
      </c>
      <c r="O5" s="49" t="s">
        <v>3</v>
      </c>
      <c r="P5" s="48" t="s">
        <v>0</v>
      </c>
      <c r="Q5" s="48" t="s">
        <v>1</v>
      </c>
      <c r="R5" s="48" t="s">
        <v>2</v>
      </c>
      <c r="S5" s="49" t="s">
        <v>3</v>
      </c>
      <c r="T5" s="50" t="s">
        <v>0</v>
      </c>
      <c r="U5" s="48" t="s">
        <v>1</v>
      </c>
      <c r="V5" s="48" t="s">
        <v>2</v>
      </c>
      <c r="W5" s="49" t="s">
        <v>3</v>
      </c>
      <c r="X5" s="48" t="s">
        <v>0</v>
      </c>
      <c r="Y5" s="48" t="s">
        <v>1</v>
      </c>
      <c r="Z5" s="48" t="s">
        <v>2</v>
      </c>
      <c r="AA5" s="51" t="s">
        <v>3</v>
      </c>
    </row>
    <row r="6" spans="2:27" ht="3.75" customHeight="1">
      <c r="B6" s="52"/>
      <c r="C6" s="53"/>
      <c r="D6" s="53"/>
      <c r="E6" s="53"/>
      <c r="F6" s="54"/>
      <c r="G6" s="41"/>
      <c r="H6" s="56"/>
      <c r="I6" s="57"/>
      <c r="J6" s="58"/>
      <c r="K6" s="56"/>
      <c r="L6" s="59"/>
      <c r="M6" s="59"/>
      <c r="N6" s="59"/>
      <c r="O6" s="60"/>
      <c r="P6" s="59"/>
      <c r="Q6" s="59"/>
      <c r="R6" s="59"/>
      <c r="S6" s="60"/>
      <c r="T6" s="61"/>
      <c r="U6" s="59"/>
      <c r="V6" s="59"/>
      <c r="W6" s="60"/>
      <c r="X6" s="59"/>
      <c r="Y6" s="59"/>
      <c r="Z6" s="59"/>
      <c r="AA6" s="62"/>
    </row>
    <row r="7" spans="2:27" ht="15">
      <c r="B7" s="63"/>
      <c r="C7" s="59" t="s">
        <v>14</v>
      </c>
      <c r="D7" s="59"/>
      <c r="E7" s="59"/>
      <c r="F7" s="60"/>
      <c r="G7" s="64" t="s">
        <v>45</v>
      </c>
      <c r="H7" s="89">
        <v>75214.882</v>
      </c>
      <c r="I7" s="90">
        <v>77717.93396319826</v>
      </c>
      <c r="J7" s="90">
        <v>82129.40208846526</v>
      </c>
      <c r="K7" s="89">
        <v>87008.01668249568</v>
      </c>
      <c r="L7" s="91">
        <v>18620.9080639113</v>
      </c>
      <c r="M7" s="91">
        <v>18735.5014046243</v>
      </c>
      <c r="N7" s="91">
        <v>18862.2291436827</v>
      </c>
      <c r="O7" s="92">
        <v>18996.2433877817</v>
      </c>
      <c r="P7" s="91">
        <v>19117.0966357518</v>
      </c>
      <c r="Q7" s="91">
        <v>19285.360905078334</v>
      </c>
      <c r="R7" s="91">
        <v>19520.95983708625</v>
      </c>
      <c r="S7" s="92">
        <v>19794.516585281875</v>
      </c>
      <c r="T7" s="93">
        <v>20070.72990224503</v>
      </c>
      <c r="U7" s="91">
        <v>20372.44110168604</v>
      </c>
      <c r="V7" s="91">
        <v>20687.851358227454</v>
      </c>
      <c r="W7" s="92">
        <v>20998.379726306724</v>
      </c>
      <c r="X7" s="91">
        <v>21292.906444990524</v>
      </c>
      <c r="Y7" s="91">
        <v>21589.94631070761</v>
      </c>
      <c r="Z7" s="91">
        <v>21901.254181006017</v>
      </c>
      <c r="AA7" s="94">
        <v>22223.909745791534</v>
      </c>
    </row>
    <row r="8" spans="2:27" ht="15">
      <c r="B8" s="63"/>
      <c r="C8" s="59"/>
      <c r="D8" s="59"/>
      <c r="E8" s="59" t="s">
        <v>15</v>
      </c>
      <c r="F8" s="60"/>
      <c r="G8" s="64" t="s">
        <v>45</v>
      </c>
      <c r="H8" s="92">
        <v>42619.572</v>
      </c>
      <c r="I8" s="91">
        <v>43839.599629279925</v>
      </c>
      <c r="J8" s="25">
        <v>46034.485361537794</v>
      </c>
      <c r="K8" s="92">
        <v>48408.809120509606</v>
      </c>
      <c r="L8" s="91">
        <v>10556.8108399141</v>
      </c>
      <c r="M8" s="91">
        <v>10610.5837901179</v>
      </c>
      <c r="N8" s="91">
        <v>10671.7000131695</v>
      </c>
      <c r="O8" s="92">
        <v>10780.4773567985</v>
      </c>
      <c r="P8" s="91">
        <v>10780.644330413756</v>
      </c>
      <c r="Q8" s="91">
        <v>10897.856004865502</v>
      </c>
      <c r="R8" s="91">
        <v>11014.329703345371</v>
      </c>
      <c r="S8" s="92">
        <v>11146.769590655296</v>
      </c>
      <c r="T8" s="93">
        <v>11280.376143154359</v>
      </c>
      <c r="U8" s="91">
        <v>11433.033011187368</v>
      </c>
      <c r="V8" s="91">
        <v>11588.081083187444</v>
      </c>
      <c r="W8" s="92">
        <v>11732.995124008621</v>
      </c>
      <c r="X8" s="91">
        <v>11881.68896348635</v>
      </c>
      <c r="Y8" s="91">
        <v>12027.277090903763</v>
      </c>
      <c r="Z8" s="91">
        <v>12176.33418746787</v>
      </c>
      <c r="AA8" s="94">
        <v>12323.50887865162</v>
      </c>
    </row>
    <row r="9" spans="2:27" ht="15">
      <c r="B9" s="63"/>
      <c r="C9" s="59"/>
      <c r="D9" s="59"/>
      <c r="E9" s="59" t="s">
        <v>16</v>
      </c>
      <c r="F9" s="60"/>
      <c r="G9" s="64" t="s">
        <v>45</v>
      </c>
      <c r="H9" s="92">
        <v>13926.501</v>
      </c>
      <c r="I9" s="91">
        <v>14483.290494417766</v>
      </c>
      <c r="J9" s="91">
        <v>15073.943205311765</v>
      </c>
      <c r="K9" s="92">
        <v>15562.35235684566</v>
      </c>
      <c r="L9" s="91">
        <v>3421.24749300083</v>
      </c>
      <c r="M9" s="91">
        <v>3466.0651568585</v>
      </c>
      <c r="N9" s="91">
        <v>3498.3309275693</v>
      </c>
      <c r="O9" s="92">
        <v>3540.85742257137</v>
      </c>
      <c r="P9" s="91">
        <v>3564.4756076294098</v>
      </c>
      <c r="Q9" s="91">
        <v>3601.2615437168283</v>
      </c>
      <c r="R9" s="91">
        <v>3641.2503168999697</v>
      </c>
      <c r="S9" s="92">
        <v>3676.3030261715576</v>
      </c>
      <c r="T9" s="93">
        <v>3710.9230458207326</v>
      </c>
      <c r="U9" s="91">
        <v>3750.1722561856545</v>
      </c>
      <c r="V9" s="91">
        <v>3788.8387340324457</v>
      </c>
      <c r="W9" s="92">
        <v>3824.009169272933</v>
      </c>
      <c r="X9" s="91">
        <v>3851.636768913155</v>
      </c>
      <c r="Y9" s="91">
        <v>3876.255986941657</v>
      </c>
      <c r="Z9" s="91">
        <v>3903.4406485600784</v>
      </c>
      <c r="AA9" s="94">
        <v>3931.0189524307693</v>
      </c>
    </row>
    <row r="10" spans="2:27" ht="15">
      <c r="B10" s="63"/>
      <c r="C10" s="59"/>
      <c r="D10" s="59"/>
      <c r="E10" s="59" t="s">
        <v>17</v>
      </c>
      <c r="F10" s="60"/>
      <c r="G10" s="64" t="s">
        <v>45</v>
      </c>
      <c r="H10" s="92">
        <v>15893.108</v>
      </c>
      <c r="I10" s="91">
        <v>16720.14211840182</v>
      </c>
      <c r="J10" s="91">
        <v>17528.900964624914</v>
      </c>
      <c r="K10" s="92">
        <v>18595.123250512017</v>
      </c>
      <c r="L10" s="91">
        <v>3817.90657681776</v>
      </c>
      <c r="M10" s="91">
        <v>3926.5520282481302</v>
      </c>
      <c r="N10" s="91">
        <v>4000.40862438302</v>
      </c>
      <c r="O10" s="92">
        <v>4148.24077055109</v>
      </c>
      <c r="P10" s="91">
        <v>4133.675635443919</v>
      </c>
      <c r="Q10" s="91">
        <v>4154.434620761377</v>
      </c>
      <c r="R10" s="91">
        <v>4193.197823067115</v>
      </c>
      <c r="S10" s="92">
        <v>4238.834039129412</v>
      </c>
      <c r="T10" s="93">
        <v>4278.890149631764</v>
      </c>
      <c r="U10" s="91">
        <v>4346.463443198617</v>
      </c>
      <c r="V10" s="91">
        <v>4416.858446036539</v>
      </c>
      <c r="W10" s="92">
        <v>4486.688925757992</v>
      </c>
      <c r="X10" s="91">
        <v>4551.511648298484</v>
      </c>
      <c r="Y10" s="91">
        <v>4615.03581332314</v>
      </c>
      <c r="Z10" s="91">
        <v>4679.947855524244</v>
      </c>
      <c r="AA10" s="94">
        <v>4748.6279333661505</v>
      </c>
    </row>
    <row r="11" spans="2:27" ht="15">
      <c r="B11" s="63"/>
      <c r="C11" s="59"/>
      <c r="D11" s="59"/>
      <c r="E11" s="59" t="s">
        <v>44</v>
      </c>
      <c r="F11" s="60"/>
      <c r="G11" s="64" t="s">
        <v>45</v>
      </c>
      <c r="H11" s="92">
        <v>72439.181</v>
      </c>
      <c r="I11" s="91">
        <v>75043.03224209952</v>
      </c>
      <c r="J11" s="91">
        <v>78637.32953147448</v>
      </c>
      <c r="K11" s="92">
        <v>82566.28472786729</v>
      </c>
      <c r="L11" s="91">
        <v>17795.96490973269</v>
      </c>
      <c r="M11" s="91">
        <v>18003.20097522453</v>
      </c>
      <c r="N11" s="91">
        <v>18170.439565121822</v>
      </c>
      <c r="O11" s="92">
        <v>18469.57554992096</v>
      </c>
      <c r="P11" s="91">
        <v>18478.795573487085</v>
      </c>
      <c r="Q11" s="91">
        <v>18653.552169343708</v>
      </c>
      <c r="R11" s="91">
        <v>18848.777843312455</v>
      </c>
      <c r="S11" s="92">
        <v>19061.906655956267</v>
      </c>
      <c r="T11" s="93">
        <v>19270.189338606855</v>
      </c>
      <c r="U11" s="91">
        <v>19529.66871057164</v>
      </c>
      <c r="V11" s="91">
        <v>19793.778263256427</v>
      </c>
      <c r="W11" s="92">
        <v>20043.693219039546</v>
      </c>
      <c r="X11" s="91">
        <v>20284.837380697987</v>
      </c>
      <c r="Y11" s="91">
        <v>20518.56889116856</v>
      </c>
      <c r="Z11" s="91">
        <v>20759.72269155219</v>
      </c>
      <c r="AA11" s="94">
        <v>21003.15576444854</v>
      </c>
    </row>
    <row r="12" spans="2:27" ht="15">
      <c r="B12" s="63"/>
      <c r="C12" s="59"/>
      <c r="D12" s="59" t="s">
        <v>18</v>
      </c>
      <c r="E12" s="59"/>
      <c r="F12" s="60"/>
      <c r="G12" s="64" t="s">
        <v>45</v>
      </c>
      <c r="H12" s="92">
        <v>69145.6889999999</v>
      </c>
      <c r="I12" s="91">
        <v>73967.0760768739</v>
      </c>
      <c r="J12" s="91">
        <v>80387.27336141923</v>
      </c>
      <c r="K12" s="92">
        <v>87535.49613393289</v>
      </c>
      <c r="L12" s="91">
        <v>17841.0131928627</v>
      </c>
      <c r="M12" s="91">
        <v>17312.0082292946</v>
      </c>
      <c r="N12" s="91">
        <v>16868.0673097316</v>
      </c>
      <c r="O12" s="92">
        <v>17124.600268111</v>
      </c>
      <c r="P12" s="91">
        <v>17798.254776630936</v>
      </c>
      <c r="Q12" s="91">
        <v>18367.566881312716</v>
      </c>
      <c r="R12" s="91">
        <v>18721.07157433107</v>
      </c>
      <c r="S12" s="92">
        <v>19080.182844599178</v>
      </c>
      <c r="T12" s="93">
        <v>19468.6046447951</v>
      </c>
      <c r="U12" s="91">
        <v>19875.981594296707</v>
      </c>
      <c r="V12" s="91">
        <v>20302.933524783573</v>
      </c>
      <c r="W12" s="92">
        <v>20739.753597543855</v>
      </c>
      <c r="X12" s="91">
        <v>21185.946464790064</v>
      </c>
      <c r="Y12" s="91">
        <v>21640.843952655072</v>
      </c>
      <c r="Z12" s="91">
        <v>22112.610619579205</v>
      </c>
      <c r="AA12" s="94">
        <v>22596.095096908542</v>
      </c>
    </row>
    <row r="13" spans="2:27" ht="15">
      <c r="B13" s="63"/>
      <c r="C13" s="59"/>
      <c r="D13" s="59" t="s">
        <v>19</v>
      </c>
      <c r="E13" s="59"/>
      <c r="F13" s="60"/>
      <c r="G13" s="64" t="s">
        <v>45</v>
      </c>
      <c r="H13" s="92">
        <v>66004.2669999999</v>
      </c>
      <c r="I13" s="91">
        <v>70539.76561583139</v>
      </c>
      <c r="J13" s="91">
        <v>76636.47650438936</v>
      </c>
      <c r="K13" s="92">
        <v>83343.56062015558</v>
      </c>
      <c r="L13" s="91">
        <v>16951.3014744498</v>
      </c>
      <c r="M13" s="91">
        <v>16506.2955759721</v>
      </c>
      <c r="N13" s="91">
        <v>16094.448026781902</v>
      </c>
      <c r="O13" s="92">
        <v>16452.2219227961</v>
      </c>
      <c r="P13" s="91">
        <v>16987.994365118444</v>
      </c>
      <c r="Q13" s="91">
        <v>17499.716270903456</v>
      </c>
      <c r="R13" s="91">
        <v>17856.608157247065</v>
      </c>
      <c r="S13" s="92">
        <v>18195.44682256242</v>
      </c>
      <c r="T13" s="93">
        <v>18560.888893301493</v>
      </c>
      <c r="U13" s="91">
        <v>18949.44190091662</v>
      </c>
      <c r="V13" s="91">
        <v>19354.410816312502</v>
      </c>
      <c r="W13" s="92">
        <v>19771.73489385874</v>
      </c>
      <c r="X13" s="91">
        <v>20193.808866167077</v>
      </c>
      <c r="Y13" s="91">
        <v>20619.802866213864</v>
      </c>
      <c r="Z13" s="91">
        <v>21048.726961797747</v>
      </c>
      <c r="AA13" s="94">
        <v>21481.221925976894</v>
      </c>
    </row>
    <row r="14" spans="2:27" ht="15.75" thickBot="1">
      <c r="B14" s="65"/>
      <c r="C14" s="66"/>
      <c r="D14" s="66" t="s">
        <v>121</v>
      </c>
      <c r="E14" s="66"/>
      <c r="F14" s="67"/>
      <c r="G14" s="68" t="s">
        <v>45</v>
      </c>
      <c r="H14" s="95">
        <v>3141.4219999999987</v>
      </c>
      <c r="I14" s="96">
        <v>3427.3104610425144</v>
      </c>
      <c r="J14" s="96">
        <v>3750.7968570298835</v>
      </c>
      <c r="K14" s="95">
        <v>4191.935513777302</v>
      </c>
      <c r="L14" s="96">
        <v>889.711718412902</v>
      </c>
      <c r="M14" s="96">
        <v>805.7126533224982</v>
      </c>
      <c r="N14" s="96">
        <v>773.6192829496977</v>
      </c>
      <c r="O14" s="95">
        <v>672.3783453149008</v>
      </c>
      <c r="P14" s="96">
        <v>810.2604115124923</v>
      </c>
      <c r="Q14" s="96">
        <v>867.8506104092594</v>
      </c>
      <c r="R14" s="96">
        <v>864.4634170840036</v>
      </c>
      <c r="S14" s="95">
        <v>884.7360220367591</v>
      </c>
      <c r="T14" s="97">
        <v>907.715751493608</v>
      </c>
      <c r="U14" s="96">
        <v>926.5396933800876</v>
      </c>
      <c r="V14" s="96">
        <v>948.5227084710714</v>
      </c>
      <c r="W14" s="95">
        <v>968.0187036851166</v>
      </c>
      <c r="X14" s="96">
        <v>992.1375986229868</v>
      </c>
      <c r="Y14" s="96">
        <v>1021.0410864412079</v>
      </c>
      <c r="Z14" s="96">
        <v>1063.8836577814582</v>
      </c>
      <c r="AA14" s="98">
        <v>1114.873170931649</v>
      </c>
    </row>
    <row r="15" ht="15.75" thickBot="1">
      <c r="G15" s="70"/>
    </row>
    <row r="16" spans="2:27" ht="15" customHeight="1">
      <c r="B16" s="220" t="str">
        <f>"Medium-Term  "&amp;Summary!$H$4&amp;" - GDP components [change over previous period]"</f>
        <v>Medium-Term  Forecast P2Q-2015 - GDP components [change over previous period]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2"/>
    </row>
    <row r="17" spans="2:27" ht="15" customHeight="1">
      <c r="B17" s="223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5"/>
    </row>
    <row r="18" spans="2:27" ht="15">
      <c r="B18" s="226" t="s">
        <v>34</v>
      </c>
      <c r="C18" s="227"/>
      <c r="D18" s="227"/>
      <c r="E18" s="227"/>
      <c r="F18" s="228"/>
      <c r="G18" s="232" t="s">
        <v>12</v>
      </c>
      <c r="H18" s="42" t="s">
        <v>54</v>
      </c>
      <c r="I18" s="215">
        <v>2015</v>
      </c>
      <c r="J18" s="215">
        <v>2016</v>
      </c>
      <c r="K18" s="217">
        <v>2017</v>
      </c>
      <c r="L18" s="210">
        <v>2014</v>
      </c>
      <c r="M18" s="211"/>
      <c r="N18" s="211"/>
      <c r="O18" s="211"/>
      <c r="P18" s="210">
        <v>2015</v>
      </c>
      <c r="Q18" s="211"/>
      <c r="R18" s="211"/>
      <c r="S18" s="211"/>
      <c r="T18" s="210">
        <v>2016</v>
      </c>
      <c r="U18" s="211"/>
      <c r="V18" s="211"/>
      <c r="W18" s="212"/>
      <c r="X18" s="211">
        <v>2017</v>
      </c>
      <c r="Y18" s="211"/>
      <c r="Z18" s="211"/>
      <c r="AA18" s="219"/>
    </row>
    <row r="19" spans="2:27" ht="15">
      <c r="B19" s="229"/>
      <c r="C19" s="230"/>
      <c r="D19" s="230"/>
      <c r="E19" s="230"/>
      <c r="F19" s="231"/>
      <c r="G19" s="233"/>
      <c r="H19" s="43">
        <v>2014</v>
      </c>
      <c r="I19" s="216"/>
      <c r="J19" s="216"/>
      <c r="K19" s="218"/>
      <c r="L19" s="48" t="s">
        <v>0</v>
      </c>
      <c r="M19" s="48" t="s">
        <v>1</v>
      </c>
      <c r="N19" s="48" t="s">
        <v>2</v>
      </c>
      <c r="O19" s="49" t="s">
        <v>3</v>
      </c>
      <c r="P19" s="48" t="s">
        <v>0</v>
      </c>
      <c r="Q19" s="48" t="s">
        <v>1</v>
      </c>
      <c r="R19" s="48" t="s">
        <v>2</v>
      </c>
      <c r="S19" s="49" t="s">
        <v>3</v>
      </c>
      <c r="T19" s="50" t="s">
        <v>0</v>
      </c>
      <c r="U19" s="48" t="s">
        <v>1</v>
      </c>
      <c r="V19" s="48" t="s">
        <v>2</v>
      </c>
      <c r="W19" s="49" t="s">
        <v>3</v>
      </c>
      <c r="X19" s="48" t="s">
        <v>0</v>
      </c>
      <c r="Y19" s="48" t="s">
        <v>1</v>
      </c>
      <c r="Z19" s="48" t="s">
        <v>2</v>
      </c>
      <c r="AA19" s="51" t="s">
        <v>3</v>
      </c>
    </row>
    <row r="20" spans="2:27" ht="3.75" customHeight="1">
      <c r="B20" s="52"/>
      <c r="C20" s="53"/>
      <c r="D20" s="53"/>
      <c r="E20" s="53"/>
      <c r="F20" s="54"/>
      <c r="G20" s="41"/>
      <c r="H20" s="56"/>
      <c r="I20" s="57"/>
      <c r="J20" s="58"/>
      <c r="K20" s="56"/>
      <c r="L20" s="59"/>
      <c r="M20" s="59"/>
      <c r="N20" s="59"/>
      <c r="O20" s="60"/>
      <c r="P20" s="59"/>
      <c r="Q20" s="59"/>
      <c r="R20" s="59"/>
      <c r="S20" s="60"/>
      <c r="T20" s="61"/>
      <c r="U20" s="59"/>
      <c r="V20" s="59"/>
      <c r="W20" s="60"/>
      <c r="X20" s="59"/>
      <c r="Y20" s="59"/>
      <c r="Z20" s="59"/>
      <c r="AA20" s="62"/>
    </row>
    <row r="21" spans="2:27" ht="15">
      <c r="B21" s="63"/>
      <c r="C21" s="59" t="s">
        <v>14</v>
      </c>
      <c r="D21" s="59"/>
      <c r="E21" s="59"/>
      <c r="F21" s="60"/>
      <c r="G21" s="64" t="s">
        <v>51</v>
      </c>
      <c r="H21" s="77">
        <v>2.409713984326629</v>
      </c>
      <c r="I21" s="78">
        <v>3.2494172046643683</v>
      </c>
      <c r="J21" s="78">
        <v>3.807642067965162</v>
      </c>
      <c r="K21" s="77">
        <v>3.5405934652310833</v>
      </c>
      <c r="L21" s="78">
        <v>0.5218319415027963</v>
      </c>
      <c r="M21" s="78">
        <v>0.697225366069091</v>
      </c>
      <c r="N21" s="78">
        <v>0.6347010514511595</v>
      </c>
      <c r="O21" s="77">
        <v>0.695179593047996</v>
      </c>
      <c r="P21" s="78">
        <v>0.8044860473422659</v>
      </c>
      <c r="Q21" s="78">
        <v>0.8567034555148467</v>
      </c>
      <c r="R21" s="78">
        <v>0.9951548160608894</v>
      </c>
      <c r="S21" s="77">
        <v>1.001279093512153</v>
      </c>
      <c r="T21" s="83">
        <v>0.8901976465765813</v>
      </c>
      <c r="U21" s="78">
        <v>0.9491200534630622</v>
      </c>
      <c r="V21" s="78">
        <v>0.932010268572796</v>
      </c>
      <c r="W21" s="77">
        <v>0.8963553998440972</v>
      </c>
      <c r="X21" s="78">
        <v>0.8339010247094194</v>
      </c>
      <c r="Y21" s="78">
        <v>0.8261072176346715</v>
      </c>
      <c r="Z21" s="78">
        <v>0.878411970496785</v>
      </c>
      <c r="AA21" s="84">
        <v>0.907759403281247</v>
      </c>
    </row>
    <row r="22" spans="2:27" ht="15">
      <c r="B22" s="63"/>
      <c r="C22" s="59"/>
      <c r="D22" s="59"/>
      <c r="E22" s="59" t="s">
        <v>15</v>
      </c>
      <c r="F22" s="60"/>
      <c r="G22" s="64" t="s">
        <v>51</v>
      </c>
      <c r="H22" s="77">
        <v>2.213827924414062</v>
      </c>
      <c r="I22" s="78">
        <v>2.4315603997117705</v>
      </c>
      <c r="J22" s="78">
        <v>3.0548024423756175</v>
      </c>
      <c r="K22" s="77">
        <v>2.853422169269649</v>
      </c>
      <c r="L22" s="78">
        <v>1.0806206632300928</v>
      </c>
      <c r="M22" s="78">
        <v>0.45595758499983674</v>
      </c>
      <c r="N22" s="78">
        <v>0.4115009070290654</v>
      </c>
      <c r="O22" s="77">
        <v>0.5814010352595602</v>
      </c>
      <c r="P22" s="78">
        <v>0.5541362529786937</v>
      </c>
      <c r="Q22" s="78">
        <v>0.7068274556295506</v>
      </c>
      <c r="R22" s="78">
        <v>0.7583228188908606</v>
      </c>
      <c r="S22" s="77">
        <v>0.75495206705925</v>
      </c>
      <c r="T22" s="83">
        <v>0.7743648154878713</v>
      </c>
      <c r="U22" s="78">
        <v>0.7773782819534176</v>
      </c>
      <c r="V22" s="78">
        <v>0.7477749878257924</v>
      </c>
      <c r="W22" s="77">
        <v>0.6685884172696888</v>
      </c>
      <c r="X22" s="78">
        <v>0.6955023843488561</v>
      </c>
      <c r="Y22" s="78">
        <v>0.7086265946603731</v>
      </c>
      <c r="Z22" s="78">
        <v>0.705881314477466</v>
      </c>
      <c r="AA22" s="84">
        <v>0.6963251388046672</v>
      </c>
    </row>
    <row r="23" spans="2:27" ht="15">
      <c r="B23" s="63"/>
      <c r="C23" s="59"/>
      <c r="D23" s="59"/>
      <c r="E23" s="59" t="s">
        <v>16</v>
      </c>
      <c r="F23" s="60"/>
      <c r="G23" s="64" t="s">
        <v>51</v>
      </c>
      <c r="H23" s="77">
        <v>4.374030918133315</v>
      </c>
      <c r="I23" s="78">
        <v>2.6449975313276752</v>
      </c>
      <c r="J23" s="78">
        <v>1.7230055173389047</v>
      </c>
      <c r="K23" s="77">
        <v>0.8254956026234339</v>
      </c>
      <c r="L23" s="78">
        <v>1.2025954163235042</v>
      </c>
      <c r="M23" s="78">
        <v>1.1130256473945508</v>
      </c>
      <c r="N23" s="78">
        <v>0.710312572961584</v>
      </c>
      <c r="O23" s="77">
        <v>1.0010907015933128</v>
      </c>
      <c r="P23" s="78">
        <v>0.46306538044123613</v>
      </c>
      <c r="Q23" s="78">
        <v>0.3602304904596565</v>
      </c>
      <c r="R23" s="78">
        <v>0.7753633576623997</v>
      </c>
      <c r="S23" s="77">
        <v>0.4743729853543357</v>
      </c>
      <c r="T23" s="83">
        <v>0.29342052429710463</v>
      </c>
      <c r="U23" s="78">
        <v>0.43225440630365597</v>
      </c>
      <c r="V23" s="78">
        <v>0.3754168578079913</v>
      </c>
      <c r="W23" s="77">
        <v>0.29885196007445813</v>
      </c>
      <c r="X23" s="78">
        <v>0.12670441740836225</v>
      </c>
      <c r="Y23" s="78">
        <v>0.08229018632930263</v>
      </c>
      <c r="Z23" s="78">
        <v>0.1431853401208798</v>
      </c>
      <c r="AA23" s="84">
        <v>0.17613849634847156</v>
      </c>
    </row>
    <row r="24" spans="2:27" ht="15">
      <c r="B24" s="63"/>
      <c r="C24" s="59"/>
      <c r="D24" s="59"/>
      <c r="E24" s="59" t="s">
        <v>17</v>
      </c>
      <c r="F24" s="60"/>
      <c r="G24" s="64" t="s">
        <v>51</v>
      </c>
      <c r="H24" s="77">
        <v>5.720763770146192</v>
      </c>
      <c r="I24" s="78">
        <v>6.127591360299874</v>
      </c>
      <c r="J24" s="78">
        <v>3.626628768894051</v>
      </c>
      <c r="K24" s="77">
        <v>3.7771826128625037</v>
      </c>
      <c r="L24" s="78">
        <v>-2.4597281588637543</v>
      </c>
      <c r="M24" s="78">
        <v>3.262437103345661</v>
      </c>
      <c r="N24" s="78">
        <v>1.9888710421990652</v>
      </c>
      <c r="O24" s="77">
        <v>3.040052564984137</v>
      </c>
      <c r="P24" s="78">
        <v>0.5476026840597825</v>
      </c>
      <c r="Q24" s="78">
        <v>0.9832548941398898</v>
      </c>
      <c r="R24" s="78">
        <v>0.8663629871294773</v>
      </c>
      <c r="S24" s="77">
        <v>0.9701985891114191</v>
      </c>
      <c r="T24" s="83">
        <v>0.6064466012652758</v>
      </c>
      <c r="U24" s="78">
        <v>1.0589146146675432</v>
      </c>
      <c r="V24" s="78">
        <v>1.040410218125814</v>
      </c>
      <c r="W24" s="77">
        <v>1.0008693440336032</v>
      </c>
      <c r="X24" s="78">
        <v>0.8940941930315489</v>
      </c>
      <c r="Y24" s="78">
        <v>0.8485249409382334</v>
      </c>
      <c r="Z24" s="78">
        <v>0.8569431358728394</v>
      </c>
      <c r="AA24" s="84">
        <v>0.929091722406099</v>
      </c>
    </row>
    <row r="25" spans="2:27" ht="15">
      <c r="B25" s="63"/>
      <c r="C25" s="59"/>
      <c r="D25" s="59"/>
      <c r="E25" s="59" t="s">
        <v>44</v>
      </c>
      <c r="F25" s="60"/>
      <c r="G25" s="64" t="s">
        <v>51</v>
      </c>
      <c r="H25" s="77">
        <v>3.4192724624384994</v>
      </c>
      <c r="I25" s="78">
        <v>3.3243101118185336</v>
      </c>
      <c r="J25" s="78">
        <v>2.933422447520414</v>
      </c>
      <c r="K25" s="77">
        <v>2.6872134501066256</v>
      </c>
      <c r="L25" s="78">
        <v>0.2868069456512643</v>
      </c>
      <c r="M25" s="78">
        <v>1.2138215074220824</v>
      </c>
      <c r="N25" s="78">
        <v>0.8308643405459719</v>
      </c>
      <c r="O25" s="77">
        <v>1.2324893267373653</v>
      </c>
      <c r="P25" s="78">
        <v>0.534972644052317</v>
      </c>
      <c r="Q25" s="78">
        <v>0.7050094722287952</v>
      </c>
      <c r="R25" s="78">
        <v>0.7871610269790921</v>
      </c>
      <c r="S25" s="77">
        <v>0.7518410582767956</v>
      </c>
      <c r="T25" s="83">
        <v>0.6421160273166464</v>
      </c>
      <c r="U25" s="78">
        <v>0.7780559499805264</v>
      </c>
      <c r="V25" s="78">
        <v>0.746307749757122</v>
      </c>
      <c r="W25" s="77">
        <v>0.6775397417532361</v>
      </c>
      <c r="X25" s="78">
        <v>0.6352813149544545</v>
      </c>
      <c r="Y25" s="78">
        <v>0.6241495629670197</v>
      </c>
      <c r="Z25" s="78">
        <v>0.636727286948684</v>
      </c>
      <c r="AA25" s="84">
        <v>0.655382543778444</v>
      </c>
    </row>
    <row r="26" spans="2:27" ht="15">
      <c r="B26" s="63"/>
      <c r="C26" s="59"/>
      <c r="D26" s="59" t="s">
        <v>18</v>
      </c>
      <c r="E26" s="59"/>
      <c r="F26" s="60"/>
      <c r="G26" s="64" t="s">
        <v>51</v>
      </c>
      <c r="H26" s="77">
        <v>4.553129867200312</v>
      </c>
      <c r="I26" s="78">
        <v>5.969589430157171</v>
      </c>
      <c r="J26" s="78">
        <v>6.123341847935222</v>
      </c>
      <c r="K26" s="77">
        <v>6.594095216978019</v>
      </c>
      <c r="L26" s="78">
        <v>3.942877498419705</v>
      </c>
      <c r="M26" s="78">
        <v>-2.7623255419428716</v>
      </c>
      <c r="N26" s="78">
        <v>-2.0281634860374</v>
      </c>
      <c r="O26" s="77">
        <v>1.2802648017671316</v>
      </c>
      <c r="P26" s="78">
        <v>4.851650483518284</v>
      </c>
      <c r="Q26" s="78">
        <v>1.0255906318161152</v>
      </c>
      <c r="R26" s="78">
        <v>1.4174289492269452</v>
      </c>
      <c r="S26" s="77">
        <v>1.4801119011466568</v>
      </c>
      <c r="T26" s="83">
        <v>1.5169979973956913</v>
      </c>
      <c r="U26" s="78">
        <v>1.5708236292314695</v>
      </c>
      <c r="V26" s="78">
        <v>1.6115366491993797</v>
      </c>
      <c r="W26" s="77">
        <v>1.6269635498723716</v>
      </c>
      <c r="X26" s="78">
        <v>1.6009522690874292</v>
      </c>
      <c r="Y26" s="78">
        <v>1.5903756567658576</v>
      </c>
      <c r="Z26" s="78">
        <v>1.630137166428284</v>
      </c>
      <c r="AA26" s="84">
        <v>1.6368830717618863</v>
      </c>
    </row>
    <row r="27" spans="2:27" ht="15">
      <c r="B27" s="63"/>
      <c r="C27" s="59"/>
      <c r="D27" s="59" t="s">
        <v>19</v>
      </c>
      <c r="E27" s="59"/>
      <c r="F27" s="60"/>
      <c r="G27" s="64" t="s">
        <v>51</v>
      </c>
      <c r="H27" s="77">
        <v>4.969046607095166</v>
      </c>
      <c r="I27" s="78">
        <v>5.3013733535577785</v>
      </c>
      <c r="J27" s="78">
        <v>5.460697042524188</v>
      </c>
      <c r="K27" s="77">
        <v>6.057380253705929</v>
      </c>
      <c r="L27" s="78">
        <v>3.247818753808815</v>
      </c>
      <c r="M27" s="78">
        <v>-2.3302045763122834</v>
      </c>
      <c r="N27" s="78">
        <v>-2.3902271863514386</v>
      </c>
      <c r="O27" s="77">
        <v>1.3102300516631544</v>
      </c>
      <c r="P27" s="78">
        <v>4.478164877358125</v>
      </c>
      <c r="Q27" s="78">
        <v>0.9223274737242662</v>
      </c>
      <c r="R27" s="78">
        <v>1.2258952754234969</v>
      </c>
      <c r="S27" s="77">
        <v>1.2762104059611943</v>
      </c>
      <c r="T27" s="83">
        <v>1.3283739631060172</v>
      </c>
      <c r="U27" s="78">
        <v>1.4644850627812929</v>
      </c>
      <c r="V27" s="78">
        <v>1.4970834387657561</v>
      </c>
      <c r="W27" s="77">
        <v>1.485341134892309</v>
      </c>
      <c r="X27" s="78">
        <v>1.4849823164261267</v>
      </c>
      <c r="Y27" s="78">
        <v>1.473187359293675</v>
      </c>
      <c r="Z27" s="78">
        <v>1.4756347093460818</v>
      </c>
      <c r="AA27" s="84">
        <v>1.4730966997028787</v>
      </c>
    </row>
    <row r="28" spans="2:27" ht="15.75" thickBot="1">
      <c r="B28" s="65"/>
      <c r="C28" s="66"/>
      <c r="D28" s="66" t="s">
        <v>121</v>
      </c>
      <c r="E28" s="66"/>
      <c r="F28" s="67"/>
      <c r="G28" s="68" t="s">
        <v>51</v>
      </c>
      <c r="H28" s="86">
        <v>-0.4250974961019267</v>
      </c>
      <c r="I28" s="85">
        <v>14.400929573653329</v>
      </c>
      <c r="J28" s="85">
        <v>13.819340269682641</v>
      </c>
      <c r="K28" s="86">
        <v>12.369766249524176</v>
      </c>
      <c r="L28" s="85">
        <v>13.374642563431522</v>
      </c>
      <c r="M28" s="85">
        <v>-8.102331667681668</v>
      </c>
      <c r="N28" s="85">
        <v>2.727128497715853</v>
      </c>
      <c r="O28" s="86">
        <v>0.9063107353069313</v>
      </c>
      <c r="P28" s="85">
        <v>9.531255511081667</v>
      </c>
      <c r="Q28" s="85">
        <v>2.2597413566866464</v>
      </c>
      <c r="R28" s="85">
        <v>3.6766072414473427</v>
      </c>
      <c r="S28" s="86">
        <v>3.8283202491073496</v>
      </c>
      <c r="T28" s="87">
        <v>3.6358706752193513</v>
      </c>
      <c r="U28" s="85">
        <v>2.738761137513208</v>
      </c>
      <c r="V28" s="85">
        <v>2.853007465957333</v>
      </c>
      <c r="W28" s="86">
        <v>3.142886399852827</v>
      </c>
      <c r="X28" s="85">
        <v>2.8223429962591666</v>
      </c>
      <c r="Y28" s="85">
        <v>2.808545006255713</v>
      </c>
      <c r="Z28" s="85">
        <v>3.2153256296034556</v>
      </c>
      <c r="AA28" s="88">
        <v>3.2890003189699257</v>
      </c>
    </row>
    <row r="29" ht="15.75" thickBot="1"/>
    <row r="30" spans="2:27" ht="15" customHeight="1">
      <c r="B30" s="220" t="str">
        <f>"Medium-Term "&amp;Summary!$H$4&amp;" - GDP components [contribution to growth]"</f>
        <v>Medium-Term Forecast P2Q-2015 - GDP components [contribution to growth]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2"/>
    </row>
    <row r="31" spans="2:27" ht="15" customHeight="1">
      <c r="B31" s="223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5"/>
    </row>
    <row r="32" spans="2:27" ht="15">
      <c r="B32" s="226" t="s">
        <v>34</v>
      </c>
      <c r="C32" s="227"/>
      <c r="D32" s="227"/>
      <c r="E32" s="227"/>
      <c r="F32" s="228"/>
      <c r="G32" s="241" t="s">
        <v>12</v>
      </c>
      <c r="H32" s="42" t="s">
        <v>54</v>
      </c>
      <c r="I32" s="213">
        <v>2015</v>
      </c>
      <c r="J32" s="215">
        <v>2016</v>
      </c>
      <c r="K32" s="217">
        <v>2017</v>
      </c>
      <c r="L32" s="210">
        <v>2014</v>
      </c>
      <c r="M32" s="211"/>
      <c r="N32" s="211"/>
      <c r="O32" s="212"/>
      <c r="P32" s="210">
        <v>2015</v>
      </c>
      <c r="Q32" s="211"/>
      <c r="R32" s="211"/>
      <c r="S32" s="212"/>
      <c r="T32" s="210">
        <v>2016</v>
      </c>
      <c r="U32" s="211"/>
      <c r="V32" s="211"/>
      <c r="W32" s="212"/>
      <c r="X32" s="211">
        <v>2017</v>
      </c>
      <c r="Y32" s="211"/>
      <c r="Z32" s="211"/>
      <c r="AA32" s="219"/>
    </row>
    <row r="33" spans="2:27" ht="15">
      <c r="B33" s="229"/>
      <c r="C33" s="230"/>
      <c r="D33" s="230"/>
      <c r="E33" s="230"/>
      <c r="F33" s="231"/>
      <c r="G33" s="242"/>
      <c r="H33" s="43">
        <v>2014</v>
      </c>
      <c r="I33" s="214"/>
      <c r="J33" s="216"/>
      <c r="K33" s="218"/>
      <c r="L33" s="48" t="s">
        <v>0</v>
      </c>
      <c r="M33" s="48" t="s">
        <v>1</v>
      </c>
      <c r="N33" s="48" t="s">
        <v>2</v>
      </c>
      <c r="O33" s="49" t="s">
        <v>3</v>
      </c>
      <c r="P33" s="48" t="s">
        <v>0</v>
      </c>
      <c r="Q33" s="48" t="s">
        <v>1</v>
      </c>
      <c r="R33" s="48" t="s">
        <v>2</v>
      </c>
      <c r="S33" s="49" t="s">
        <v>3</v>
      </c>
      <c r="T33" s="50" t="s">
        <v>0</v>
      </c>
      <c r="U33" s="48" t="s">
        <v>1</v>
      </c>
      <c r="V33" s="48" t="s">
        <v>2</v>
      </c>
      <c r="W33" s="49" t="s">
        <v>3</v>
      </c>
      <c r="X33" s="48" t="s">
        <v>0</v>
      </c>
      <c r="Y33" s="48" t="s">
        <v>1</v>
      </c>
      <c r="Z33" s="48" t="s">
        <v>2</v>
      </c>
      <c r="AA33" s="51" t="s">
        <v>3</v>
      </c>
    </row>
    <row r="34" spans="2:27" ht="3.75" customHeight="1">
      <c r="B34" s="52"/>
      <c r="C34" s="53"/>
      <c r="D34" s="53"/>
      <c r="E34" s="53"/>
      <c r="F34" s="54"/>
      <c r="G34" s="41"/>
      <c r="H34" s="56"/>
      <c r="I34" s="57"/>
      <c r="J34" s="58"/>
      <c r="K34" s="56"/>
      <c r="L34" s="59"/>
      <c r="M34" s="59"/>
      <c r="N34" s="59"/>
      <c r="O34" s="60"/>
      <c r="P34" s="59"/>
      <c r="Q34" s="59"/>
      <c r="R34" s="59"/>
      <c r="S34" s="60"/>
      <c r="T34" s="61"/>
      <c r="U34" s="59"/>
      <c r="V34" s="59"/>
      <c r="W34" s="60"/>
      <c r="X34" s="59"/>
      <c r="Y34" s="59"/>
      <c r="Z34" s="59"/>
      <c r="AA34" s="62"/>
    </row>
    <row r="35" spans="2:27" ht="15">
      <c r="B35" s="63"/>
      <c r="C35" s="59" t="s">
        <v>14</v>
      </c>
      <c r="D35" s="59"/>
      <c r="E35" s="59"/>
      <c r="F35" s="60"/>
      <c r="G35" s="64" t="s">
        <v>51</v>
      </c>
      <c r="H35" s="77">
        <v>2.409713984326629</v>
      </c>
      <c r="I35" s="78">
        <v>3.2494172046643683</v>
      </c>
      <c r="J35" s="78">
        <v>3.807642067965162</v>
      </c>
      <c r="K35" s="77">
        <v>3.5405934652310833</v>
      </c>
      <c r="L35" s="78">
        <v>0.5218319415027963</v>
      </c>
      <c r="M35" s="78">
        <v>0.697225366069091</v>
      </c>
      <c r="N35" s="78">
        <v>0.6347010514511595</v>
      </c>
      <c r="O35" s="77">
        <v>0.695179593047996</v>
      </c>
      <c r="P35" s="78">
        <v>0.8044860473422659</v>
      </c>
      <c r="Q35" s="78">
        <v>0.8567034555148467</v>
      </c>
      <c r="R35" s="78">
        <v>0.9951548160608894</v>
      </c>
      <c r="S35" s="77">
        <v>1.001279093512153</v>
      </c>
      <c r="T35" s="83">
        <v>0.8901976465765813</v>
      </c>
      <c r="U35" s="78">
        <v>0.9491200534630622</v>
      </c>
      <c r="V35" s="78">
        <v>0.932010268572796</v>
      </c>
      <c r="W35" s="77">
        <v>0.8963553998440972</v>
      </c>
      <c r="X35" s="78">
        <v>0.8339010247094194</v>
      </c>
      <c r="Y35" s="78">
        <v>0.8261072176346715</v>
      </c>
      <c r="Z35" s="78">
        <v>0.878411970496785</v>
      </c>
      <c r="AA35" s="84">
        <v>0.907759403281247</v>
      </c>
    </row>
    <row r="36" spans="2:27" ht="15">
      <c r="B36" s="63"/>
      <c r="C36" s="59"/>
      <c r="D36" s="59"/>
      <c r="E36" s="59" t="s">
        <v>15</v>
      </c>
      <c r="F36" s="60"/>
      <c r="G36" s="64" t="s">
        <v>52</v>
      </c>
      <c r="H36" s="77">
        <v>1.1930912925218269</v>
      </c>
      <c r="I36" s="78">
        <v>1.307926612790877</v>
      </c>
      <c r="J36" s="78">
        <v>1.630150207389855</v>
      </c>
      <c r="K36" s="77">
        <v>1.5116436853356476</v>
      </c>
      <c r="L36" s="78">
        <v>0.5799043246356779</v>
      </c>
      <c r="M36" s="78">
        <v>0.24604527523857225</v>
      </c>
      <c r="N36" s="78">
        <v>0.22152338327471782</v>
      </c>
      <c r="O36" s="77">
        <v>0.31229158188029177</v>
      </c>
      <c r="P36" s="78">
        <v>0.2973103584277438</v>
      </c>
      <c r="Q36" s="78">
        <v>0.37829183491709184</v>
      </c>
      <c r="R36" s="78">
        <v>0.40524888376210133</v>
      </c>
      <c r="S36" s="77">
        <v>0.40250147083846544</v>
      </c>
      <c r="T36" s="83">
        <v>0.4118444634583425</v>
      </c>
      <c r="U36" s="78">
        <v>0.4129724879477944</v>
      </c>
      <c r="V36" s="78">
        <v>0.3965702851237776</v>
      </c>
      <c r="W36" s="77">
        <v>0.3539277571633265</v>
      </c>
      <c r="X36" s="78">
        <v>0.3673439560509051</v>
      </c>
      <c r="Y36" s="78">
        <v>0.3737620701570893</v>
      </c>
      <c r="Z36" s="78">
        <v>0.3718802707087839</v>
      </c>
      <c r="AA36" s="84">
        <v>0.3662183694237575</v>
      </c>
    </row>
    <row r="37" spans="2:27" ht="15">
      <c r="B37" s="63"/>
      <c r="C37" s="59"/>
      <c r="D37" s="59"/>
      <c r="E37" s="59" t="s">
        <v>16</v>
      </c>
      <c r="F37" s="60"/>
      <c r="G37" s="64" t="s">
        <v>52</v>
      </c>
      <c r="H37" s="77">
        <v>0.7779646223963296</v>
      </c>
      <c r="I37" s="78">
        <v>0.4794624205291391</v>
      </c>
      <c r="J37" s="78">
        <v>0.31050325005673224</v>
      </c>
      <c r="K37" s="77">
        <v>0.14577535352900223</v>
      </c>
      <c r="L37" s="78">
        <v>0.2156116890523013</v>
      </c>
      <c r="M37" s="78">
        <v>0.20090427826485374</v>
      </c>
      <c r="N37" s="78">
        <v>0.12874284954045462</v>
      </c>
      <c r="O37" s="77">
        <v>0.18158218010403837</v>
      </c>
      <c r="P37" s="78">
        <v>0.08424797967017969</v>
      </c>
      <c r="Q37" s="78">
        <v>0.06531669725355087</v>
      </c>
      <c r="R37" s="78">
        <v>0.1398961946585057</v>
      </c>
      <c r="S37" s="77">
        <v>0.08540325245632198</v>
      </c>
      <c r="T37" s="83">
        <v>0.05255007997267263</v>
      </c>
      <c r="U37" s="78">
        <v>0.07695658582529698</v>
      </c>
      <c r="V37" s="78">
        <v>0.06649527816041323</v>
      </c>
      <c r="W37" s="77">
        <v>0.05264190340981163</v>
      </c>
      <c r="X37" s="78">
        <v>0.022186444765959098</v>
      </c>
      <c r="Y37" s="78">
        <v>0.014308277582381212</v>
      </c>
      <c r="Z37" s="78">
        <v>0.024712808371968716</v>
      </c>
      <c r="AA37" s="84">
        <v>0.030178732460196703</v>
      </c>
    </row>
    <row r="38" spans="2:27" ht="15">
      <c r="B38" s="63"/>
      <c r="C38" s="59"/>
      <c r="D38" s="59"/>
      <c r="E38" s="59" t="s">
        <v>17</v>
      </c>
      <c r="F38" s="60"/>
      <c r="G38" s="64" t="s">
        <v>52</v>
      </c>
      <c r="H38" s="77">
        <v>1.192710279843015</v>
      </c>
      <c r="I38" s="78">
        <v>1.3188332311705997</v>
      </c>
      <c r="J38" s="78">
        <v>0.8023131080311691</v>
      </c>
      <c r="K38" s="77">
        <v>0.8341627850097137</v>
      </c>
      <c r="L38" s="78">
        <v>-0.5285528635052846</v>
      </c>
      <c r="M38" s="78">
        <v>0.6802476210169189</v>
      </c>
      <c r="N38" s="78">
        <v>0.42526180193798774</v>
      </c>
      <c r="O38" s="77">
        <v>0.658773115237648</v>
      </c>
      <c r="P38" s="78">
        <v>0.121427689957045</v>
      </c>
      <c r="Q38" s="78">
        <v>0.2174754020173781</v>
      </c>
      <c r="R38" s="78">
        <v>0.19186179858896593</v>
      </c>
      <c r="S38" s="77">
        <v>0.21458288615145488</v>
      </c>
      <c r="T38" s="83">
        <v>0.13408906012328728</v>
      </c>
      <c r="U38" s="78">
        <v>0.23347401924809857</v>
      </c>
      <c r="V38" s="78">
        <v>0.22964358506030966</v>
      </c>
      <c r="W38" s="77">
        <v>0.22115322361397732</v>
      </c>
      <c r="X38" s="78">
        <v>0.197764708822896</v>
      </c>
      <c r="Y38" s="78">
        <v>0.1877972846231598</v>
      </c>
      <c r="Z38" s="78">
        <v>0.1897025860199384</v>
      </c>
      <c r="AA38" s="84">
        <v>0.2056304385255681</v>
      </c>
    </row>
    <row r="39" spans="2:27" ht="15">
      <c r="B39" s="63"/>
      <c r="C39" s="59"/>
      <c r="D39" s="59"/>
      <c r="E39" s="59" t="s">
        <v>44</v>
      </c>
      <c r="F39" s="60"/>
      <c r="G39" s="64" t="s">
        <v>52</v>
      </c>
      <c r="H39" s="77">
        <v>3.1637661947611764</v>
      </c>
      <c r="I39" s="78">
        <v>3.1062222644906012</v>
      </c>
      <c r="J39" s="78">
        <v>2.742966565477759</v>
      </c>
      <c r="K39" s="77">
        <v>2.491581823874366</v>
      </c>
      <c r="L39" s="78">
        <v>0.26696315018269956</v>
      </c>
      <c r="M39" s="78">
        <v>1.1271971745203349</v>
      </c>
      <c r="N39" s="78">
        <v>0.7755280347531702</v>
      </c>
      <c r="O39" s="77">
        <v>1.1526468772219682</v>
      </c>
      <c r="P39" s="78">
        <v>0.5029860280549833</v>
      </c>
      <c r="Q39" s="78">
        <v>0.6610839341880062</v>
      </c>
      <c r="R39" s="78">
        <v>0.7370068770095802</v>
      </c>
      <c r="S39" s="77">
        <v>0.7024876094462471</v>
      </c>
      <c r="T39" s="83">
        <v>0.5984836035542976</v>
      </c>
      <c r="U39" s="78">
        <v>0.7234030930211948</v>
      </c>
      <c r="V39" s="78">
        <v>0.6927091483444817</v>
      </c>
      <c r="W39" s="77">
        <v>0.6277228841871131</v>
      </c>
      <c r="X39" s="78">
        <v>0.5872951096397625</v>
      </c>
      <c r="Y39" s="78">
        <v>0.5758676323626464</v>
      </c>
      <c r="Z39" s="78">
        <v>0.5862956651006888</v>
      </c>
      <c r="AA39" s="84">
        <v>0.6020275404095246</v>
      </c>
    </row>
    <row r="40" spans="2:27" ht="15">
      <c r="B40" s="63"/>
      <c r="C40" s="59"/>
      <c r="D40" s="59" t="s">
        <v>18</v>
      </c>
      <c r="E40" s="59"/>
      <c r="F40" s="60"/>
      <c r="G40" s="64" t="s">
        <v>52</v>
      </c>
      <c r="H40" s="77">
        <v>4.239431066806536</v>
      </c>
      <c r="I40" s="78">
        <v>5.674634421224765</v>
      </c>
      <c r="J40" s="78">
        <v>5.974142445747496</v>
      </c>
      <c r="K40" s="77">
        <v>6.576939898654876</v>
      </c>
      <c r="L40" s="78">
        <v>3.7652780913202912</v>
      </c>
      <c r="M40" s="78">
        <v>-2.727677196748102</v>
      </c>
      <c r="N40" s="78">
        <v>-1.9339183451317354</v>
      </c>
      <c r="O40" s="77">
        <v>1.1884706674980534</v>
      </c>
      <c r="P40" s="78">
        <v>4.52995946176334</v>
      </c>
      <c r="Q40" s="78">
        <v>0.9960342344939246</v>
      </c>
      <c r="R40" s="78">
        <v>1.3788853206900589</v>
      </c>
      <c r="S40" s="77">
        <v>1.4458840192387707</v>
      </c>
      <c r="T40" s="83">
        <v>1.4889426770571528</v>
      </c>
      <c r="U40" s="78">
        <v>1.5513514285887118</v>
      </c>
      <c r="V40" s="78">
        <v>1.6013615164870938</v>
      </c>
      <c r="W40" s="77">
        <v>1.6275754109751657</v>
      </c>
      <c r="X40" s="78">
        <v>1.6131514830325364</v>
      </c>
      <c r="Y40" s="78">
        <v>1.6146845744852725</v>
      </c>
      <c r="Z40" s="78">
        <v>1.6675992550302956</v>
      </c>
      <c r="AA40" s="84">
        <v>1.6869782189226956</v>
      </c>
    </row>
    <row r="41" spans="2:27" ht="15">
      <c r="B41" s="63"/>
      <c r="C41" s="59"/>
      <c r="D41" s="59" t="s">
        <v>19</v>
      </c>
      <c r="E41" s="59"/>
      <c r="F41" s="60"/>
      <c r="G41" s="64" t="s">
        <v>52</v>
      </c>
      <c r="H41" s="77">
        <v>-4.269950041786276</v>
      </c>
      <c r="I41" s="78">
        <v>-4.669369196010608</v>
      </c>
      <c r="J41" s="78">
        <v>-4.905285982295457</v>
      </c>
      <c r="K41" s="77">
        <v>-5.5279282572981705</v>
      </c>
      <c r="L41" s="78">
        <v>-2.888652358200236</v>
      </c>
      <c r="M41" s="78">
        <v>2.128717522534061</v>
      </c>
      <c r="N41" s="78">
        <v>2.1179023876130634</v>
      </c>
      <c r="O41" s="77">
        <v>-1.1260556542122424</v>
      </c>
      <c r="P41" s="78">
        <v>-3.872193035489761</v>
      </c>
      <c r="Q41" s="78">
        <v>-0.8265854217146901</v>
      </c>
      <c r="R41" s="78">
        <v>-1.099356266101326</v>
      </c>
      <c r="S41" s="77">
        <v>-1.1470925351728511</v>
      </c>
      <c r="T41" s="83">
        <v>-1.1972286340348886</v>
      </c>
      <c r="U41" s="78">
        <v>-1.3256344681468346</v>
      </c>
      <c r="V41" s="78">
        <v>-1.362060396258818</v>
      </c>
      <c r="W41" s="77">
        <v>-1.35894289531816</v>
      </c>
      <c r="X41" s="78">
        <v>-1.3665455679628915</v>
      </c>
      <c r="Y41" s="78">
        <v>-1.3644449892132156</v>
      </c>
      <c r="Z41" s="78">
        <v>-1.3754829496342513</v>
      </c>
      <c r="AA41" s="84">
        <v>-1.381246356050957</v>
      </c>
    </row>
    <row r="42" spans="2:27" ht="15">
      <c r="B42" s="63"/>
      <c r="C42" s="59"/>
      <c r="D42" s="59" t="s">
        <v>121</v>
      </c>
      <c r="E42" s="59"/>
      <c r="F42" s="60"/>
      <c r="G42" s="64" t="s">
        <v>52</v>
      </c>
      <c r="H42" s="99">
        <v>-0.030518974979727363</v>
      </c>
      <c r="I42" s="78">
        <v>1.0052652252141512</v>
      </c>
      <c r="J42" s="78">
        <v>1.0688564634520439</v>
      </c>
      <c r="K42" s="77">
        <v>1.0490116413566886</v>
      </c>
      <c r="L42" s="78">
        <v>0.8766257331200549</v>
      </c>
      <c r="M42" s="78">
        <v>-0.5989596742140411</v>
      </c>
      <c r="N42" s="78">
        <v>0.18398404248132794</v>
      </c>
      <c r="O42" s="77">
        <v>0.06241501328581101</v>
      </c>
      <c r="P42" s="78">
        <v>0.657766426273579</v>
      </c>
      <c r="Q42" s="78">
        <v>0.16944881277923465</v>
      </c>
      <c r="R42" s="78">
        <v>0.27952905458873273</v>
      </c>
      <c r="S42" s="77">
        <v>0.29879148406591954</v>
      </c>
      <c r="T42" s="83">
        <v>0.2917140430222643</v>
      </c>
      <c r="U42" s="78">
        <v>0.22571696044187736</v>
      </c>
      <c r="V42" s="78">
        <v>0.23930112022827596</v>
      </c>
      <c r="W42" s="77">
        <v>0.26863251565700585</v>
      </c>
      <c r="X42" s="78">
        <v>0.24660591506964472</v>
      </c>
      <c r="Y42" s="78">
        <v>0.2502395852720568</v>
      </c>
      <c r="Z42" s="78">
        <v>0.29211630539604444</v>
      </c>
      <c r="AA42" s="84">
        <v>0.3057318628717389</v>
      </c>
    </row>
    <row r="43" spans="2:27" ht="15.75" thickBot="1">
      <c r="B43" s="65"/>
      <c r="C43" s="66"/>
      <c r="D43" s="66" t="s">
        <v>47</v>
      </c>
      <c r="E43" s="66"/>
      <c r="F43" s="67"/>
      <c r="G43" s="68" t="s">
        <v>52</v>
      </c>
      <c r="H43" s="100">
        <v>-0.7235332354548223</v>
      </c>
      <c r="I43" s="85">
        <v>-0.8620702850404101</v>
      </c>
      <c r="J43" s="85">
        <v>-0.004180960964645971</v>
      </c>
      <c r="K43" s="86">
        <v>0</v>
      </c>
      <c r="L43" s="85">
        <v>-0.6217569417999571</v>
      </c>
      <c r="M43" s="85">
        <v>0.16898786576278224</v>
      </c>
      <c r="N43" s="85">
        <v>-0.3248110257833238</v>
      </c>
      <c r="O43" s="86">
        <v>-0.5198822974597831</v>
      </c>
      <c r="P43" s="85">
        <v>-0.35626640698628614</v>
      </c>
      <c r="Q43" s="85">
        <v>0.026170708547601774</v>
      </c>
      <c r="R43" s="85">
        <v>-0.02138111553741862</v>
      </c>
      <c r="S43" s="86">
        <v>0</v>
      </c>
      <c r="T43" s="87">
        <v>0</v>
      </c>
      <c r="U43" s="85">
        <v>0</v>
      </c>
      <c r="V43" s="85">
        <v>0</v>
      </c>
      <c r="W43" s="86">
        <v>0</v>
      </c>
      <c r="X43" s="85">
        <v>0</v>
      </c>
      <c r="Y43" s="85">
        <v>0</v>
      </c>
      <c r="Z43" s="85">
        <v>0</v>
      </c>
      <c r="AA43" s="88">
        <v>0</v>
      </c>
    </row>
    <row r="44" spans="2:27" ht="15">
      <c r="B44" s="34" t="s">
        <v>48</v>
      </c>
      <c r="C44" s="59"/>
      <c r="D44" s="59"/>
      <c r="E44" s="59"/>
      <c r="F44" s="59"/>
      <c r="G44" s="70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</row>
    <row r="45" spans="2:27" ht="15">
      <c r="B45" s="59"/>
      <c r="C45" s="59"/>
      <c r="D45" s="59"/>
      <c r="E45" s="59"/>
      <c r="F45" s="59"/>
      <c r="G45" s="70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ht="15.75" thickBot="1">
      <c r="B46" s="72" t="s">
        <v>8</v>
      </c>
    </row>
    <row r="47" spans="2:11" ht="15">
      <c r="B47" s="236" t="s">
        <v>34</v>
      </c>
      <c r="C47" s="237"/>
      <c r="D47" s="237"/>
      <c r="E47" s="237"/>
      <c r="F47" s="238"/>
      <c r="G47" s="239" t="s">
        <v>12</v>
      </c>
      <c r="H47" s="44" t="s">
        <v>54</v>
      </c>
      <c r="I47" s="240">
        <v>2015</v>
      </c>
      <c r="J47" s="240">
        <v>2016</v>
      </c>
      <c r="K47" s="234">
        <v>2017</v>
      </c>
    </row>
    <row r="48" spans="2:11" ht="15" customHeight="1">
      <c r="B48" s="229"/>
      <c r="C48" s="230"/>
      <c r="D48" s="230"/>
      <c r="E48" s="230"/>
      <c r="F48" s="231"/>
      <c r="G48" s="233"/>
      <c r="H48" s="45">
        <v>2014</v>
      </c>
      <c r="I48" s="216"/>
      <c r="J48" s="216"/>
      <c r="K48" s="235"/>
    </row>
    <row r="49" spans="2:11" ht="3.75" customHeight="1">
      <c r="B49" s="52"/>
      <c r="C49" s="53"/>
      <c r="D49" s="53"/>
      <c r="E49" s="53"/>
      <c r="F49" s="173"/>
      <c r="G49" s="172"/>
      <c r="H49" s="73"/>
      <c r="I49" s="57"/>
      <c r="J49" s="57"/>
      <c r="K49" s="74"/>
    </row>
    <row r="50" spans="2:11" ht="15">
      <c r="B50" s="63"/>
      <c r="C50" s="59" t="s">
        <v>17</v>
      </c>
      <c r="D50" s="59"/>
      <c r="E50" s="59"/>
      <c r="F50" s="60"/>
      <c r="G50" s="64" t="s">
        <v>51</v>
      </c>
      <c r="H50" s="99">
        <v>5.720763770146192</v>
      </c>
      <c r="I50" s="78">
        <v>6.127591360299874</v>
      </c>
      <c r="J50" s="78">
        <v>3.626628768894051</v>
      </c>
      <c r="K50" s="84">
        <v>3.7771826128625037</v>
      </c>
    </row>
    <row r="51" spans="2:11" ht="15">
      <c r="B51" s="63"/>
      <c r="C51" s="59"/>
      <c r="D51" s="75" t="s">
        <v>49</v>
      </c>
      <c r="E51" s="59"/>
      <c r="F51" s="60"/>
      <c r="G51" s="64" t="s">
        <v>51</v>
      </c>
      <c r="H51" s="99">
        <v>3.7391722775459186</v>
      </c>
      <c r="I51" s="78">
        <v>6.644928076799104</v>
      </c>
      <c r="J51" s="78">
        <v>5.661902532726586</v>
      </c>
      <c r="K51" s="84">
        <v>4.760909172279554</v>
      </c>
    </row>
    <row r="52" spans="2:11" ht="15.75" thickBot="1">
      <c r="B52" s="65"/>
      <c r="C52" s="66"/>
      <c r="D52" s="76" t="s">
        <v>50</v>
      </c>
      <c r="E52" s="66"/>
      <c r="F52" s="67"/>
      <c r="G52" s="68" t="s">
        <v>51</v>
      </c>
      <c r="H52" s="100">
        <v>17.895555713829324</v>
      </c>
      <c r="I52" s="85">
        <v>3.330761381609321</v>
      </c>
      <c r="J52" s="85">
        <v>-7.729391899024577</v>
      </c>
      <c r="K52" s="88">
        <v>-2.5082153499146926</v>
      </c>
    </row>
    <row r="53" spans="2:10" ht="15">
      <c r="B53" s="34" t="s">
        <v>48</v>
      </c>
      <c r="C53" s="59"/>
      <c r="D53" s="59"/>
      <c r="E53" s="59"/>
      <c r="F53" s="59"/>
      <c r="G53" s="70"/>
      <c r="H53" s="59"/>
      <c r="I53" s="59"/>
      <c r="J53" s="59"/>
    </row>
    <row r="60" spans="2:10" ht="15">
      <c r="B60" s="59"/>
      <c r="C60" s="59"/>
      <c r="D60" s="59"/>
      <c r="E60" s="59"/>
      <c r="F60" s="59"/>
      <c r="G60" s="70"/>
      <c r="H60" s="59"/>
      <c r="I60" s="59"/>
      <c r="J60" s="59"/>
    </row>
    <row r="61" spans="2:10" ht="15">
      <c r="B61" s="59"/>
      <c r="C61" s="59"/>
      <c r="D61" s="59"/>
      <c r="E61" s="59"/>
      <c r="F61" s="59"/>
      <c r="G61" s="70"/>
      <c r="H61" s="59"/>
      <c r="I61" s="59"/>
      <c r="J61" s="59"/>
    </row>
    <row r="62" spans="2:10" ht="15">
      <c r="B62" s="59"/>
      <c r="C62" s="59"/>
      <c r="D62" s="59"/>
      <c r="E62" s="59"/>
      <c r="F62" s="59"/>
      <c r="G62" s="70"/>
      <c r="H62" s="59"/>
      <c r="I62" s="59"/>
      <c r="J62" s="59"/>
    </row>
    <row r="63" spans="2:10" ht="15">
      <c r="B63" s="59"/>
      <c r="C63" s="59"/>
      <c r="D63" s="59"/>
      <c r="E63" s="59"/>
      <c r="F63" s="59"/>
      <c r="G63" s="70"/>
      <c r="H63" s="59"/>
      <c r="I63" s="59"/>
      <c r="J63" s="59"/>
    </row>
    <row r="64" spans="2:10" ht="15">
      <c r="B64" s="59"/>
      <c r="C64" s="59"/>
      <c r="D64" s="59"/>
      <c r="E64" s="59"/>
      <c r="F64" s="59"/>
      <c r="G64" s="70"/>
      <c r="H64" s="59"/>
      <c r="I64" s="59"/>
      <c r="J64" s="59"/>
    </row>
    <row r="65" spans="2:10" ht="15">
      <c r="B65" s="59"/>
      <c r="C65" s="59"/>
      <c r="D65" s="59"/>
      <c r="E65" s="59"/>
      <c r="F65" s="59"/>
      <c r="G65" s="70"/>
      <c r="H65" s="59"/>
      <c r="I65" s="59"/>
      <c r="J65" s="59"/>
    </row>
    <row r="66" spans="2:10" ht="15">
      <c r="B66" s="59"/>
      <c r="C66" s="59"/>
      <c r="D66" s="59"/>
      <c r="E66" s="59"/>
      <c r="F66" s="59"/>
      <c r="G66" s="70"/>
      <c r="H66" s="59"/>
      <c r="I66" s="59"/>
      <c r="J66" s="59"/>
    </row>
    <row r="67" spans="2:10" ht="15">
      <c r="B67" s="59"/>
      <c r="C67" s="59"/>
      <c r="D67" s="59"/>
      <c r="E67" s="59"/>
      <c r="F67" s="59"/>
      <c r="G67" s="70"/>
      <c r="H67" s="59"/>
      <c r="I67" s="59"/>
      <c r="J67" s="59"/>
    </row>
    <row r="68" spans="2:10" ht="15">
      <c r="B68" s="59"/>
      <c r="C68" s="59"/>
      <c r="D68" s="59"/>
      <c r="E68" s="59"/>
      <c r="F68" s="59"/>
      <c r="G68" s="70"/>
      <c r="H68" s="59"/>
      <c r="I68" s="59"/>
      <c r="J68" s="59"/>
    </row>
    <row r="69" spans="2:10" ht="15">
      <c r="B69" s="59"/>
      <c r="C69" s="59"/>
      <c r="D69" s="59"/>
      <c r="E69" s="59"/>
      <c r="F69" s="59"/>
      <c r="G69" s="70"/>
      <c r="H69" s="59"/>
      <c r="I69" s="59"/>
      <c r="J69" s="59"/>
    </row>
    <row r="70" spans="2:10" ht="15">
      <c r="B70" s="59"/>
      <c r="C70" s="59"/>
      <c r="D70" s="59"/>
      <c r="E70" s="59"/>
      <c r="F70" s="59"/>
      <c r="G70" s="70"/>
      <c r="H70" s="59"/>
      <c r="I70" s="59"/>
      <c r="J70" s="59"/>
    </row>
    <row r="71" spans="2:10" ht="15">
      <c r="B71" s="59"/>
      <c r="C71" s="59"/>
      <c r="D71" s="59"/>
      <c r="E71" s="59"/>
      <c r="F71" s="59"/>
      <c r="G71" s="70"/>
      <c r="H71" s="59"/>
      <c r="I71" s="59"/>
      <c r="J71" s="59"/>
    </row>
    <row r="72" spans="2:10" ht="15">
      <c r="B72" s="59"/>
      <c r="C72" s="59"/>
      <c r="D72" s="59"/>
      <c r="E72" s="59"/>
      <c r="F72" s="59"/>
      <c r="G72" s="70"/>
      <c r="H72" s="59"/>
      <c r="I72" s="59"/>
      <c r="J72" s="59"/>
    </row>
    <row r="73" spans="2:10" ht="15">
      <c r="B73" s="59"/>
      <c r="C73" s="59"/>
      <c r="D73" s="59"/>
      <c r="E73" s="59"/>
      <c r="F73" s="59"/>
      <c r="G73" s="59"/>
      <c r="H73" s="59"/>
      <c r="I73" s="59"/>
      <c r="J73" s="59"/>
    </row>
    <row r="74" spans="2:10" ht="15">
      <c r="B74" s="59"/>
      <c r="C74" s="59"/>
      <c r="D74" s="59"/>
      <c r="E74" s="59"/>
      <c r="F74" s="59"/>
      <c r="G74" s="59"/>
      <c r="H74" s="59"/>
      <c r="I74" s="59"/>
      <c r="J74" s="59"/>
    </row>
    <row r="75" spans="2:10" ht="15">
      <c r="B75" s="59"/>
      <c r="C75" s="59"/>
      <c r="D75" s="59"/>
      <c r="E75" s="59"/>
      <c r="F75" s="59"/>
      <c r="G75" s="59"/>
      <c r="H75" s="59"/>
      <c r="I75" s="59"/>
      <c r="J75" s="59"/>
    </row>
    <row r="76" spans="2:10" ht="15">
      <c r="B76" s="59"/>
      <c r="C76" s="59"/>
      <c r="D76" s="59"/>
      <c r="E76" s="59"/>
      <c r="F76" s="59"/>
      <c r="G76" s="59"/>
      <c r="H76" s="59"/>
      <c r="I76" s="59"/>
      <c r="J76" s="59"/>
    </row>
    <row r="77" spans="2:10" ht="15">
      <c r="B77" s="59"/>
      <c r="C77" s="59"/>
      <c r="D77" s="59"/>
      <c r="E77" s="59"/>
      <c r="F77" s="59"/>
      <c r="G77" s="59"/>
      <c r="H77" s="59"/>
      <c r="I77" s="59"/>
      <c r="J77" s="59"/>
    </row>
    <row r="78" spans="2:10" ht="15">
      <c r="B78" s="59"/>
      <c r="C78" s="59"/>
      <c r="D78" s="59"/>
      <c r="E78" s="59"/>
      <c r="F78" s="59"/>
      <c r="G78" s="59"/>
      <c r="H78" s="59"/>
      <c r="I78" s="59"/>
      <c r="J78" s="59"/>
    </row>
    <row r="79" spans="2:10" ht="15">
      <c r="B79" s="59"/>
      <c r="C79" s="59"/>
      <c r="D79" s="59"/>
      <c r="E79" s="59"/>
      <c r="F79" s="59"/>
      <c r="G79" s="59"/>
      <c r="H79" s="59"/>
      <c r="I79" s="59"/>
      <c r="J79" s="59"/>
    </row>
  </sheetData>
  <sheetProtection/>
  <mergeCells count="35">
    <mergeCell ref="K47:K48"/>
    <mergeCell ref="B47:F48"/>
    <mergeCell ref="G47:G48"/>
    <mergeCell ref="I47:I48"/>
    <mergeCell ref="J47:J48"/>
    <mergeCell ref="B32:F33"/>
    <mergeCell ref="G32:G33"/>
    <mergeCell ref="B2:AA3"/>
    <mergeCell ref="L4:O4"/>
    <mergeCell ref="P4:S4"/>
    <mergeCell ref="T4:W4"/>
    <mergeCell ref="X4:AA4"/>
    <mergeCell ref="G4:G5"/>
    <mergeCell ref="B4:F5"/>
    <mergeCell ref="K4:K5"/>
    <mergeCell ref="J4:J5"/>
    <mergeCell ref="I4:I5"/>
    <mergeCell ref="B16:AA17"/>
    <mergeCell ref="B30:AA31"/>
    <mergeCell ref="B18:F19"/>
    <mergeCell ref="G18:G19"/>
    <mergeCell ref="L18:O18"/>
    <mergeCell ref="P18:S18"/>
    <mergeCell ref="I18:I19"/>
    <mergeCell ref="J18:J19"/>
    <mergeCell ref="P32:S32"/>
    <mergeCell ref="I32:I33"/>
    <mergeCell ref="J32:J33"/>
    <mergeCell ref="K32:K33"/>
    <mergeCell ref="T18:W18"/>
    <mergeCell ref="X18:AA18"/>
    <mergeCell ref="T32:W32"/>
    <mergeCell ref="K18:K19"/>
    <mergeCell ref="X32:AA32"/>
    <mergeCell ref="L32:O32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M40" sqref="M40"/>
    </sheetView>
  </sheetViews>
  <sheetFormatPr defaultColWidth="9.140625" defaultRowHeight="15"/>
  <cols>
    <col min="1" max="5" width="3.140625" style="47" customWidth="1"/>
    <col min="6" max="6" width="39.28125" style="47" customWidth="1"/>
    <col min="7" max="7" width="20.421875" style="47" bestFit="1" customWidth="1"/>
    <col min="8" max="8" width="10.7109375" style="47" customWidth="1"/>
    <col min="9" max="27" width="9.140625" style="47" customWidth="1"/>
    <col min="28" max="16384" width="9.140625" style="47" customWidth="1"/>
  </cols>
  <sheetData>
    <row r="1" ht="22.5" customHeight="1" thickBot="1">
      <c r="B1" s="46" t="s">
        <v>53</v>
      </c>
    </row>
    <row r="2" spans="2:27" ht="18.75" customHeight="1">
      <c r="B2" s="220" t="str">
        <f>"Medium-Term  "&amp;Summary!$H$4&amp;" - price development [annual growth]"</f>
        <v>Medium-Term  Forecast P2Q-2015 - price development [annual growth]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2"/>
    </row>
    <row r="3" spans="2:27" ht="18.75" customHeight="1"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5"/>
    </row>
    <row r="4" spans="2:27" ht="15">
      <c r="B4" s="226" t="s">
        <v>34</v>
      </c>
      <c r="C4" s="227"/>
      <c r="D4" s="227"/>
      <c r="E4" s="227"/>
      <c r="F4" s="228"/>
      <c r="G4" s="232" t="s">
        <v>12</v>
      </c>
      <c r="H4" s="42" t="s">
        <v>54</v>
      </c>
      <c r="I4" s="215">
        <v>2015</v>
      </c>
      <c r="J4" s="215">
        <v>2016</v>
      </c>
      <c r="K4" s="217">
        <v>2017</v>
      </c>
      <c r="L4" s="210">
        <v>2014</v>
      </c>
      <c r="M4" s="211"/>
      <c r="N4" s="211"/>
      <c r="O4" s="211"/>
      <c r="P4" s="210">
        <v>2015</v>
      </c>
      <c r="Q4" s="211"/>
      <c r="R4" s="211"/>
      <c r="S4" s="211"/>
      <c r="T4" s="210">
        <v>2016</v>
      </c>
      <c r="U4" s="211"/>
      <c r="V4" s="211"/>
      <c r="W4" s="212"/>
      <c r="X4" s="211">
        <v>2017</v>
      </c>
      <c r="Y4" s="211"/>
      <c r="Z4" s="211"/>
      <c r="AA4" s="219"/>
    </row>
    <row r="5" spans="2:27" ht="15">
      <c r="B5" s="229"/>
      <c r="C5" s="230"/>
      <c r="D5" s="230"/>
      <c r="E5" s="230"/>
      <c r="F5" s="231"/>
      <c r="G5" s="233"/>
      <c r="H5" s="43">
        <v>2014</v>
      </c>
      <c r="I5" s="216"/>
      <c r="J5" s="216"/>
      <c r="K5" s="218"/>
      <c r="L5" s="48" t="s">
        <v>0</v>
      </c>
      <c r="M5" s="48" t="s">
        <v>1</v>
      </c>
      <c r="N5" s="48" t="s">
        <v>2</v>
      </c>
      <c r="O5" s="49" t="s">
        <v>3</v>
      </c>
      <c r="P5" s="48" t="s">
        <v>0</v>
      </c>
      <c r="Q5" s="48" t="s">
        <v>1</v>
      </c>
      <c r="R5" s="48" t="s">
        <v>2</v>
      </c>
      <c r="S5" s="49" t="s">
        <v>3</v>
      </c>
      <c r="T5" s="50" t="s">
        <v>0</v>
      </c>
      <c r="U5" s="48" t="s">
        <v>1</v>
      </c>
      <c r="V5" s="48" t="s">
        <v>2</v>
      </c>
      <c r="W5" s="49" t="s">
        <v>3</v>
      </c>
      <c r="X5" s="48" t="s">
        <v>0</v>
      </c>
      <c r="Y5" s="48" t="s">
        <v>1</v>
      </c>
      <c r="Z5" s="48" t="s">
        <v>2</v>
      </c>
      <c r="AA5" s="51" t="s">
        <v>3</v>
      </c>
    </row>
    <row r="6" spans="2:27" ht="3.75" customHeight="1">
      <c r="B6" s="52"/>
      <c r="C6" s="53"/>
      <c r="D6" s="53"/>
      <c r="E6" s="53"/>
      <c r="F6" s="54"/>
      <c r="G6" s="41"/>
      <c r="H6" s="56"/>
      <c r="I6" s="101"/>
      <c r="J6" s="102"/>
      <c r="K6" s="103"/>
      <c r="L6" s="57"/>
      <c r="M6" s="57"/>
      <c r="N6" s="57"/>
      <c r="O6" s="56"/>
      <c r="P6" s="57"/>
      <c r="Q6" s="57"/>
      <c r="R6" s="57"/>
      <c r="S6" s="56"/>
      <c r="T6" s="104"/>
      <c r="U6" s="57"/>
      <c r="V6" s="57"/>
      <c r="W6" s="56"/>
      <c r="X6" s="57"/>
      <c r="Y6" s="57"/>
      <c r="Z6" s="57"/>
      <c r="AA6" s="74"/>
    </row>
    <row r="7" spans="2:27" ht="15">
      <c r="B7" s="52"/>
      <c r="C7" s="105" t="s">
        <v>32</v>
      </c>
      <c r="D7" s="53"/>
      <c r="E7" s="53"/>
      <c r="F7" s="106"/>
      <c r="G7" s="64" t="s">
        <v>84</v>
      </c>
      <c r="H7" s="124">
        <v>-0.10168112798262996</v>
      </c>
      <c r="I7" s="123">
        <v>-0.05164555303166196</v>
      </c>
      <c r="J7" s="123">
        <v>1.6338079444559526</v>
      </c>
      <c r="K7" s="124">
        <v>2.2054907786426554</v>
      </c>
      <c r="L7" s="123">
        <v>-0.10849517196484726</v>
      </c>
      <c r="M7" s="123">
        <v>-0.10560805870721879</v>
      </c>
      <c r="N7" s="123">
        <v>-0.1409061348363423</v>
      </c>
      <c r="O7" s="124">
        <v>-0.051603791520690834</v>
      </c>
      <c r="P7" s="123">
        <v>-0.4996198544585724</v>
      </c>
      <c r="Q7" s="123">
        <v>-0.2092817525740429</v>
      </c>
      <c r="R7" s="123">
        <v>-0.015626468144830596</v>
      </c>
      <c r="S7" s="124">
        <v>0.5186213398439037</v>
      </c>
      <c r="T7" s="125">
        <v>1.6084700061613546</v>
      </c>
      <c r="U7" s="123">
        <v>1.5427105592816304</v>
      </c>
      <c r="V7" s="123">
        <v>1.637596679379854</v>
      </c>
      <c r="W7" s="124">
        <v>1.7457932577280957</v>
      </c>
      <c r="X7" s="123">
        <v>2.1437492611176197</v>
      </c>
      <c r="Y7" s="123">
        <v>2.1753485530628325</v>
      </c>
      <c r="Z7" s="123">
        <v>2.207433606209719</v>
      </c>
      <c r="AA7" s="126">
        <v>2.294574901168133</v>
      </c>
    </row>
    <row r="8" spans="2:27" ht="15">
      <c r="B8" s="63"/>
      <c r="C8" s="59"/>
      <c r="D8" s="59" t="s">
        <v>55</v>
      </c>
      <c r="E8" s="59"/>
      <c r="F8" s="60"/>
      <c r="G8" s="64" t="s">
        <v>84</v>
      </c>
      <c r="H8" s="124">
        <v>-2.2318253924839837</v>
      </c>
      <c r="I8" s="123">
        <v>-2.8855000361678123</v>
      </c>
      <c r="J8" s="123">
        <v>-1.4710360053535396</v>
      </c>
      <c r="K8" s="124">
        <v>0.4071044999083284</v>
      </c>
      <c r="L8" s="123">
        <v>-3.3204019180260786</v>
      </c>
      <c r="M8" s="123">
        <v>-1.8756555037927711</v>
      </c>
      <c r="N8" s="123">
        <v>-1.8347284407241489</v>
      </c>
      <c r="O8" s="124">
        <v>-1.8835658270833022</v>
      </c>
      <c r="P8" s="123">
        <v>-3.5465942227649947</v>
      </c>
      <c r="Q8" s="123">
        <v>-2.851119100657698</v>
      </c>
      <c r="R8" s="123">
        <v>-2.840116008178697</v>
      </c>
      <c r="S8" s="124">
        <v>-2.305074396106704</v>
      </c>
      <c r="T8" s="125">
        <v>-0.581287268434366</v>
      </c>
      <c r="U8" s="123">
        <v>-1.5513620570963838</v>
      </c>
      <c r="V8" s="123">
        <v>-1.825442714568453</v>
      </c>
      <c r="W8" s="124">
        <v>-1.9145669004745969</v>
      </c>
      <c r="X8" s="123">
        <v>0.44670810380276293</v>
      </c>
      <c r="Y8" s="123">
        <v>0.42185533846377155</v>
      </c>
      <c r="Z8" s="123">
        <v>0.39595368666449815</v>
      </c>
      <c r="AA8" s="126">
        <v>0.36391310912668473</v>
      </c>
    </row>
    <row r="9" spans="2:27" ht="15">
      <c r="B9" s="63"/>
      <c r="C9" s="59"/>
      <c r="D9" s="59" t="s">
        <v>56</v>
      </c>
      <c r="E9" s="59"/>
      <c r="F9" s="60"/>
      <c r="G9" s="64" t="s">
        <v>84</v>
      </c>
      <c r="H9" s="124">
        <v>-0.1690799760999795</v>
      </c>
      <c r="I9" s="123">
        <v>0.19018806113962228</v>
      </c>
      <c r="J9" s="123">
        <v>2.2873379440516715</v>
      </c>
      <c r="K9" s="124">
        <v>2.704348538476765</v>
      </c>
      <c r="L9" s="123">
        <v>1.0817430350035977</v>
      </c>
      <c r="M9" s="123">
        <v>-0.25018953752842776</v>
      </c>
      <c r="N9" s="123">
        <v>-1.0023540132128659</v>
      </c>
      <c r="O9" s="124">
        <v>-0.4993725831647282</v>
      </c>
      <c r="P9" s="123">
        <v>-1.0550227158001348</v>
      </c>
      <c r="Q9" s="123">
        <v>-0.04608298689541357</v>
      </c>
      <c r="R9" s="123">
        <v>0.4042907235352686</v>
      </c>
      <c r="S9" s="124">
        <v>1.4844521340893237</v>
      </c>
      <c r="T9" s="125">
        <v>2.3390462459204997</v>
      </c>
      <c r="U9" s="123">
        <v>2.1245235498764714</v>
      </c>
      <c r="V9" s="123">
        <v>2.295927460908004</v>
      </c>
      <c r="W9" s="124">
        <v>2.390280745243544</v>
      </c>
      <c r="X9" s="123">
        <v>2.77444392804847</v>
      </c>
      <c r="Y9" s="123">
        <v>2.7975855363594633</v>
      </c>
      <c r="Z9" s="123">
        <v>2.645451291237322</v>
      </c>
      <c r="AA9" s="126">
        <v>2.6002494624405728</v>
      </c>
    </row>
    <row r="10" spans="2:27" ht="15">
      <c r="B10" s="63"/>
      <c r="C10" s="59"/>
      <c r="D10" s="59" t="s">
        <v>57</v>
      </c>
      <c r="E10" s="59"/>
      <c r="F10" s="60"/>
      <c r="G10" s="64" t="s">
        <v>84</v>
      </c>
      <c r="H10" s="124">
        <v>0.995953539214895</v>
      </c>
      <c r="I10" s="123">
        <v>0.6956956010699855</v>
      </c>
      <c r="J10" s="123">
        <v>3.0575522054403734</v>
      </c>
      <c r="K10" s="124">
        <v>3.2525117026250854</v>
      </c>
      <c r="L10" s="123">
        <v>0.868762973783376</v>
      </c>
      <c r="M10" s="123">
        <v>0.9592510168060784</v>
      </c>
      <c r="N10" s="123">
        <v>1.2628134666018838</v>
      </c>
      <c r="O10" s="124">
        <v>0.8928571428571672</v>
      </c>
      <c r="P10" s="123">
        <v>0.4623983739837172</v>
      </c>
      <c r="Q10" s="123">
        <v>0.5071366891873623</v>
      </c>
      <c r="R10" s="123">
        <v>0.6182014397872848</v>
      </c>
      <c r="S10" s="124">
        <v>1.1936576289635923</v>
      </c>
      <c r="T10" s="125">
        <v>2.7380612693072663</v>
      </c>
      <c r="U10" s="123">
        <v>2.979257153737862</v>
      </c>
      <c r="V10" s="123">
        <v>3.128630653669262</v>
      </c>
      <c r="W10" s="124">
        <v>3.3800264596618916</v>
      </c>
      <c r="X10" s="123">
        <v>3.0338353683330865</v>
      </c>
      <c r="Y10" s="123">
        <v>3.1192213555212476</v>
      </c>
      <c r="Z10" s="123">
        <v>3.304851111126368</v>
      </c>
      <c r="AA10" s="126">
        <v>3.546824759790951</v>
      </c>
    </row>
    <row r="11" spans="2:27" ht="15">
      <c r="B11" s="63"/>
      <c r="C11" s="59"/>
      <c r="D11" s="59" t="s">
        <v>58</v>
      </c>
      <c r="E11" s="59"/>
      <c r="F11" s="60"/>
      <c r="G11" s="64" t="s">
        <v>84</v>
      </c>
      <c r="H11" s="124">
        <v>-0.024103194920016335</v>
      </c>
      <c r="I11" s="123">
        <v>0.46290811697824097</v>
      </c>
      <c r="J11" s="123">
        <v>1.2153509580778774</v>
      </c>
      <c r="K11" s="124">
        <v>1.6104872795398961</v>
      </c>
      <c r="L11" s="123">
        <v>-0.3294618789310988</v>
      </c>
      <c r="M11" s="123">
        <v>-0.14270069359174897</v>
      </c>
      <c r="N11" s="123">
        <v>0.03661662394726761</v>
      </c>
      <c r="O11" s="124">
        <v>0.33894925730236025</v>
      </c>
      <c r="P11" s="123">
        <v>0.5843071786310645</v>
      </c>
      <c r="Q11" s="123">
        <v>0.29751791360045843</v>
      </c>
      <c r="R11" s="123">
        <v>0.46899794031165243</v>
      </c>
      <c r="S11" s="124">
        <v>0.5012481716998707</v>
      </c>
      <c r="T11" s="125">
        <v>0.9489497751739293</v>
      </c>
      <c r="U11" s="123">
        <v>1.1690889886506426</v>
      </c>
      <c r="V11" s="123">
        <v>1.335767970254878</v>
      </c>
      <c r="W11" s="124">
        <v>1.406008333216164</v>
      </c>
      <c r="X11" s="123">
        <v>1.541463190139595</v>
      </c>
      <c r="Y11" s="123">
        <v>1.5589881595488748</v>
      </c>
      <c r="Z11" s="123">
        <v>1.618767618805066</v>
      </c>
      <c r="AA11" s="126">
        <v>1.7215626298456215</v>
      </c>
    </row>
    <row r="12" spans="2:27" ht="3.75" customHeight="1">
      <c r="B12" s="63"/>
      <c r="C12" s="59"/>
      <c r="E12" s="59"/>
      <c r="F12" s="60"/>
      <c r="G12" s="64"/>
      <c r="H12" s="124"/>
      <c r="I12" s="123"/>
      <c r="J12" s="123"/>
      <c r="K12" s="124"/>
      <c r="L12" s="123"/>
      <c r="M12" s="123"/>
      <c r="N12" s="123"/>
      <c r="O12" s="124"/>
      <c r="P12" s="123"/>
      <c r="Q12" s="123"/>
      <c r="R12" s="123"/>
      <c r="S12" s="124"/>
      <c r="T12" s="125"/>
      <c r="U12" s="123"/>
      <c r="V12" s="123"/>
      <c r="W12" s="124"/>
      <c r="X12" s="123"/>
      <c r="Y12" s="123"/>
      <c r="Z12" s="123"/>
      <c r="AA12" s="126"/>
    </row>
    <row r="13" spans="2:27" ht="15">
      <c r="B13" s="63"/>
      <c r="C13" s="59"/>
      <c r="D13" s="59" t="s">
        <v>59</v>
      </c>
      <c r="E13" s="59"/>
      <c r="F13" s="60"/>
      <c r="G13" s="64" t="s">
        <v>84</v>
      </c>
      <c r="H13" s="124">
        <v>0.31188785929623464</v>
      </c>
      <c r="I13" s="123">
        <v>0.47467970814922467</v>
      </c>
      <c r="J13" s="123">
        <v>2.2053827717643912</v>
      </c>
      <c r="K13" s="124">
        <v>2.525435359795452</v>
      </c>
      <c r="L13" s="123">
        <v>0.5206883109650846</v>
      </c>
      <c r="M13" s="123">
        <v>0.23842528416966502</v>
      </c>
      <c r="N13" s="123">
        <v>0.18876304685765888</v>
      </c>
      <c r="O13" s="124">
        <v>0.30038382377482264</v>
      </c>
      <c r="P13" s="123">
        <v>0.06371014653335294</v>
      </c>
      <c r="Q13" s="123">
        <v>0.2795982396718273</v>
      </c>
      <c r="R13" s="123">
        <v>0.512792357682784</v>
      </c>
      <c r="S13" s="124">
        <v>1.0435393379867293</v>
      </c>
      <c r="T13" s="125">
        <v>2.013255877492327</v>
      </c>
      <c r="U13" s="123">
        <v>2.1118755868782415</v>
      </c>
      <c r="V13" s="123">
        <v>2.2753047660944503</v>
      </c>
      <c r="W13" s="124">
        <v>2.4192818941683782</v>
      </c>
      <c r="X13" s="123">
        <v>2.4507282706120606</v>
      </c>
      <c r="Y13" s="123">
        <v>2.494572883215767</v>
      </c>
      <c r="Z13" s="123">
        <v>2.538161686453549</v>
      </c>
      <c r="AA13" s="126">
        <v>2.6493234696549166</v>
      </c>
    </row>
    <row r="14" spans="2:27" ht="15">
      <c r="B14" s="63"/>
      <c r="C14" s="59"/>
      <c r="D14" s="59" t="s">
        <v>60</v>
      </c>
      <c r="E14" s="59"/>
      <c r="F14" s="60"/>
      <c r="G14" s="64" t="s">
        <v>84</v>
      </c>
      <c r="H14" s="124">
        <v>0.4991189902549422</v>
      </c>
      <c r="I14" s="123">
        <v>0.5860603689517063</v>
      </c>
      <c r="J14" s="123">
        <v>2.1724680896741972</v>
      </c>
      <c r="K14" s="124">
        <v>2.463466281492032</v>
      </c>
      <c r="L14" s="123">
        <v>0.28526148969889675</v>
      </c>
      <c r="M14" s="123">
        <v>0.41972114417131934</v>
      </c>
      <c r="N14" s="123">
        <v>0.6648438624262241</v>
      </c>
      <c r="O14" s="124">
        <v>0.6262568227520546</v>
      </c>
      <c r="P14" s="123">
        <v>0.5200551660728792</v>
      </c>
      <c r="Q14" s="123">
        <v>0.4087178744242408</v>
      </c>
      <c r="R14" s="123">
        <v>0.5519905879810807</v>
      </c>
      <c r="S14" s="124">
        <v>0.8625140750314415</v>
      </c>
      <c r="T14" s="125">
        <v>1.879233125808284</v>
      </c>
      <c r="U14" s="123">
        <v>2.109678659914337</v>
      </c>
      <c r="V14" s="123">
        <v>2.266987299177785</v>
      </c>
      <c r="W14" s="124">
        <v>2.4310840995070038</v>
      </c>
      <c r="X14" s="123">
        <v>2.317393221084771</v>
      </c>
      <c r="Y14" s="123">
        <v>2.369826872038729</v>
      </c>
      <c r="Z14" s="123">
        <v>2.494351820509749</v>
      </c>
      <c r="AA14" s="126">
        <v>2.669305938436665</v>
      </c>
    </row>
    <row r="15" spans="2:27" ht="3.75" customHeight="1">
      <c r="B15" s="63"/>
      <c r="C15" s="59"/>
      <c r="D15" s="59"/>
      <c r="E15" s="59"/>
      <c r="F15" s="60"/>
      <c r="G15" s="64"/>
      <c r="H15" s="124"/>
      <c r="I15" s="123"/>
      <c r="J15" s="123"/>
      <c r="K15" s="124"/>
      <c r="L15" s="123"/>
      <c r="M15" s="123"/>
      <c r="N15" s="123"/>
      <c r="O15" s="124"/>
      <c r="P15" s="123"/>
      <c r="Q15" s="123"/>
      <c r="R15" s="123"/>
      <c r="S15" s="124"/>
      <c r="T15" s="125"/>
      <c r="U15" s="123"/>
      <c r="V15" s="123"/>
      <c r="W15" s="124"/>
      <c r="X15" s="123"/>
      <c r="Y15" s="123"/>
      <c r="Z15" s="123"/>
      <c r="AA15" s="126"/>
    </row>
    <row r="16" spans="2:27" ht="15">
      <c r="B16" s="63"/>
      <c r="C16" s="105" t="s">
        <v>33</v>
      </c>
      <c r="D16" s="59"/>
      <c r="E16" s="59"/>
      <c r="F16" s="60"/>
      <c r="G16" s="64" t="s">
        <v>84</v>
      </c>
      <c r="H16" s="124">
        <v>-0.0691570240367696</v>
      </c>
      <c r="I16" s="123">
        <v>-0.018704962229449507</v>
      </c>
      <c r="J16" s="123">
        <v>1.6973000778295244</v>
      </c>
      <c r="K16" s="124">
        <v>2.280001270397392</v>
      </c>
      <c r="L16" s="123">
        <v>-0.0568278546299581</v>
      </c>
      <c r="M16" s="123">
        <v>-0.07819545369208925</v>
      </c>
      <c r="N16" s="123">
        <v>-0.12547117825471332</v>
      </c>
      <c r="O16" s="124">
        <v>-0.016058413897823698</v>
      </c>
      <c r="P16" s="123">
        <v>-0.42740947269170704</v>
      </c>
      <c r="Q16" s="123">
        <v>-0.20212986763614538</v>
      </c>
      <c r="R16" s="123">
        <v>0.029331637163480195</v>
      </c>
      <c r="S16" s="124">
        <v>0.5249361398834651</v>
      </c>
      <c r="T16" s="125">
        <v>1.58847411716647</v>
      </c>
      <c r="U16" s="123">
        <v>1.6226143078141888</v>
      </c>
      <c r="V16" s="123">
        <v>1.7288176509056399</v>
      </c>
      <c r="W16" s="124">
        <v>1.8492589270896644</v>
      </c>
      <c r="X16" s="123">
        <v>2.2028846763012098</v>
      </c>
      <c r="Y16" s="123">
        <v>2.239179010911812</v>
      </c>
      <c r="Z16" s="123">
        <v>2.286875888768506</v>
      </c>
      <c r="AA16" s="126">
        <v>2.391112654081809</v>
      </c>
    </row>
    <row r="17" spans="2:27" ht="3.75" customHeight="1">
      <c r="B17" s="63"/>
      <c r="C17" s="59"/>
      <c r="D17" s="59"/>
      <c r="E17" s="59"/>
      <c r="F17" s="60"/>
      <c r="G17" s="64"/>
      <c r="H17" s="60"/>
      <c r="I17" s="59"/>
      <c r="J17" s="59"/>
      <c r="K17" s="60"/>
      <c r="L17" s="59"/>
      <c r="M17" s="59"/>
      <c r="N17" s="59"/>
      <c r="O17" s="60"/>
      <c r="P17" s="59"/>
      <c r="Q17" s="59"/>
      <c r="R17" s="59"/>
      <c r="S17" s="60"/>
      <c r="T17" s="61"/>
      <c r="U17" s="59"/>
      <c r="V17" s="59"/>
      <c r="W17" s="60"/>
      <c r="X17" s="59"/>
      <c r="Y17" s="59"/>
      <c r="Z17" s="59"/>
      <c r="AA17" s="62"/>
    </row>
    <row r="18" spans="2:27" ht="15">
      <c r="B18" s="63"/>
      <c r="C18" s="59" t="s">
        <v>13</v>
      </c>
      <c r="D18" s="59"/>
      <c r="E18" s="59"/>
      <c r="F18" s="60"/>
      <c r="G18" s="64" t="s">
        <v>85</v>
      </c>
      <c r="H18" s="77">
        <v>-0.20122798590611524</v>
      </c>
      <c r="I18" s="78">
        <v>0.07598179508975988</v>
      </c>
      <c r="J18" s="78">
        <v>1.800072625925722</v>
      </c>
      <c r="K18" s="77">
        <v>2.317508949855025</v>
      </c>
      <c r="L18" s="78">
        <v>-0.24297384993931814</v>
      </c>
      <c r="M18" s="78">
        <v>-0.3842157465188478</v>
      </c>
      <c r="N18" s="78">
        <v>-0.1588449688661484</v>
      </c>
      <c r="O18" s="77">
        <v>-0.02073086169239957</v>
      </c>
      <c r="P18" s="78">
        <v>-0.1915584944665767</v>
      </c>
      <c r="Q18" s="78">
        <v>-0.0871424728030945</v>
      </c>
      <c r="R18" s="78">
        <v>0.09544223995945345</v>
      </c>
      <c r="S18" s="77">
        <v>0.476646815061585</v>
      </c>
      <c r="T18" s="83">
        <v>1.148646619090158</v>
      </c>
      <c r="U18" s="78">
        <v>1.6801964749101757</v>
      </c>
      <c r="V18" s="78">
        <v>2.07206752759717</v>
      </c>
      <c r="W18" s="77">
        <v>2.278646573889958</v>
      </c>
      <c r="X18" s="78">
        <v>2.34302991684676</v>
      </c>
      <c r="Y18" s="78">
        <v>2.358643115221753</v>
      </c>
      <c r="Z18" s="78">
        <v>2.3058135680428506</v>
      </c>
      <c r="AA18" s="84">
        <v>2.2662451246404913</v>
      </c>
    </row>
    <row r="19" spans="2:27" ht="15">
      <c r="B19" s="63"/>
      <c r="C19" s="59"/>
      <c r="D19" s="59" t="s">
        <v>61</v>
      </c>
      <c r="E19" s="59"/>
      <c r="F19" s="60"/>
      <c r="G19" s="64" t="s">
        <v>85</v>
      </c>
      <c r="H19" s="77">
        <v>-0.088072237793682</v>
      </c>
      <c r="I19" s="78">
        <v>0.42080686686685453</v>
      </c>
      <c r="J19" s="78">
        <v>1.8939686973229186</v>
      </c>
      <c r="K19" s="77">
        <v>2.2403577172846383</v>
      </c>
      <c r="L19" s="78">
        <v>-0.21472757869184989</v>
      </c>
      <c r="M19" s="78">
        <v>-0.45674774465921075</v>
      </c>
      <c r="N19" s="78">
        <v>-0.19061162109198904</v>
      </c>
      <c r="O19" s="77">
        <v>0.5060157970723509</v>
      </c>
      <c r="P19" s="78">
        <v>0.10025900586403225</v>
      </c>
      <c r="Q19" s="78">
        <v>0.42498877554446324</v>
      </c>
      <c r="R19" s="78">
        <v>0.5696639417162714</v>
      </c>
      <c r="S19" s="77">
        <v>0.578428890579147</v>
      </c>
      <c r="T19" s="83">
        <v>1.5599663815754496</v>
      </c>
      <c r="U19" s="78">
        <v>1.7559788151046547</v>
      </c>
      <c r="V19" s="78">
        <v>2.0559813294069613</v>
      </c>
      <c r="W19" s="77">
        <v>2.192093953083287</v>
      </c>
      <c r="X19" s="78">
        <v>2.341558525330001</v>
      </c>
      <c r="Y19" s="78">
        <v>2.2821080457932084</v>
      </c>
      <c r="Z19" s="78">
        <v>2.206725351417589</v>
      </c>
      <c r="AA19" s="84">
        <v>2.136339695486697</v>
      </c>
    </row>
    <row r="20" spans="2:27" ht="15">
      <c r="B20" s="63"/>
      <c r="C20" s="59"/>
      <c r="D20" s="59" t="s">
        <v>62</v>
      </c>
      <c r="E20" s="59"/>
      <c r="F20" s="60"/>
      <c r="G20" s="64" t="s">
        <v>85</v>
      </c>
      <c r="H20" s="77">
        <v>0.4095912504918431</v>
      </c>
      <c r="I20" s="78">
        <v>1.318193612845306</v>
      </c>
      <c r="J20" s="78">
        <v>2.3152688408224265</v>
      </c>
      <c r="K20" s="77">
        <v>2.3948240699267274</v>
      </c>
      <c r="L20" s="78">
        <v>0.12610934796741446</v>
      </c>
      <c r="M20" s="78">
        <v>0.28386496458705324</v>
      </c>
      <c r="N20" s="78">
        <v>0.4869519567076992</v>
      </c>
      <c r="O20" s="77">
        <v>0.732224224534761</v>
      </c>
      <c r="P20" s="78">
        <v>0.8318222084153177</v>
      </c>
      <c r="Q20" s="78">
        <v>1.3094267079160886</v>
      </c>
      <c r="R20" s="78">
        <v>1.4240933035815573</v>
      </c>
      <c r="S20" s="77">
        <v>1.7009732935767943</v>
      </c>
      <c r="T20" s="83">
        <v>2.1509783896038925</v>
      </c>
      <c r="U20" s="78">
        <v>2.10363909335598</v>
      </c>
      <c r="V20" s="78">
        <v>2.43002151686602</v>
      </c>
      <c r="W20" s="77">
        <v>2.574319540816788</v>
      </c>
      <c r="X20" s="78">
        <v>2.5219642160305966</v>
      </c>
      <c r="Y20" s="78">
        <v>2.4544326565444834</v>
      </c>
      <c r="Z20" s="78">
        <v>2.3568564935344085</v>
      </c>
      <c r="AA20" s="84">
        <v>2.257075466498833</v>
      </c>
    </row>
    <row r="21" spans="2:27" ht="15">
      <c r="B21" s="63"/>
      <c r="C21" s="59"/>
      <c r="D21" s="59" t="s">
        <v>63</v>
      </c>
      <c r="E21" s="59"/>
      <c r="F21" s="60"/>
      <c r="G21" s="64" t="s">
        <v>85</v>
      </c>
      <c r="H21" s="77">
        <v>-0.08167373845418524</v>
      </c>
      <c r="I21" s="78">
        <v>-0.8705213246644519</v>
      </c>
      <c r="J21" s="78">
        <v>1.1680439384145131</v>
      </c>
      <c r="K21" s="77">
        <v>2.2215584415890817</v>
      </c>
      <c r="L21" s="78">
        <v>1.0515851611079512</v>
      </c>
      <c r="M21" s="78">
        <v>0.21440407906958114</v>
      </c>
      <c r="N21" s="78">
        <v>-1.4350666603966857</v>
      </c>
      <c r="O21" s="77">
        <v>-0.11048089672802064</v>
      </c>
      <c r="P21" s="78">
        <v>-0.771105952590446</v>
      </c>
      <c r="Q21" s="78">
        <v>-0.8436272815171719</v>
      </c>
      <c r="R21" s="78">
        <v>-0.6729633866813884</v>
      </c>
      <c r="S21" s="77">
        <v>-1.185244451609961</v>
      </c>
      <c r="T21" s="83">
        <v>0.04145405319601991</v>
      </c>
      <c r="U21" s="78">
        <v>1.0378487803843086</v>
      </c>
      <c r="V21" s="78">
        <v>1.549871568726374</v>
      </c>
      <c r="W21" s="77">
        <v>2.0137927202496826</v>
      </c>
      <c r="X21" s="78">
        <v>2.2266039658249497</v>
      </c>
      <c r="Y21" s="78">
        <v>2.2547604335184275</v>
      </c>
      <c r="Z21" s="78">
        <v>2.2259897735845726</v>
      </c>
      <c r="AA21" s="84">
        <v>2.184428660586306</v>
      </c>
    </row>
    <row r="22" spans="2:27" ht="15">
      <c r="B22" s="63"/>
      <c r="C22" s="59"/>
      <c r="D22" s="59" t="s">
        <v>64</v>
      </c>
      <c r="E22" s="59"/>
      <c r="F22" s="60"/>
      <c r="G22" s="64" t="s">
        <v>85</v>
      </c>
      <c r="H22" s="77">
        <v>-3.322051999400159</v>
      </c>
      <c r="I22" s="78">
        <v>0.9466918540190505</v>
      </c>
      <c r="J22" s="78">
        <v>2.4089537551218285</v>
      </c>
      <c r="K22" s="77">
        <v>2.155969978649125</v>
      </c>
      <c r="L22" s="78">
        <v>-4.15574952475481</v>
      </c>
      <c r="M22" s="78">
        <v>-3.8274458903900097</v>
      </c>
      <c r="N22" s="78">
        <v>-3.2483326361792564</v>
      </c>
      <c r="O22" s="77">
        <v>-2.1431413758997877</v>
      </c>
      <c r="P22" s="78">
        <v>-1.3897652200972743</v>
      </c>
      <c r="Q22" s="78">
        <v>0.941890327090178</v>
      </c>
      <c r="R22" s="78">
        <v>2.0049587105638125</v>
      </c>
      <c r="S22" s="77">
        <v>2.2025863516812194</v>
      </c>
      <c r="T22" s="83">
        <v>3.6319590088361338</v>
      </c>
      <c r="U22" s="78">
        <v>1.9707659233697967</v>
      </c>
      <c r="V22" s="78">
        <v>1.999112207257241</v>
      </c>
      <c r="W22" s="77">
        <v>2.0848630633269636</v>
      </c>
      <c r="X22" s="78">
        <v>2.116124273785161</v>
      </c>
      <c r="Y22" s="78">
        <v>2.151157932434188</v>
      </c>
      <c r="Z22" s="78">
        <v>2.1643602141433718</v>
      </c>
      <c r="AA22" s="84">
        <v>2.189343024303298</v>
      </c>
    </row>
    <row r="23" spans="2:27" ht="15">
      <c r="B23" s="63"/>
      <c r="C23" s="59"/>
      <c r="D23" s="59" t="s">
        <v>65</v>
      </c>
      <c r="E23" s="59"/>
      <c r="F23" s="60"/>
      <c r="G23" s="64" t="s">
        <v>85</v>
      </c>
      <c r="H23" s="77">
        <v>-3.363155350608878</v>
      </c>
      <c r="I23" s="78">
        <v>1.4911011526120603</v>
      </c>
      <c r="J23" s="78">
        <v>3.017469870256278</v>
      </c>
      <c r="K23" s="77">
        <v>2.5405461246090084</v>
      </c>
      <c r="L23" s="78">
        <v>-4.205551489710146</v>
      </c>
      <c r="M23" s="78">
        <v>-3.702568478329056</v>
      </c>
      <c r="N23" s="78">
        <v>-3.570874000951065</v>
      </c>
      <c r="O23" s="77">
        <v>-2.0330664421202727</v>
      </c>
      <c r="P23" s="78">
        <v>-0.6868760257794975</v>
      </c>
      <c r="Q23" s="78">
        <v>1.676828848272521</v>
      </c>
      <c r="R23" s="78">
        <v>2.6042051601450993</v>
      </c>
      <c r="S23" s="77">
        <v>2.311936212897976</v>
      </c>
      <c r="T23" s="83">
        <v>4.217166863411805</v>
      </c>
      <c r="U23" s="78">
        <v>2.7356607021280013</v>
      </c>
      <c r="V23" s="78">
        <v>2.5592537636280497</v>
      </c>
      <c r="W23" s="77">
        <v>2.6077219879294518</v>
      </c>
      <c r="X23" s="78">
        <v>2.5762352599456335</v>
      </c>
      <c r="Y23" s="78">
        <v>2.5836444590840983</v>
      </c>
      <c r="Z23" s="78">
        <v>2.5481203999184032</v>
      </c>
      <c r="AA23" s="84">
        <v>2.4586030187895744</v>
      </c>
    </row>
    <row r="24" spans="2:27" ht="18">
      <c r="B24" s="63"/>
      <c r="C24" s="59"/>
      <c r="D24" s="59" t="s">
        <v>148</v>
      </c>
      <c r="E24" s="59"/>
      <c r="F24" s="60"/>
      <c r="G24" s="64" t="s">
        <v>85</v>
      </c>
      <c r="H24" s="77">
        <v>0.04253382998777511</v>
      </c>
      <c r="I24" s="78">
        <v>-0.5364108699287442</v>
      </c>
      <c r="J24" s="78">
        <v>-0.5906921572630637</v>
      </c>
      <c r="K24" s="77">
        <v>-0.3750478815399987</v>
      </c>
      <c r="L24" s="78">
        <v>0.05198836230053416</v>
      </c>
      <c r="M24" s="78">
        <v>-0.12967886067954737</v>
      </c>
      <c r="N24" s="78">
        <v>0.3344854175853129</v>
      </c>
      <c r="O24" s="77">
        <v>-0.11235927244213428</v>
      </c>
      <c r="P24" s="78">
        <v>-0.7077505632591397</v>
      </c>
      <c r="Q24" s="78">
        <v>-0.722818098781417</v>
      </c>
      <c r="R24" s="78">
        <v>-0.5840369297203836</v>
      </c>
      <c r="S24" s="77">
        <v>-0.10687888946719681</v>
      </c>
      <c r="T24" s="83">
        <v>-0.5615273108917336</v>
      </c>
      <c r="U24" s="78">
        <v>-0.7445270449722017</v>
      </c>
      <c r="V24" s="78">
        <v>-0.5461638377964277</v>
      </c>
      <c r="W24" s="77">
        <v>-0.5095707364636581</v>
      </c>
      <c r="X24" s="78">
        <v>-0.44855515022021564</v>
      </c>
      <c r="Y24" s="78">
        <v>-0.42159403570653353</v>
      </c>
      <c r="Z24" s="78">
        <v>-0.37422449507457145</v>
      </c>
      <c r="AA24" s="84">
        <v>-0.2627988148900613</v>
      </c>
    </row>
    <row r="25" spans="2:27" ht="3.75" customHeight="1">
      <c r="B25" s="63"/>
      <c r="C25" s="59"/>
      <c r="D25" s="59"/>
      <c r="E25" s="59"/>
      <c r="F25" s="60"/>
      <c r="G25" s="64"/>
      <c r="H25" s="60"/>
      <c r="I25" s="59"/>
      <c r="J25" s="59"/>
      <c r="K25" s="60"/>
      <c r="L25" s="59"/>
      <c r="M25" s="59"/>
      <c r="N25" s="59"/>
      <c r="O25" s="60"/>
      <c r="P25" s="59"/>
      <c r="Q25" s="59"/>
      <c r="R25" s="59"/>
      <c r="S25" s="60"/>
      <c r="T25" s="61"/>
      <c r="U25" s="59"/>
      <c r="V25" s="59"/>
      <c r="W25" s="60"/>
      <c r="X25" s="59"/>
      <c r="Y25" s="59"/>
      <c r="Z25" s="59"/>
      <c r="AA25" s="62"/>
    </row>
    <row r="26" spans="2:27" ht="18.75" thickBot="1">
      <c r="B26" s="65"/>
      <c r="C26" s="66" t="s">
        <v>149</v>
      </c>
      <c r="D26" s="66"/>
      <c r="E26" s="66"/>
      <c r="F26" s="67"/>
      <c r="G26" s="68" t="s">
        <v>86</v>
      </c>
      <c r="H26" s="86">
        <v>2.3483455464878205</v>
      </c>
      <c r="I26" s="85">
        <v>0.8300146308728245</v>
      </c>
      <c r="J26" s="85">
        <v>0.9977859533909736</v>
      </c>
      <c r="K26" s="86">
        <v>1.565983218909679</v>
      </c>
      <c r="L26" s="85">
        <v>1.1986677504521168</v>
      </c>
      <c r="M26" s="85">
        <v>3.6012616774711432</v>
      </c>
      <c r="N26" s="85">
        <v>2.2551988315013887</v>
      </c>
      <c r="O26" s="86">
        <v>2.345763435723896</v>
      </c>
      <c r="P26" s="85">
        <v>1.3545314714614705</v>
      </c>
      <c r="Q26" s="85">
        <v>0.5375859230212683</v>
      </c>
      <c r="R26" s="85">
        <v>0.9065372431954728</v>
      </c>
      <c r="S26" s="86">
        <v>0.5384709741300924</v>
      </c>
      <c r="T26" s="87">
        <v>0.3842708802150412</v>
      </c>
      <c r="U26" s="85">
        <v>0.7435115077904584</v>
      </c>
      <c r="V26" s="85">
        <v>1.3331359818782573</v>
      </c>
      <c r="W26" s="86">
        <v>1.513751076002663</v>
      </c>
      <c r="X26" s="85">
        <v>1.6172494381919478</v>
      </c>
      <c r="Y26" s="85">
        <v>1.6078289645511887</v>
      </c>
      <c r="Z26" s="85">
        <v>1.5496485851193427</v>
      </c>
      <c r="AA26" s="88">
        <v>1.4930096517294515</v>
      </c>
    </row>
    <row r="27" ht="3.75" customHeight="1"/>
    <row r="28" ht="15">
      <c r="B28" s="47" t="s">
        <v>48</v>
      </c>
    </row>
    <row r="29" spans="2:6" ht="15">
      <c r="B29" s="47" t="s">
        <v>160</v>
      </c>
      <c r="F29" s="70"/>
    </row>
    <row r="30" spans="2:6" ht="15">
      <c r="B30" s="47" t="s">
        <v>165</v>
      </c>
      <c r="F30" s="70"/>
    </row>
    <row r="32" ht="15.75" thickBot="1">
      <c r="F32" s="72" t="s">
        <v>8</v>
      </c>
    </row>
    <row r="33" spans="6:23" ht="15">
      <c r="F33" s="107"/>
      <c r="G33" s="108"/>
      <c r="H33" s="109">
        <v>41944</v>
      </c>
      <c r="I33" s="109">
        <v>41974</v>
      </c>
      <c r="J33" s="109">
        <v>42005</v>
      </c>
      <c r="K33" s="109">
        <v>42036</v>
      </c>
      <c r="L33" s="109">
        <v>42064</v>
      </c>
      <c r="M33" s="109">
        <v>42095</v>
      </c>
      <c r="N33" s="109">
        <v>42125</v>
      </c>
      <c r="O33" s="109">
        <v>42156</v>
      </c>
      <c r="P33" s="109">
        <v>42186</v>
      </c>
      <c r="Q33" s="109">
        <v>42217</v>
      </c>
      <c r="R33" s="109">
        <v>42248</v>
      </c>
      <c r="S33" s="109">
        <v>42278</v>
      </c>
      <c r="T33" s="109">
        <v>42309</v>
      </c>
      <c r="U33" s="109">
        <v>42339</v>
      </c>
      <c r="V33" s="109">
        <v>42370</v>
      </c>
      <c r="W33" s="110">
        <v>42401</v>
      </c>
    </row>
    <row r="34" spans="6:23" ht="15.75" thickBot="1">
      <c r="F34" s="111" t="s">
        <v>32</v>
      </c>
      <c r="G34" s="112" t="s">
        <v>66</v>
      </c>
      <c r="H34" s="85">
        <v>-0.016295934164432424</v>
      </c>
      <c r="I34" s="85">
        <v>-0.13058026605729367</v>
      </c>
      <c r="J34" s="85">
        <v>-0.512820512820511</v>
      </c>
      <c r="K34" s="85">
        <v>-0.594801597001549</v>
      </c>
      <c r="L34" s="85">
        <v>-0.39119804400978353</v>
      </c>
      <c r="M34" s="85">
        <v>-0.1303993480032517</v>
      </c>
      <c r="N34" s="85">
        <v>-0.26124418789996184</v>
      </c>
      <c r="O34" s="85">
        <v>-0.235959779875202</v>
      </c>
      <c r="P34" s="85">
        <v>-0.12305543608077585</v>
      </c>
      <c r="Q34" s="85">
        <v>-0.004817984420455446</v>
      </c>
      <c r="R34" s="85">
        <v>0.0811497656249287</v>
      </c>
      <c r="S34" s="85">
        <v>0.24043591404495146</v>
      </c>
      <c r="T34" s="85">
        <v>0.4972799238196046</v>
      </c>
      <c r="U34" s="85">
        <v>0.8194578005740709</v>
      </c>
      <c r="V34" s="85">
        <v>1.431944519952836</v>
      </c>
      <c r="W34" s="88">
        <v>1.7379658303968029</v>
      </c>
    </row>
    <row r="35" spans="6:8" ht="15">
      <c r="F35" s="47" t="s">
        <v>48</v>
      </c>
      <c r="G35" s="113"/>
      <c r="H35" s="114"/>
    </row>
    <row r="36" spans="7:8" ht="15">
      <c r="G36" s="113"/>
      <c r="H36" s="114"/>
    </row>
    <row r="37" spans="7:8" ht="15">
      <c r="G37" s="113"/>
      <c r="H37" s="114"/>
    </row>
    <row r="38" spans="7:8" ht="15">
      <c r="G38" s="113"/>
      <c r="H38" s="114"/>
    </row>
    <row r="39" spans="7:8" ht="15">
      <c r="G39" s="113"/>
      <c r="H39" s="114"/>
    </row>
    <row r="40" spans="7:8" ht="15">
      <c r="G40" s="113"/>
      <c r="H40" s="114"/>
    </row>
    <row r="41" spans="7:8" ht="15">
      <c r="G41" s="113"/>
      <c r="H41" s="114"/>
    </row>
    <row r="42" spans="7:8" ht="15">
      <c r="G42" s="113"/>
      <c r="H42" s="114"/>
    </row>
    <row r="43" spans="7:8" ht="15">
      <c r="G43" s="113"/>
      <c r="H43" s="114"/>
    </row>
  </sheetData>
  <sheetProtection/>
  <mergeCells count="10">
    <mergeCell ref="B2:AA3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2"/>
  <sheetViews>
    <sheetView zoomScale="80" zoomScaleNormal="80" zoomScalePageLayoutView="0" workbookViewId="0" topLeftCell="A1">
      <selection activeCell="X72" sqref="X72"/>
    </sheetView>
  </sheetViews>
  <sheetFormatPr defaultColWidth="9.140625" defaultRowHeight="15"/>
  <cols>
    <col min="1" max="5" width="3.140625" style="47" customWidth="1"/>
    <col min="6" max="6" width="35.00390625" style="47" customWidth="1"/>
    <col min="7" max="7" width="22.140625" style="47" customWidth="1"/>
    <col min="8" max="8" width="10.140625" style="47" customWidth="1"/>
    <col min="9" max="27" width="9.140625" style="47" customWidth="1"/>
    <col min="28" max="16384" width="9.140625" style="47" customWidth="1"/>
  </cols>
  <sheetData>
    <row r="1" ht="22.5" customHeight="1" thickBot="1">
      <c r="B1" s="46" t="s">
        <v>67</v>
      </c>
    </row>
    <row r="2" spans="2:27" ht="18.75" customHeight="1">
      <c r="B2" s="220" t="str">
        <f>"Medium-Term  "&amp;Summary!$H$4&amp;" - labour market [level]"</f>
        <v>Medium-Term  Forecast P2Q-2015 - labour market [level]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2"/>
    </row>
    <row r="3" spans="2:27" ht="18.75" customHeight="1"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5"/>
    </row>
    <row r="4" spans="2:27" ht="15">
      <c r="B4" s="226" t="s">
        <v>34</v>
      </c>
      <c r="C4" s="227"/>
      <c r="D4" s="227"/>
      <c r="E4" s="227"/>
      <c r="F4" s="228"/>
      <c r="G4" s="232" t="s">
        <v>12</v>
      </c>
      <c r="H4" s="42" t="s">
        <v>54</v>
      </c>
      <c r="I4" s="215">
        <v>2015</v>
      </c>
      <c r="J4" s="215">
        <v>2016</v>
      </c>
      <c r="K4" s="217">
        <v>2017</v>
      </c>
      <c r="L4" s="210">
        <v>2014</v>
      </c>
      <c r="M4" s="211"/>
      <c r="N4" s="211"/>
      <c r="O4" s="211"/>
      <c r="P4" s="210">
        <v>2015</v>
      </c>
      <c r="Q4" s="211"/>
      <c r="R4" s="211"/>
      <c r="S4" s="211"/>
      <c r="T4" s="210">
        <v>2016</v>
      </c>
      <c r="U4" s="211"/>
      <c r="V4" s="211"/>
      <c r="W4" s="212"/>
      <c r="X4" s="211">
        <v>2017</v>
      </c>
      <c r="Y4" s="211"/>
      <c r="Z4" s="211"/>
      <c r="AA4" s="219"/>
    </row>
    <row r="5" spans="2:27" ht="15">
      <c r="B5" s="229"/>
      <c r="C5" s="230"/>
      <c r="D5" s="230"/>
      <c r="E5" s="230"/>
      <c r="F5" s="231"/>
      <c r="G5" s="233"/>
      <c r="H5" s="45">
        <v>2014</v>
      </c>
      <c r="I5" s="216"/>
      <c r="J5" s="216"/>
      <c r="K5" s="218"/>
      <c r="L5" s="48" t="s">
        <v>0</v>
      </c>
      <c r="M5" s="48" t="s">
        <v>1</v>
      </c>
      <c r="N5" s="48" t="s">
        <v>2</v>
      </c>
      <c r="O5" s="49" t="s">
        <v>3</v>
      </c>
      <c r="P5" s="48" t="s">
        <v>0</v>
      </c>
      <c r="Q5" s="48" t="s">
        <v>1</v>
      </c>
      <c r="R5" s="48" t="s">
        <v>2</v>
      </c>
      <c r="S5" s="49" t="s">
        <v>3</v>
      </c>
      <c r="T5" s="50" t="s">
        <v>0</v>
      </c>
      <c r="U5" s="48" t="s">
        <v>1</v>
      </c>
      <c r="V5" s="48" t="s">
        <v>2</v>
      </c>
      <c r="W5" s="49" t="s">
        <v>3</v>
      </c>
      <c r="X5" s="48" t="s">
        <v>0</v>
      </c>
      <c r="Y5" s="48" t="s">
        <v>1</v>
      </c>
      <c r="Z5" s="48" t="s">
        <v>2</v>
      </c>
      <c r="AA5" s="51" t="s">
        <v>3</v>
      </c>
    </row>
    <row r="6" spans="2:27" ht="3.75" customHeight="1">
      <c r="B6" s="52"/>
      <c r="C6" s="53"/>
      <c r="D6" s="53"/>
      <c r="E6" s="53"/>
      <c r="F6" s="54"/>
      <c r="G6" s="41"/>
      <c r="H6" s="115"/>
      <c r="I6" s="101"/>
      <c r="J6" s="102"/>
      <c r="K6" s="103"/>
      <c r="L6" s="57"/>
      <c r="M6" s="57"/>
      <c r="N6" s="57"/>
      <c r="O6" s="56"/>
      <c r="P6" s="57"/>
      <c r="Q6" s="57"/>
      <c r="R6" s="57"/>
      <c r="S6" s="56"/>
      <c r="T6" s="104"/>
      <c r="U6" s="57"/>
      <c r="V6" s="57"/>
      <c r="W6" s="56"/>
      <c r="X6" s="57"/>
      <c r="Y6" s="57"/>
      <c r="Z6" s="57"/>
      <c r="AA6" s="74"/>
    </row>
    <row r="7" spans="2:27" ht="15">
      <c r="B7" s="52" t="s">
        <v>68</v>
      </c>
      <c r="C7" s="53"/>
      <c r="D7" s="53"/>
      <c r="E7" s="53"/>
      <c r="F7" s="106"/>
      <c r="G7" s="55"/>
      <c r="H7" s="115"/>
      <c r="I7" s="101"/>
      <c r="J7" s="101"/>
      <c r="K7" s="103"/>
      <c r="L7" s="57"/>
      <c r="M7" s="57"/>
      <c r="N7" s="57"/>
      <c r="O7" s="56"/>
      <c r="P7" s="57"/>
      <c r="Q7" s="57"/>
      <c r="R7" s="57"/>
      <c r="S7" s="56"/>
      <c r="T7" s="104"/>
      <c r="U7" s="57"/>
      <c r="V7" s="57"/>
      <c r="W7" s="56"/>
      <c r="X7" s="57"/>
      <c r="Y7" s="57"/>
      <c r="Z7" s="57"/>
      <c r="AA7" s="74"/>
    </row>
    <row r="8" spans="2:27" ht="15">
      <c r="B8" s="52"/>
      <c r="C8" s="105" t="s">
        <v>22</v>
      </c>
      <c r="D8" s="53"/>
      <c r="E8" s="53"/>
      <c r="F8" s="106"/>
      <c r="G8" s="64" t="s">
        <v>166</v>
      </c>
      <c r="H8" s="128">
        <v>2223.1490000000003</v>
      </c>
      <c r="I8" s="129">
        <v>2254.827687960504</v>
      </c>
      <c r="J8" s="129">
        <v>2280.9396466071125</v>
      </c>
      <c r="K8" s="130">
        <v>2298.603425987228</v>
      </c>
      <c r="L8" s="131">
        <v>2206.3225440383503</v>
      </c>
      <c r="M8" s="131">
        <v>2219.68920036254</v>
      </c>
      <c r="N8" s="131">
        <v>2227.01895442692</v>
      </c>
      <c r="O8" s="132">
        <v>2239.5653011721897</v>
      </c>
      <c r="P8" s="131">
        <v>2244.09508911993</v>
      </c>
      <c r="Q8" s="131">
        <v>2251.051783896202</v>
      </c>
      <c r="R8" s="131">
        <v>2258.705359961449</v>
      </c>
      <c r="S8" s="132">
        <v>2265.458518864435</v>
      </c>
      <c r="T8" s="133">
        <v>2272.517936283756</v>
      </c>
      <c r="U8" s="131">
        <v>2278.8110921926063</v>
      </c>
      <c r="V8" s="131">
        <v>2284.2922615740526</v>
      </c>
      <c r="W8" s="132">
        <v>2288.137296378035</v>
      </c>
      <c r="X8" s="131">
        <v>2292.323906895157</v>
      </c>
      <c r="Y8" s="131">
        <v>2296.4966567718493</v>
      </c>
      <c r="Z8" s="131">
        <v>2300.6959694441293</v>
      </c>
      <c r="AA8" s="134">
        <v>2304.897170837776</v>
      </c>
    </row>
    <row r="9" spans="2:27" ht="3.75" customHeight="1">
      <c r="B9" s="63"/>
      <c r="C9" s="59"/>
      <c r="D9" s="75"/>
      <c r="E9" s="59"/>
      <c r="F9" s="60"/>
      <c r="G9" s="64"/>
      <c r="H9" s="135"/>
      <c r="I9" s="131"/>
      <c r="J9" s="131"/>
      <c r="K9" s="132"/>
      <c r="L9" s="131"/>
      <c r="M9" s="131"/>
      <c r="N9" s="131"/>
      <c r="O9" s="132"/>
      <c r="P9" s="131"/>
      <c r="Q9" s="131"/>
      <c r="R9" s="131"/>
      <c r="S9" s="132"/>
      <c r="T9" s="133"/>
      <c r="U9" s="131"/>
      <c r="V9" s="131"/>
      <c r="W9" s="132"/>
      <c r="X9" s="131"/>
      <c r="Y9" s="131"/>
      <c r="Z9" s="131"/>
      <c r="AA9" s="134"/>
    </row>
    <row r="10" spans="2:27" ht="15">
      <c r="B10" s="63"/>
      <c r="C10" s="59"/>
      <c r="D10" s="75" t="s">
        <v>71</v>
      </c>
      <c r="E10" s="59"/>
      <c r="F10" s="60"/>
      <c r="G10" s="64" t="s">
        <v>166</v>
      </c>
      <c r="H10" s="135">
        <v>1895.524</v>
      </c>
      <c r="I10" s="131">
        <v>1929.9388918893085</v>
      </c>
      <c r="J10" s="131">
        <v>1953.3420386088665</v>
      </c>
      <c r="K10" s="132">
        <v>1968.4688758643888</v>
      </c>
      <c r="L10" s="136"/>
      <c r="M10" s="136"/>
      <c r="N10" s="136"/>
      <c r="O10" s="137"/>
      <c r="P10" s="136"/>
      <c r="Q10" s="136"/>
      <c r="R10" s="136"/>
      <c r="S10" s="137"/>
      <c r="T10" s="138"/>
      <c r="U10" s="136"/>
      <c r="V10" s="136"/>
      <c r="W10" s="137"/>
      <c r="X10" s="136"/>
      <c r="Y10" s="136"/>
      <c r="Z10" s="136"/>
      <c r="AA10" s="139"/>
    </row>
    <row r="11" spans="2:27" ht="15">
      <c r="B11" s="63"/>
      <c r="C11" s="59"/>
      <c r="D11" s="75" t="s">
        <v>72</v>
      </c>
      <c r="E11" s="59"/>
      <c r="F11" s="60"/>
      <c r="G11" s="64" t="s">
        <v>166</v>
      </c>
      <c r="H11" s="135">
        <v>327.6249999999976</v>
      </c>
      <c r="I11" s="131">
        <v>324.8887960712068</v>
      </c>
      <c r="J11" s="131">
        <v>327.5976079982428</v>
      </c>
      <c r="K11" s="132">
        <v>330.13455012283544</v>
      </c>
      <c r="L11" s="136"/>
      <c r="M11" s="136"/>
      <c r="N11" s="136"/>
      <c r="O11" s="137"/>
      <c r="P11" s="136"/>
      <c r="Q11" s="136"/>
      <c r="R11" s="136"/>
      <c r="S11" s="137"/>
      <c r="T11" s="138"/>
      <c r="U11" s="136"/>
      <c r="V11" s="136"/>
      <c r="W11" s="137"/>
      <c r="X11" s="136"/>
      <c r="Y11" s="136"/>
      <c r="Z11" s="136"/>
      <c r="AA11" s="139"/>
    </row>
    <row r="12" spans="2:27" ht="3.75" customHeight="1">
      <c r="B12" s="63"/>
      <c r="C12" s="59"/>
      <c r="D12" s="59"/>
      <c r="E12" s="59"/>
      <c r="F12" s="60"/>
      <c r="G12" s="64"/>
      <c r="H12" s="71"/>
      <c r="I12" s="59"/>
      <c r="J12" s="59"/>
      <c r="K12" s="60"/>
      <c r="L12" s="59"/>
      <c r="M12" s="59"/>
      <c r="N12" s="59"/>
      <c r="O12" s="60"/>
      <c r="P12" s="59"/>
      <c r="Q12" s="59"/>
      <c r="R12" s="59"/>
      <c r="S12" s="60"/>
      <c r="T12" s="61"/>
      <c r="U12" s="59"/>
      <c r="V12" s="59"/>
      <c r="W12" s="60"/>
      <c r="X12" s="59"/>
      <c r="Y12" s="59"/>
      <c r="Z12" s="59"/>
      <c r="AA12" s="62"/>
    </row>
    <row r="13" spans="2:27" ht="15">
      <c r="B13" s="63"/>
      <c r="C13" s="59" t="s">
        <v>73</v>
      </c>
      <c r="D13" s="59"/>
      <c r="E13" s="59"/>
      <c r="F13" s="60"/>
      <c r="G13" s="64" t="s">
        <v>113</v>
      </c>
      <c r="H13" s="99">
        <v>358.71500000000003</v>
      </c>
      <c r="I13" s="78">
        <v>322.1936440191622</v>
      </c>
      <c r="J13" s="78">
        <v>292.5544937333058</v>
      </c>
      <c r="K13" s="77">
        <v>270.5908616548527</v>
      </c>
      <c r="L13" s="123">
        <v>374.952319929651</v>
      </c>
      <c r="M13" s="123">
        <v>363.640683059049</v>
      </c>
      <c r="N13" s="123">
        <v>355.069345165745</v>
      </c>
      <c r="O13" s="124">
        <v>341.197651845555</v>
      </c>
      <c r="P13" s="123">
        <v>331.47772981359196</v>
      </c>
      <c r="Q13" s="123">
        <v>326.00307651611007</v>
      </c>
      <c r="R13" s="123">
        <v>320.22262304661854</v>
      </c>
      <c r="S13" s="124">
        <v>311.0711467003284</v>
      </c>
      <c r="T13" s="125">
        <v>302.95597886862424</v>
      </c>
      <c r="U13" s="123">
        <v>295.6307163034353</v>
      </c>
      <c r="V13" s="123">
        <v>288.38265707031496</v>
      </c>
      <c r="W13" s="124">
        <v>283.2486226908486</v>
      </c>
      <c r="X13" s="123">
        <v>278.03079702368905</v>
      </c>
      <c r="Y13" s="123">
        <v>273.0842810205445</v>
      </c>
      <c r="Z13" s="123">
        <v>268.1114351522069</v>
      </c>
      <c r="AA13" s="126">
        <v>263.1369334229703</v>
      </c>
    </row>
    <row r="14" spans="2:27" ht="15">
      <c r="B14" s="63"/>
      <c r="C14" s="59" t="s">
        <v>24</v>
      </c>
      <c r="D14" s="59"/>
      <c r="E14" s="59"/>
      <c r="F14" s="60"/>
      <c r="G14" s="64" t="s">
        <v>4</v>
      </c>
      <c r="H14" s="99">
        <v>13.180721295400055</v>
      </c>
      <c r="I14" s="78">
        <v>11.812486680126096</v>
      </c>
      <c r="J14" s="78">
        <v>10.752221066539391</v>
      </c>
      <c r="K14" s="77">
        <v>9.961720958710885</v>
      </c>
      <c r="L14" s="78">
        <v>13.815817336118656</v>
      </c>
      <c r="M14" s="78">
        <v>13.381452090094928</v>
      </c>
      <c r="N14" s="78">
        <v>13.038566118594023</v>
      </c>
      <c r="O14" s="77">
        <v>12.48704963679262</v>
      </c>
      <c r="P14" s="78">
        <v>12.13926785881295</v>
      </c>
      <c r="Q14" s="78">
        <v>11.946730651442463</v>
      </c>
      <c r="R14" s="78">
        <v>11.744484003851136</v>
      </c>
      <c r="S14" s="77">
        <v>11.419464206397834</v>
      </c>
      <c r="T14" s="83">
        <v>11.126114289277211</v>
      </c>
      <c r="U14" s="78">
        <v>10.861445331369168</v>
      </c>
      <c r="V14" s="78">
        <v>10.602428956377707</v>
      </c>
      <c r="W14" s="77">
        <v>10.418895689133478</v>
      </c>
      <c r="X14" s="78">
        <v>10.23106844484687</v>
      </c>
      <c r="Y14" s="78">
        <v>10.05207094965499</v>
      </c>
      <c r="Z14" s="78">
        <v>9.871995246732013</v>
      </c>
      <c r="AA14" s="84">
        <v>9.691749193609667</v>
      </c>
    </row>
    <row r="15" spans="2:27" ht="3.75" customHeight="1">
      <c r="B15" s="63"/>
      <c r="C15" s="59"/>
      <c r="D15" s="59"/>
      <c r="E15" s="59"/>
      <c r="F15" s="60"/>
      <c r="G15" s="64"/>
      <c r="H15" s="71"/>
      <c r="I15" s="59"/>
      <c r="J15" s="59"/>
      <c r="K15" s="60"/>
      <c r="L15" s="59"/>
      <c r="M15" s="59"/>
      <c r="N15" s="59"/>
      <c r="O15" s="60"/>
      <c r="P15" s="59"/>
      <c r="Q15" s="59"/>
      <c r="R15" s="59"/>
      <c r="S15" s="60"/>
      <c r="T15" s="61"/>
      <c r="U15" s="59"/>
      <c r="V15" s="59"/>
      <c r="W15" s="60"/>
      <c r="X15" s="59"/>
      <c r="Y15" s="59"/>
      <c r="Z15" s="59"/>
      <c r="AA15" s="62"/>
    </row>
    <row r="16" spans="2:27" ht="15">
      <c r="B16" s="52" t="s">
        <v>69</v>
      </c>
      <c r="C16" s="59"/>
      <c r="D16" s="59"/>
      <c r="E16" s="59"/>
      <c r="F16" s="60"/>
      <c r="G16" s="64"/>
      <c r="H16" s="71"/>
      <c r="I16" s="59"/>
      <c r="J16" s="59"/>
      <c r="K16" s="60"/>
      <c r="L16" s="59"/>
      <c r="M16" s="59"/>
      <c r="N16" s="59"/>
      <c r="O16" s="60"/>
      <c r="P16" s="59"/>
      <c r="Q16" s="59"/>
      <c r="R16" s="59"/>
      <c r="S16" s="60"/>
      <c r="T16" s="61"/>
      <c r="U16" s="59"/>
      <c r="V16" s="59"/>
      <c r="W16" s="60"/>
      <c r="X16" s="59"/>
      <c r="Y16" s="59"/>
      <c r="Z16" s="59"/>
      <c r="AA16" s="62"/>
    </row>
    <row r="17" spans="2:27" ht="15">
      <c r="B17" s="63"/>
      <c r="C17" s="59" t="s">
        <v>74</v>
      </c>
      <c r="D17" s="59"/>
      <c r="E17" s="59"/>
      <c r="F17" s="60"/>
      <c r="G17" s="64" t="s">
        <v>9</v>
      </c>
      <c r="H17" s="140">
        <v>15279.764856577918</v>
      </c>
      <c r="I17" s="91">
        <v>15683.728726188225</v>
      </c>
      <c r="J17" s="91">
        <v>16255.115762874968</v>
      </c>
      <c r="K17" s="92">
        <v>16962.84673527306</v>
      </c>
      <c r="L17" s="91">
        <v>3791.033430836091</v>
      </c>
      <c r="M17" s="91">
        <v>3826.7752292951927</v>
      </c>
      <c r="N17" s="91">
        <v>3817.8253962216254</v>
      </c>
      <c r="O17" s="92">
        <v>3843.500005298154</v>
      </c>
      <c r="P17" s="91">
        <v>3885.8169403564875</v>
      </c>
      <c r="Q17" s="91">
        <v>3908.491398683176</v>
      </c>
      <c r="R17" s="91">
        <v>3927.2951857748126</v>
      </c>
      <c r="S17" s="92">
        <v>3961.674766723101</v>
      </c>
      <c r="T17" s="93">
        <v>3998.1869445661687</v>
      </c>
      <c r="U17" s="91">
        <v>4040.9393259817975</v>
      </c>
      <c r="V17" s="91">
        <v>4085.6414386382307</v>
      </c>
      <c r="W17" s="92">
        <v>4129.843953758147</v>
      </c>
      <c r="X17" s="91">
        <v>4175.18166809344</v>
      </c>
      <c r="Y17" s="91">
        <v>4218.285597108261</v>
      </c>
      <c r="Z17" s="91">
        <v>4262.696343504533</v>
      </c>
      <c r="AA17" s="94">
        <v>4306.283996024496</v>
      </c>
    </row>
    <row r="18" spans="2:27" ht="18">
      <c r="B18" s="63"/>
      <c r="C18" s="59" t="s">
        <v>150</v>
      </c>
      <c r="D18" s="59"/>
      <c r="E18" s="59"/>
      <c r="F18" s="60"/>
      <c r="G18" s="64" t="s">
        <v>9</v>
      </c>
      <c r="H18" s="127">
        <v>858</v>
      </c>
      <c r="I18" s="80">
        <v>880.3193464390325</v>
      </c>
      <c r="J18" s="80">
        <v>912.346971304002</v>
      </c>
      <c r="K18" s="79">
        <v>952.076740987835</v>
      </c>
      <c r="L18" s="80">
        <v>852.252504343946</v>
      </c>
      <c r="M18" s="80">
        <v>861.666577350933</v>
      </c>
      <c r="N18" s="80">
        <v>859.195970181757</v>
      </c>
      <c r="O18" s="79">
        <v>858.884948123364</v>
      </c>
      <c r="P18" s="80">
        <v>871.6750149260771</v>
      </c>
      <c r="Q18" s="80">
        <v>878.6209216881189</v>
      </c>
      <c r="R18" s="80">
        <v>881.53</v>
      </c>
      <c r="S18" s="79">
        <v>889.4514491419346</v>
      </c>
      <c r="T18" s="81">
        <v>897.6489442434083</v>
      </c>
      <c r="U18" s="80">
        <v>907.2474524106633</v>
      </c>
      <c r="V18" s="80">
        <v>917.2837025379948</v>
      </c>
      <c r="W18" s="79">
        <v>927.2077860239414</v>
      </c>
      <c r="X18" s="80">
        <v>937.386737626691</v>
      </c>
      <c r="Y18" s="80">
        <v>947.0641731516813</v>
      </c>
      <c r="Z18" s="80">
        <v>957.0350074744373</v>
      </c>
      <c r="AA18" s="82">
        <v>966.8210456985303</v>
      </c>
    </row>
    <row r="19" spans="2:27" ht="15">
      <c r="B19" s="63"/>
      <c r="C19" s="59"/>
      <c r="D19" s="75" t="s">
        <v>75</v>
      </c>
      <c r="E19" s="59"/>
      <c r="F19" s="60"/>
      <c r="G19" s="64" t="s">
        <v>9</v>
      </c>
      <c r="H19" s="127">
        <v>853.5934224745478</v>
      </c>
      <c r="I19" s="80">
        <v>873.4939265000426</v>
      </c>
      <c r="J19" s="80">
        <v>905.8908594472794</v>
      </c>
      <c r="K19" s="79">
        <v>948.1225636852073</v>
      </c>
      <c r="L19" s="116"/>
      <c r="M19" s="116"/>
      <c r="N19" s="116"/>
      <c r="O19" s="117"/>
      <c r="P19" s="116"/>
      <c r="Q19" s="116"/>
      <c r="R19" s="116"/>
      <c r="S19" s="117"/>
      <c r="T19" s="118"/>
      <c r="U19" s="116"/>
      <c r="V19" s="116"/>
      <c r="W19" s="117"/>
      <c r="X19" s="116"/>
      <c r="Y19" s="116"/>
      <c r="Z19" s="116"/>
      <c r="AA19" s="119"/>
    </row>
    <row r="20" spans="2:27" ht="18">
      <c r="B20" s="63"/>
      <c r="C20" s="59"/>
      <c r="D20" s="75" t="s">
        <v>151</v>
      </c>
      <c r="E20" s="59"/>
      <c r="F20" s="60"/>
      <c r="G20" s="64" t="s">
        <v>9</v>
      </c>
      <c r="H20" s="127">
        <v>876.0926249648289</v>
      </c>
      <c r="I20" s="80">
        <v>910.4136115948297</v>
      </c>
      <c r="J20" s="80">
        <v>943.4848709861524</v>
      </c>
      <c r="K20" s="79">
        <v>974.8682056493948</v>
      </c>
      <c r="L20" s="116"/>
      <c r="M20" s="116"/>
      <c r="N20" s="116"/>
      <c r="O20" s="117"/>
      <c r="P20" s="116"/>
      <c r="Q20" s="116"/>
      <c r="R20" s="116"/>
      <c r="S20" s="117"/>
      <c r="T20" s="118"/>
      <c r="U20" s="116"/>
      <c r="V20" s="116"/>
      <c r="W20" s="117"/>
      <c r="X20" s="116"/>
      <c r="Y20" s="116"/>
      <c r="Z20" s="116"/>
      <c r="AA20" s="119"/>
    </row>
    <row r="21" spans="2:27" ht="15">
      <c r="B21" s="63"/>
      <c r="C21" s="59" t="s">
        <v>76</v>
      </c>
      <c r="D21" s="59"/>
      <c r="E21" s="59"/>
      <c r="F21" s="60"/>
      <c r="G21" s="64" t="s">
        <v>9</v>
      </c>
      <c r="H21" s="127">
        <v>783.2868904897978</v>
      </c>
      <c r="I21" s="80">
        <v>803.6274220177443</v>
      </c>
      <c r="J21" s="80">
        <v>818.7524751364732</v>
      </c>
      <c r="K21" s="79">
        <v>834.3205031860975</v>
      </c>
      <c r="L21" s="116"/>
      <c r="M21" s="116"/>
      <c r="N21" s="116"/>
      <c r="O21" s="117"/>
      <c r="P21" s="116"/>
      <c r="Q21" s="116"/>
      <c r="R21" s="116"/>
      <c r="S21" s="117"/>
      <c r="T21" s="118"/>
      <c r="U21" s="116"/>
      <c r="V21" s="116"/>
      <c r="W21" s="117"/>
      <c r="X21" s="116"/>
      <c r="Y21" s="116"/>
      <c r="Z21" s="116"/>
      <c r="AA21" s="119"/>
    </row>
    <row r="22" spans="2:27" ht="18">
      <c r="B22" s="63"/>
      <c r="C22" s="59" t="s">
        <v>152</v>
      </c>
      <c r="D22" s="59"/>
      <c r="E22" s="59"/>
      <c r="F22" s="60"/>
      <c r="G22" s="64" t="s">
        <v>78</v>
      </c>
      <c r="H22" s="140">
        <v>32764.417049869346</v>
      </c>
      <c r="I22" s="91">
        <v>33353.79584652324</v>
      </c>
      <c r="J22" s="91">
        <v>34227.41949111186</v>
      </c>
      <c r="K22" s="92">
        <v>35166.93768579565</v>
      </c>
      <c r="L22" s="91">
        <v>8170.350329104085</v>
      </c>
      <c r="M22" s="91">
        <v>8177.772343219957</v>
      </c>
      <c r="N22" s="91">
        <v>8202.590538680231</v>
      </c>
      <c r="O22" s="92">
        <v>8213.341807120472</v>
      </c>
      <c r="P22" s="91">
        <v>8262.70469020199</v>
      </c>
      <c r="Q22" s="91">
        <v>8307.737580302997</v>
      </c>
      <c r="R22" s="91">
        <v>8361.981693182264</v>
      </c>
      <c r="S22" s="92">
        <v>8420.532455470138</v>
      </c>
      <c r="T22" s="93">
        <v>8469.101188280134</v>
      </c>
      <c r="U22" s="91">
        <v>8525.872906433186</v>
      </c>
      <c r="V22" s="91">
        <v>8584.686378224551</v>
      </c>
      <c r="W22" s="92">
        <v>8647.080480466775</v>
      </c>
      <c r="X22" s="91">
        <v>8703.26418901083</v>
      </c>
      <c r="Y22" s="91">
        <v>8759.217953373858</v>
      </c>
      <c r="Z22" s="91">
        <v>8820.031896790126</v>
      </c>
      <c r="AA22" s="94">
        <v>8883.874107468235</v>
      </c>
    </row>
    <row r="23" spans="2:27" ht="15">
      <c r="B23" s="63"/>
      <c r="C23" s="59" t="s">
        <v>77</v>
      </c>
      <c r="D23" s="59"/>
      <c r="E23" s="59"/>
      <c r="F23" s="60"/>
      <c r="G23" s="64" t="s">
        <v>79</v>
      </c>
      <c r="H23" s="99">
        <v>38.505465544735</v>
      </c>
      <c r="I23" s="78">
        <v>38.94779299816974</v>
      </c>
      <c r="J23" s="78">
        <v>38.662140968999935</v>
      </c>
      <c r="K23" s="77">
        <v>38.37819100192904</v>
      </c>
      <c r="L23" s="78">
        <v>38.06307157916539</v>
      </c>
      <c r="M23" s="78">
        <v>38.6026828685294</v>
      </c>
      <c r="N23" s="78">
        <v>38.56997172397834</v>
      </c>
      <c r="O23" s="77">
        <v>38.786136007266876</v>
      </c>
      <c r="P23" s="78">
        <v>39.006642056406314</v>
      </c>
      <c r="Q23" s="78">
        <v>39.04073046950018</v>
      </c>
      <c r="R23" s="78">
        <v>38.914948717405785</v>
      </c>
      <c r="S23" s="77">
        <v>38.82885074936668</v>
      </c>
      <c r="T23" s="83">
        <v>38.767853224890295</v>
      </c>
      <c r="U23" s="78">
        <v>38.709011962137204</v>
      </c>
      <c r="V23" s="78">
        <v>38.63323126126015</v>
      </c>
      <c r="W23" s="77">
        <v>38.538467427712106</v>
      </c>
      <c r="X23" s="78">
        <v>38.492925356398764</v>
      </c>
      <c r="Y23" s="78">
        <v>38.42507625280144</v>
      </c>
      <c r="Z23" s="78">
        <v>38.34768447131846</v>
      </c>
      <c r="AA23" s="84">
        <v>38.247077927197516</v>
      </c>
    </row>
    <row r="24" spans="2:27" ht="3.75" customHeight="1">
      <c r="B24" s="63"/>
      <c r="C24" s="59"/>
      <c r="D24" s="59"/>
      <c r="E24" s="59"/>
      <c r="F24" s="60"/>
      <c r="G24" s="64"/>
      <c r="H24" s="71"/>
      <c r="I24" s="59"/>
      <c r="J24" s="59"/>
      <c r="K24" s="60"/>
      <c r="L24" s="59"/>
      <c r="M24" s="59"/>
      <c r="N24" s="59"/>
      <c r="O24" s="60"/>
      <c r="P24" s="59"/>
      <c r="Q24" s="59"/>
      <c r="R24" s="59"/>
      <c r="S24" s="60"/>
      <c r="T24" s="61"/>
      <c r="U24" s="59"/>
      <c r="V24" s="59"/>
      <c r="W24" s="60"/>
      <c r="X24" s="59"/>
      <c r="Y24" s="59"/>
      <c r="Z24" s="59"/>
      <c r="AA24" s="62"/>
    </row>
    <row r="25" spans="2:27" ht="15">
      <c r="B25" s="52" t="s">
        <v>70</v>
      </c>
      <c r="C25" s="59"/>
      <c r="D25" s="59"/>
      <c r="E25" s="59"/>
      <c r="F25" s="60"/>
      <c r="G25" s="64"/>
      <c r="H25" s="71"/>
      <c r="I25" s="59"/>
      <c r="J25" s="59"/>
      <c r="K25" s="60"/>
      <c r="L25" s="59"/>
      <c r="M25" s="59"/>
      <c r="N25" s="59"/>
      <c r="O25" s="60"/>
      <c r="P25" s="59"/>
      <c r="Q25" s="59"/>
      <c r="R25" s="59"/>
      <c r="S25" s="60"/>
      <c r="T25" s="61"/>
      <c r="U25" s="59"/>
      <c r="V25" s="59"/>
      <c r="W25" s="60"/>
      <c r="X25" s="59"/>
      <c r="Y25" s="59"/>
      <c r="Z25" s="59"/>
      <c r="AA25" s="62"/>
    </row>
    <row r="26" spans="2:27" ht="15">
      <c r="B26" s="63"/>
      <c r="C26" s="59" t="s">
        <v>80</v>
      </c>
      <c r="D26" s="59"/>
      <c r="E26" s="59"/>
      <c r="F26" s="60"/>
      <c r="G26" s="64" t="s">
        <v>113</v>
      </c>
      <c r="H26" s="135">
        <v>3852.8881033271778</v>
      </c>
      <c r="I26" s="131">
        <v>3834.6489981292766</v>
      </c>
      <c r="J26" s="131">
        <v>3811.2846459223524</v>
      </c>
      <c r="K26" s="132">
        <v>3783.644982963503</v>
      </c>
      <c r="L26" s="131">
        <v>3859.7000006610565</v>
      </c>
      <c r="M26" s="131">
        <v>3855.2116701402497</v>
      </c>
      <c r="N26" s="131">
        <v>3850.763909072942</v>
      </c>
      <c r="O26" s="132">
        <v>3845.876833434461</v>
      </c>
      <c r="P26" s="131">
        <v>3841.752474479217</v>
      </c>
      <c r="Q26" s="131">
        <v>3837.371443006957</v>
      </c>
      <c r="R26" s="131">
        <v>3832.4196115557893</v>
      </c>
      <c r="S26" s="132">
        <v>3827.0524634751423</v>
      </c>
      <c r="T26" s="133">
        <v>3821.017201740242</v>
      </c>
      <c r="U26" s="131">
        <v>3814.5214724972834</v>
      </c>
      <c r="V26" s="131">
        <v>3808.036785994038</v>
      </c>
      <c r="W26" s="132">
        <v>3801.5631234578477</v>
      </c>
      <c r="X26" s="131">
        <v>3794.7203098356235</v>
      </c>
      <c r="Y26" s="131">
        <v>3787.6241828562306</v>
      </c>
      <c r="Z26" s="131">
        <v>3780.0868107323467</v>
      </c>
      <c r="AA26" s="134">
        <v>3772.148628429809</v>
      </c>
    </row>
    <row r="27" spans="2:27" ht="15">
      <c r="B27" s="63"/>
      <c r="C27" s="59" t="s">
        <v>81</v>
      </c>
      <c r="D27" s="59"/>
      <c r="E27" s="59"/>
      <c r="F27" s="60"/>
      <c r="G27" s="64" t="s">
        <v>113</v>
      </c>
      <c r="H27" s="135">
        <v>2721.76725</v>
      </c>
      <c r="I27" s="131">
        <v>2727.5129237737074</v>
      </c>
      <c r="J27" s="131">
        <v>2720.8339568903953</v>
      </c>
      <c r="K27" s="132">
        <v>2716.28792546647</v>
      </c>
      <c r="L27" s="131">
        <v>2713.935128176703</v>
      </c>
      <c r="M27" s="131">
        <v>2717.497926314134</v>
      </c>
      <c r="N27" s="131">
        <v>2723.223872442447</v>
      </c>
      <c r="O27" s="132">
        <v>2732.412073066716</v>
      </c>
      <c r="P27" s="131">
        <v>2730.623738341382</v>
      </c>
      <c r="Q27" s="131">
        <v>2728.805779820172</v>
      </c>
      <c r="R27" s="131">
        <v>2726.578902415928</v>
      </c>
      <c r="S27" s="132">
        <v>2724.0432745173475</v>
      </c>
      <c r="T27" s="133">
        <v>2722.9270794085487</v>
      </c>
      <c r="U27" s="131">
        <v>2721.83588172762</v>
      </c>
      <c r="V27" s="131">
        <v>2719.9678324357533</v>
      </c>
      <c r="W27" s="132">
        <v>2718.605033989659</v>
      </c>
      <c r="X27" s="131">
        <v>2717.5147788563645</v>
      </c>
      <c r="Y27" s="131">
        <v>2716.6967124311673</v>
      </c>
      <c r="Z27" s="131">
        <v>2715.878892272405</v>
      </c>
      <c r="AA27" s="134">
        <v>2715.0613183059427</v>
      </c>
    </row>
    <row r="28" spans="2:27" ht="18">
      <c r="B28" s="63"/>
      <c r="C28" s="59" t="s">
        <v>153</v>
      </c>
      <c r="D28" s="59"/>
      <c r="E28" s="59"/>
      <c r="F28" s="60"/>
      <c r="G28" s="64" t="s">
        <v>4</v>
      </c>
      <c r="H28" s="99">
        <v>70.64262348701763</v>
      </c>
      <c r="I28" s="78">
        <v>71.1281525675481</v>
      </c>
      <c r="J28" s="78">
        <v>71.38906957551198</v>
      </c>
      <c r="K28" s="77">
        <v>71.79054445003892</v>
      </c>
      <c r="L28" s="78">
        <v>70.31466507013197</v>
      </c>
      <c r="M28" s="78">
        <v>70.4889422119661</v>
      </c>
      <c r="N28" s="78">
        <v>70.71905566649122</v>
      </c>
      <c r="O28" s="77">
        <v>71.04783099948122</v>
      </c>
      <c r="P28" s="78">
        <v>71.07755526887613</v>
      </c>
      <c r="Q28" s="78">
        <v>71.11132764572524</v>
      </c>
      <c r="R28" s="78">
        <v>71.14510358402691</v>
      </c>
      <c r="S28" s="77">
        <v>71.1786237715641</v>
      </c>
      <c r="T28" s="83">
        <v>71.26183776844607</v>
      </c>
      <c r="U28" s="78">
        <v>71.35458277930977</v>
      </c>
      <c r="V28" s="78">
        <v>71.42703669354763</v>
      </c>
      <c r="W28" s="77">
        <v>71.51282106074449</v>
      </c>
      <c r="X28" s="78">
        <v>71.61304541504087</v>
      </c>
      <c r="Y28" s="78">
        <v>71.72561429741738</v>
      </c>
      <c r="Z28" s="78">
        <v>71.84699791977096</v>
      </c>
      <c r="AA28" s="84">
        <v>71.97652016792647</v>
      </c>
    </row>
    <row r="29" spans="2:27" ht="18.75" thickBot="1">
      <c r="B29" s="65"/>
      <c r="C29" s="66" t="s">
        <v>154</v>
      </c>
      <c r="D29" s="66"/>
      <c r="E29" s="66"/>
      <c r="F29" s="67"/>
      <c r="G29" s="68" t="s">
        <v>4</v>
      </c>
      <c r="H29" s="100">
        <v>11.587552586733976</v>
      </c>
      <c r="I29" s="85">
        <v>10.862369586699275</v>
      </c>
      <c r="J29" s="85">
        <v>10.373323665220925</v>
      </c>
      <c r="K29" s="86">
        <v>9.9274692750042</v>
      </c>
      <c r="L29" s="85">
        <v>11.8517919165179</v>
      </c>
      <c r="M29" s="85">
        <v>11.691283215107</v>
      </c>
      <c r="N29" s="85">
        <v>11.5053830818722</v>
      </c>
      <c r="O29" s="86">
        <v>11.3017521334388</v>
      </c>
      <c r="P29" s="85">
        <v>11.0986825700576</v>
      </c>
      <c r="Q29" s="85">
        <v>10.9227685852919</v>
      </c>
      <c r="R29" s="85">
        <v>10.7767050586931</v>
      </c>
      <c r="S29" s="86">
        <v>10.6513221327545</v>
      </c>
      <c r="T29" s="87">
        <v>10.5372325382305</v>
      </c>
      <c r="U29" s="85">
        <v>10.4277611193248</v>
      </c>
      <c r="V29" s="85">
        <v>10.3190528725949</v>
      </c>
      <c r="W29" s="86">
        <v>10.209248130733501</v>
      </c>
      <c r="X29" s="85">
        <v>10.0978153919141</v>
      </c>
      <c r="Y29" s="85">
        <v>9.9849034681636</v>
      </c>
      <c r="Z29" s="85">
        <v>9.87091147312611</v>
      </c>
      <c r="AA29" s="88">
        <v>9.756246766812989</v>
      </c>
    </row>
    <row r="30" ht="15.75" thickBot="1"/>
    <row r="31" spans="2:27" ht="18.75" customHeight="1">
      <c r="B31" s="220" t="str">
        <f>"Medium-Term  "&amp;Summary!$H$4&amp;" - labour market [change over previous period]"</f>
        <v>Medium-Term  Forecast P2Q-2015 - labour market [change over previous period]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2"/>
    </row>
    <row r="32" spans="2:27" ht="18.75" customHeight="1">
      <c r="B32" s="223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5"/>
    </row>
    <row r="33" spans="2:27" ht="15">
      <c r="B33" s="226" t="s">
        <v>34</v>
      </c>
      <c r="C33" s="227"/>
      <c r="D33" s="227"/>
      <c r="E33" s="227"/>
      <c r="F33" s="228"/>
      <c r="G33" s="232" t="s">
        <v>12</v>
      </c>
      <c r="H33" s="42" t="s">
        <v>54</v>
      </c>
      <c r="I33" s="215">
        <v>2015</v>
      </c>
      <c r="J33" s="215">
        <v>2016</v>
      </c>
      <c r="K33" s="217">
        <v>2017</v>
      </c>
      <c r="L33" s="210">
        <v>2014</v>
      </c>
      <c r="M33" s="211"/>
      <c r="N33" s="211"/>
      <c r="O33" s="211"/>
      <c r="P33" s="210">
        <v>2015</v>
      </c>
      <c r="Q33" s="211"/>
      <c r="R33" s="211"/>
      <c r="S33" s="211"/>
      <c r="T33" s="210">
        <v>2016</v>
      </c>
      <c r="U33" s="211"/>
      <c r="V33" s="211"/>
      <c r="W33" s="212"/>
      <c r="X33" s="211">
        <v>2017</v>
      </c>
      <c r="Y33" s="211"/>
      <c r="Z33" s="211"/>
      <c r="AA33" s="219"/>
    </row>
    <row r="34" spans="2:27" ht="15">
      <c r="B34" s="229"/>
      <c r="C34" s="230"/>
      <c r="D34" s="230"/>
      <c r="E34" s="230"/>
      <c r="F34" s="231"/>
      <c r="G34" s="233"/>
      <c r="H34" s="45">
        <v>2014</v>
      </c>
      <c r="I34" s="216"/>
      <c r="J34" s="216"/>
      <c r="K34" s="218"/>
      <c r="L34" s="48" t="s">
        <v>0</v>
      </c>
      <c r="M34" s="48" t="s">
        <v>1</v>
      </c>
      <c r="N34" s="48" t="s">
        <v>2</v>
      </c>
      <c r="O34" s="49" t="s">
        <v>3</v>
      </c>
      <c r="P34" s="48" t="s">
        <v>0</v>
      </c>
      <c r="Q34" s="48" t="s">
        <v>1</v>
      </c>
      <c r="R34" s="48" t="s">
        <v>2</v>
      </c>
      <c r="S34" s="49" t="s">
        <v>3</v>
      </c>
      <c r="T34" s="50" t="s">
        <v>0</v>
      </c>
      <c r="U34" s="48" t="s">
        <v>1</v>
      </c>
      <c r="V34" s="48" t="s">
        <v>2</v>
      </c>
      <c r="W34" s="49" t="s">
        <v>3</v>
      </c>
      <c r="X34" s="48" t="s">
        <v>0</v>
      </c>
      <c r="Y34" s="48" t="s">
        <v>1</v>
      </c>
      <c r="Z34" s="48" t="s">
        <v>2</v>
      </c>
      <c r="AA34" s="51" t="s">
        <v>3</v>
      </c>
    </row>
    <row r="35" spans="2:27" ht="3.75" customHeight="1">
      <c r="B35" s="52"/>
      <c r="C35" s="53"/>
      <c r="D35" s="53"/>
      <c r="E35" s="53"/>
      <c r="F35" s="54"/>
      <c r="G35" s="41"/>
      <c r="H35" s="115"/>
      <c r="I35" s="101"/>
      <c r="J35" s="102"/>
      <c r="K35" s="103"/>
      <c r="L35" s="57"/>
      <c r="M35" s="57"/>
      <c r="N35" s="57"/>
      <c r="O35" s="56"/>
      <c r="P35" s="57"/>
      <c r="Q35" s="57"/>
      <c r="R35" s="57"/>
      <c r="S35" s="56"/>
      <c r="T35" s="104"/>
      <c r="U35" s="57"/>
      <c r="V35" s="57"/>
      <c r="W35" s="56"/>
      <c r="X35" s="57"/>
      <c r="Y35" s="57"/>
      <c r="Z35" s="57"/>
      <c r="AA35" s="74"/>
    </row>
    <row r="36" spans="2:27" ht="15">
      <c r="B36" s="52" t="s">
        <v>68</v>
      </c>
      <c r="C36" s="53"/>
      <c r="D36" s="53"/>
      <c r="E36" s="53"/>
      <c r="F36" s="106"/>
      <c r="G36" s="55"/>
      <c r="H36" s="115"/>
      <c r="I36" s="101"/>
      <c r="J36" s="101"/>
      <c r="K36" s="103"/>
      <c r="L36" s="57"/>
      <c r="M36" s="57"/>
      <c r="N36" s="57"/>
      <c r="O36" s="56"/>
      <c r="P36" s="57"/>
      <c r="Q36" s="57"/>
      <c r="R36" s="57"/>
      <c r="S36" s="56"/>
      <c r="T36" s="104"/>
      <c r="U36" s="57"/>
      <c r="V36" s="57"/>
      <c r="W36" s="56"/>
      <c r="X36" s="57"/>
      <c r="Y36" s="57"/>
      <c r="Z36" s="57"/>
      <c r="AA36" s="74"/>
    </row>
    <row r="37" spans="2:27" ht="15">
      <c r="B37" s="52"/>
      <c r="C37" s="105" t="s">
        <v>22</v>
      </c>
      <c r="D37" s="53"/>
      <c r="E37" s="53"/>
      <c r="F37" s="106"/>
      <c r="G37" s="64" t="s">
        <v>82</v>
      </c>
      <c r="H37" s="122">
        <v>1.4094189032185511</v>
      </c>
      <c r="I37" s="123">
        <v>1.4249466842080238</v>
      </c>
      <c r="J37" s="123">
        <v>1.1580467450364722</v>
      </c>
      <c r="K37" s="124">
        <v>0.7744080123466119</v>
      </c>
      <c r="L37" s="78">
        <v>0.45873730886731323</v>
      </c>
      <c r="M37" s="78">
        <v>0.6058341904861919</v>
      </c>
      <c r="N37" s="78">
        <v>0.3302153320916972</v>
      </c>
      <c r="O37" s="77">
        <v>0.5633695537404151</v>
      </c>
      <c r="P37" s="78">
        <v>0.20226192758786965</v>
      </c>
      <c r="Q37" s="78">
        <v>0.3100000000000165</v>
      </c>
      <c r="R37" s="78">
        <v>0.3399999999999892</v>
      </c>
      <c r="S37" s="77">
        <v>0.2989836134758832</v>
      </c>
      <c r="T37" s="83">
        <v>0.31161097678624117</v>
      </c>
      <c r="U37" s="78">
        <v>0.2769243669487338</v>
      </c>
      <c r="V37" s="78">
        <v>0.24052758915496497</v>
      </c>
      <c r="W37" s="77">
        <v>0.1683249936386062</v>
      </c>
      <c r="X37" s="78">
        <v>0.18297024937048434</v>
      </c>
      <c r="Y37" s="78">
        <v>0.18203142514636284</v>
      </c>
      <c r="Z37" s="78">
        <v>0.18285733880330213</v>
      </c>
      <c r="AA37" s="84">
        <v>0.1826056745195075</v>
      </c>
    </row>
    <row r="38" spans="2:27" ht="3.75" customHeight="1">
      <c r="B38" s="63"/>
      <c r="C38" s="59"/>
      <c r="D38" s="75"/>
      <c r="E38" s="59"/>
      <c r="F38" s="60"/>
      <c r="G38" s="64"/>
      <c r="H38" s="71"/>
      <c r="I38" s="59"/>
      <c r="J38" s="59"/>
      <c r="K38" s="60"/>
      <c r="L38" s="59"/>
      <c r="M38" s="59"/>
      <c r="N38" s="59"/>
      <c r="O38" s="60"/>
      <c r="P38" s="59"/>
      <c r="Q38" s="59"/>
      <c r="R38" s="59"/>
      <c r="S38" s="60"/>
      <c r="T38" s="61"/>
      <c r="U38" s="59"/>
      <c r="V38" s="59"/>
      <c r="W38" s="60"/>
      <c r="X38" s="59"/>
      <c r="Y38" s="59"/>
      <c r="Z38" s="59"/>
      <c r="AA38" s="62"/>
    </row>
    <row r="39" spans="2:27" ht="15">
      <c r="B39" s="63"/>
      <c r="C39" s="59"/>
      <c r="D39" s="75" t="s">
        <v>71</v>
      </c>
      <c r="E39" s="59"/>
      <c r="F39" s="60"/>
      <c r="G39" s="64" t="s">
        <v>82</v>
      </c>
      <c r="H39" s="99">
        <v>2.2060840562279793</v>
      </c>
      <c r="I39" s="78">
        <v>1.8155872407475897</v>
      </c>
      <c r="J39" s="78">
        <v>1.212636670410177</v>
      </c>
      <c r="K39" s="77">
        <v>0.7744080123466262</v>
      </c>
      <c r="L39" s="116"/>
      <c r="M39" s="116"/>
      <c r="N39" s="116"/>
      <c r="O39" s="117"/>
      <c r="P39" s="116"/>
      <c r="Q39" s="116"/>
      <c r="R39" s="116"/>
      <c r="S39" s="117"/>
      <c r="T39" s="118"/>
      <c r="U39" s="116"/>
      <c r="V39" s="116"/>
      <c r="W39" s="117"/>
      <c r="X39" s="116"/>
      <c r="Y39" s="116"/>
      <c r="Z39" s="116"/>
      <c r="AA39" s="119"/>
    </row>
    <row r="40" spans="2:27" ht="15">
      <c r="B40" s="63"/>
      <c r="C40" s="59"/>
      <c r="D40" s="75" t="s">
        <v>72</v>
      </c>
      <c r="E40" s="59"/>
      <c r="F40" s="60"/>
      <c r="G40" s="64" t="s">
        <v>82</v>
      </c>
      <c r="H40" s="99">
        <v>-2.966536227432698</v>
      </c>
      <c r="I40" s="78">
        <v>-0.8351633510235246</v>
      </c>
      <c r="J40" s="78">
        <v>0.8337658792155764</v>
      </c>
      <c r="K40" s="77">
        <v>0.774408012346143</v>
      </c>
      <c r="L40" s="116"/>
      <c r="M40" s="116"/>
      <c r="N40" s="116"/>
      <c r="O40" s="117"/>
      <c r="P40" s="116"/>
      <c r="Q40" s="116"/>
      <c r="R40" s="116"/>
      <c r="S40" s="117"/>
      <c r="T40" s="118"/>
      <c r="U40" s="116"/>
      <c r="V40" s="116"/>
      <c r="W40" s="117"/>
      <c r="X40" s="116"/>
      <c r="Y40" s="116"/>
      <c r="Z40" s="116"/>
      <c r="AA40" s="119"/>
    </row>
    <row r="41" spans="2:27" ht="3.75" customHeight="1">
      <c r="B41" s="63"/>
      <c r="C41" s="59"/>
      <c r="D41" s="59"/>
      <c r="E41" s="59"/>
      <c r="F41" s="60"/>
      <c r="G41" s="64"/>
      <c r="H41" s="71"/>
      <c r="I41" s="59"/>
      <c r="J41" s="59"/>
      <c r="K41" s="60"/>
      <c r="L41" s="59"/>
      <c r="M41" s="59"/>
      <c r="N41" s="59"/>
      <c r="O41" s="60"/>
      <c r="P41" s="59"/>
      <c r="Q41" s="59"/>
      <c r="R41" s="59"/>
      <c r="S41" s="60"/>
      <c r="T41" s="61"/>
      <c r="U41" s="59"/>
      <c r="V41" s="59"/>
      <c r="W41" s="60"/>
      <c r="X41" s="59"/>
      <c r="Y41" s="59"/>
      <c r="Z41" s="59"/>
      <c r="AA41" s="62"/>
    </row>
    <row r="42" spans="2:27" ht="15">
      <c r="B42" s="63"/>
      <c r="C42" s="59" t="s">
        <v>73</v>
      </c>
      <c r="D42" s="59"/>
      <c r="E42" s="59"/>
      <c r="F42" s="60"/>
      <c r="G42" s="64" t="s">
        <v>82</v>
      </c>
      <c r="H42" s="99">
        <v>-7.067509250437666</v>
      </c>
      <c r="I42" s="78">
        <v>-10.181162198636187</v>
      </c>
      <c r="J42" s="78">
        <v>-9.199172868876857</v>
      </c>
      <c r="K42" s="77">
        <v>-7.507535364838816</v>
      </c>
      <c r="L42" s="78">
        <v>-2.020554046998285</v>
      </c>
      <c r="M42" s="78">
        <v>-3.0168200780099994</v>
      </c>
      <c r="N42" s="78">
        <v>-2.3570899221724773</v>
      </c>
      <c r="O42" s="77">
        <v>-3.906756105265785</v>
      </c>
      <c r="P42" s="78">
        <v>-2.848765804625998</v>
      </c>
      <c r="Q42" s="78">
        <v>-1.6515900783321484</v>
      </c>
      <c r="R42" s="78">
        <v>-1.7731285027323622</v>
      </c>
      <c r="S42" s="77">
        <v>-2.857848161763954</v>
      </c>
      <c r="T42" s="83">
        <v>-2.60878191943722</v>
      </c>
      <c r="U42" s="78">
        <v>-2.4179296914834936</v>
      </c>
      <c r="V42" s="78">
        <v>-2.4517273860274145</v>
      </c>
      <c r="W42" s="77">
        <v>-1.7802854137010513</v>
      </c>
      <c r="X42" s="78">
        <v>-1.8421362891690194</v>
      </c>
      <c r="Y42" s="78">
        <v>-1.7791252106230075</v>
      </c>
      <c r="Z42" s="78">
        <v>-1.8209930830707464</v>
      </c>
      <c r="AA42" s="84">
        <v>-1.8553858869960465</v>
      </c>
    </row>
    <row r="43" spans="2:27" ht="15">
      <c r="B43" s="63"/>
      <c r="C43" s="59" t="s">
        <v>24</v>
      </c>
      <c r="D43" s="59"/>
      <c r="E43" s="59"/>
      <c r="F43" s="60"/>
      <c r="G43" s="64" t="s">
        <v>83</v>
      </c>
      <c r="H43" s="99">
        <v>-1.0351291702483278</v>
      </c>
      <c r="I43" s="78">
        <v>-1.3682346152739597</v>
      </c>
      <c r="J43" s="78">
        <v>-1.0602656135867041</v>
      </c>
      <c r="K43" s="77">
        <v>-0.7905001078285068</v>
      </c>
      <c r="L43" s="78">
        <v>-0.2963101516358896</v>
      </c>
      <c r="M43" s="78">
        <v>-0.43436524602372684</v>
      </c>
      <c r="N43" s="78">
        <v>-0.34288597150090583</v>
      </c>
      <c r="O43" s="77">
        <v>-0.5515164818014034</v>
      </c>
      <c r="P43" s="78">
        <v>-0.34778177797966936</v>
      </c>
      <c r="Q43" s="78">
        <v>-0.19253720737048563</v>
      </c>
      <c r="R43" s="78">
        <v>-0.20224664759132815</v>
      </c>
      <c r="S43" s="77">
        <v>-0.325019797453302</v>
      </c>
      <c r="T43" s="83">
        <v>-0.2933499171206222</v>
      </c>
      <c r="U43" s="78">
        <v>-0.264668957908043</v>
      </c>
      <c r="V43" s="78">
        <v>-0.2590163749914609</v>
      </c>
      <c r="W43" s="77">
        <v>-0.18353326724422914</v>
      </c>
      <c r="X43" s="78">
        <v>-0.18782724428660913</v>
      </c>
      <c r="Y43" s="78">
        <v>-0.17899749519187935</v>
      </c>
      <c r="Z43" s="78">
        <v>-0.18007570292297714</v>
      </c>
      <c r="AA43" s="84">
        <v>-0.18024605312234598</v>
      </c>
    </row>
    <row r="44" spans="2:27" ht="3.75" customHeight="1">
      <c r="B44" s="63"/>
      <c r="C44" s="59"/>
      <c r="D44" s="59"/>
      <c r="E44" s="59"/>
      <c r="F44" s="60"/>
      <c r="G44" s="64"/>
      <c r="H44" s="71"/>
      <c r="I44" s="59"/>
      <c r="J44" s="59"/>
      <c r="K44" s="60"/>
      <c r="L44" s="59"/>
      <c r="M44" s="59"/>
      <c r="N44" s="59"/>
      <c r="O44" s="60"/>
      <c r="P44" s="59"/>
      <c r="Q44" s="59"/>
      <c r="R44" s="59"/>
      <c r="S44" s="60"/>
      <c r="T44" s="61"/>
      <c r="U44" s="59"/>
      <c r="V44" s="59"/>
      <c r="W44" s="60"/>
      <c r="X44" s="59"/>
      <c r="Y44" s="59"/>
      <c r="Z44" s="59"/>
      <c r="AA44" s="62"/>
    </row>
    <row r="45" spans="2:27" ht="15">
      <c r="B45" s="52" t="s">
        <v>69</v>
      </c>
      <c r="C45" s="59"/>
      <c r="D45" s="59"/>
      <c r="E45" s="59"/>
      <c r="F45" s="60"/>
      <c r="G45" s="64"/>
      <c r="H45" s="71"/>
      <c r="I45" s="59"/>
      <c r="J45" s="59"/>
      <c r="K45" s="60"/>
      <c r="L45" s="59"/>
      <c r="M45" s="59"/>
      <c r="N45" s="59"/>
      <c r="O45" s="60"/>
      <c r="P45" s="59"/>
      <c r="Q45" s="59"/>
      <c r="R45" s="59"/>
      <c r="S45" s="60"/>
      <c r="T45" s="61"/>
      <c r="U45" s="59"/>
      <c r="V45" s="59"/>
      <c r="W45" s="60"/>
      <c r="X45" s="59"/>
      <c r="Y45" s="59"/>
      <c r="Z45" s="59"/>
      <c r="AA45" s="62"/>
    </row>
    <row r="46" spans="2:27" ht="15">
      <c r="B46" s="63"/>
      <c r="C46" s="59" t="s">
        <v>74</v>
      </c>
      <c r="D46" s="59"/>
      <c r="E46" s="59"/>
      <c r="F46" s="60"/>
      <c r="G46" s="64" t="s">
        <v>82</v>
      </c>
      <c r="H46" s="99">
        <v>3.357902131240607</v>
      </c>
      <c r="I46" s="78">
        <v>2.6437832872565394</v>
      </c>
      <c r="J46" s="78">
        <v>3.643183624648259</v>
      </c>
      <c r="K46" s="77">
        <v>4.353896845290237</v>
      </c>
      <c r="L46" s="78">
        <v>1.5435858904075133</v>
      </c>
      <c r="M46" s="78">
        <v>0.9427982926338672</v>
      </c>
      <c r="N46" s="78">
        <v>-0.23387402022082426</v>
      </c>
      <c r="O46" s="77">
        <v>0.6724930140057808</v>
      </c>
      <c r="P46" s="78">
        <v>1.1010000000000133</v>
      </c>
      <c r="Q46" s="78">
        <v>0.5835184383289089</v>
      </c>
      <c r="R46" s="78">
        <v>0.48110089478441864</v>
      </c>
      <c r="S46" s="77">
        <v>0.8754009903003066</v>
      </c>
      <c r="T46" s="83">
        <v>0.9216349143488287</v>
      </c>
      <c r="U46" s="78">
        <v>1.0692942078091932</v>
      </c>
      <c r="V46" s="78">
        <v>1.1062307312810873</v>
      </c>
      <c r="W46" s="77">
        <v>1.0818990306366487</v>
      </c>
      <c r="X46" s="78">
        <v>1.0978069593655277</v>
      </c>
      <c r="Y46" s="78">
        <v>1.0323845150073083</v>
      </c>
      <c r="Z46" s="78">
        <v>1.0528150684419444</v>
      </c>
      <c r="AA46" s="84">
        <v>1.0225371222227153</v>
      </c>
    </row>
    <row r="47" spans="2:27" ht="18">
      <c r="B47" s="63"/>
      <c r="C47" s="59" t="s">
        <v>150</v>
      </c>
      <c r="D47" s="59"/>
      <c r="E47" s="59"/>
      <c r="F47" s="60"/>
      <c r="G47" s="64" t="s">
        <v>82</v>
      </c>
      <c r="H47" s="99">
        <v>4.1262135922330145</v>
      </c>
      <c r="I47" s="78">
        <v>2.6013224287916756</v>
      </c>
      <c r="J47" s="78">
        <v>3.6381825521072386</v>
      </c>
      <c r="K47" s="77">
        <v>4.354677653727279</v>
      </c>
      <c r="L47" s="78">
        <v>2.968397759804887</v>
      </c>
      <c r="M47" s="78">
        <v>1.104610776618813</v>
      </c>
      <c r="N47" s="78">
        <v>-0.2867242659882976</v>
      </c>
      <c r="O47" s="77">
        <v>-0.03619919892400958</v>
      </c>
      <c r="P47" s="78">
        <v>1.4891478574236174</v>
      </c>
      <c r="Q47" s="78">
        <v>0.7968459165519164</v>
      </c>
      <c r="R47" s="78">
        <v>0.33109595276788184</v>
      </c>
      <c r="S47" s="77">
        <v>0.8986023325280712</v>
      </c>
      <c r="T47" s="83">
        <v>0.9216349143488287</v>
      </c>
      <c r="U47" s="78">
        <v>1.0692942078091647</v>
      </c>
      <c r="V47" s="78">
        <v>1.1062307312810873</v>
      </c>
      <c r="W47" s="77">
        <v>1.0818990306366487</v>
      </c>
      <c r="X47" s="78">
        <v>1.0978069593654993</v>
      </c>
      <c r="Y47" s="78">
        <v>1.0323845150073367</v>
      </c>
      <c r="Z47" s="78">
        <v>1.0528150684419444</v>
      </c>
      <c r="AA47" s="84">
        <v>1.0225371222227153</v>
      </c>
    </row>
    <row r="48" spans="2:27" ht="15">
      <c r="B48" s="63"/>
      <c r="C48" s="59"/>
      <c r="D48" s="75" t="s">
        <v>75</v>
      </c>
      <c r="E48" s="59"/>
      <c r="F48" s="60"/>
      <c r="G48" s="64" t="s">
        <v>82</v>
      </c>
      <c r="H48" s="99">
        <v>4.010227259893838</v>
      </c>
      <c r="I48" s="78">
        <v>2.3313797296848406</v>
      </c>
      <c r="J48" s="78">
        <v>3.7088904644187295</v>
      </c>
      <c r="K48" s="77">
        <v>4.661897600301998</v>
      </c>
      <c r="L48" s="116"/>
      <c r="M48" s="116"/>
      <c r="N48" s="116"/>
      <c r="O48" s="117"/>
      <c r="P48" s="116"/>
      <c r="Q48" s="116"/>
      <c r="R48" s="116"/>
      <c r="S48" s="117"/>
      <c r="T48" s="118"/>
      <c r="U48" s="116"/>
      <c r="V48" s="116"/>
      <c r="W48" s="117"/>
      <c r="X48" s="116"/>
      <c r="Y48" s="116"/>
      <c r="Z48" s="116"/>
      <c r="AA48" s="119"/>
    </row>
    <row r="49" spans="2:27" ht="18">
      <c r="B49" s="63"/>
      <c r="C49" s="59"/>
      <c r="D49" s="75" t="s">
        <v>155</v>
      </c>
      <c r="E49" s="59"/>
      <c r="F49" s="60"/>
      <c r="G49" s="64" t="s">
        <v>82</v>
      </c>
      <c r="H49" s="99">
        <v>4.52081684708601</v>
      </c>
      <c r="I49" s="78">
        <v>3.917506625669702</v>
      </c>
      <c r="J49" s="78">
        <v>3.6325532670133924</v>
      </c>
      <c r="K49" s="77">
        <v>3.3263209223948422</v>
      </c>
      <c r="L49" s="116"/>
      <c r="M49" s="116"/>
      <c r="N49" s="116"/>
      <c r="O49" s="117"/>
      <c r="P49" s="116"/>
      <c r="Q49" s="116"/>
      <c r="R49" s="116"/>
      <c r="S49" s="117"/>
      <c r="T49" s="118"/>
      <c r="U49" s="116"/>
      <c r="V49" s="116"/>
      <c r="W49" s="117"/>
      <c r="X49" s="116"/>
      <c r="Y49" s="116"/>
      <c r="Z49" s="116"/>
      <c r="AA49" s="119"/>
    </row>
    <row r="50" spans="2:27" ht="15">
      <c r="B50" s="63"/>
      <c r="C50" s="59" t="s">
        <v>76</v>
      </c>
      <c r="D50" s="59"/>
      <c r="E50" s="59"/>
      <c r="F50" s="60"/>
      <c r="G50" s="64" t="s">
        <v>82</v>
      </c>
      <c r="H50" s="99">
        <v>4.198727342811367</v>
      </c>
      <c r="I50" s="78">
        <v>2.596817561344267</v>
      </c>
      <c r="J50" s="78">
        <v>1.882097686606187</v>
      </c>
      <c r="K50" s="77">
        <v>1.9014327922525496</v>
      </c>
      <c r="L50" s="116"/>
      <c r="M50" s="116"/>
      <c r="N50" s="116"/>
      <c r="O50" s="117"/>
      <c r="P50" s="116"/>
      <c r="Q50" s="116"/>
      <c r="R50" s="116"/>
      <c r="S50" s="117"/>
      <c r="T50" s="118"/>
      <c r="U50" s="116"/>
      <c r="V50" s="116"/>
      <c r="W50" s="117"/>
      <c r="X50" s="116"/>
      <c r="Y50" s="116"/>
      <c r="Z50" s="116"/>
      <c r="AA50" s="119"/>
    </row>
    <row r="51" spans="2:27" ht="18">
      <c r="B51" s="63"/>
      <c r="C51" s="59" t="s">
        <v>152</v>
      </c>
      <c r="D51" s="59"/>
      <c r="E51" s="59"/>
      <c r="F51" s="60"/>
      <c r="G51" s="64" t="s">
        <v>82</v>
      </c>
      <c r="H51" s="99">
        <v>0.986392676268764</v>
      </c>
      <c r="I51" s="78">
        <v>1.7988380374869024</v>
      </c>
      <c r="J51" s="78">
        <v>2.6192630326352884</v>
      </c>
      <c r="K51" s="77">
        <v>2.744928506596196</v>
      </c>
      <c r="L51" s="78">
        <v>0.06280651571547935</v>
      </c>
      <c r="M51" s="78">
        <v>0.09084083077115679</v>
      </c>
      <c r="N51" s="78">
        <v>0.3034835700806724</v>
      </c>
      <c r="O51" s="77">
        <v>0.13107162169734465</v>
      </c>
      <c r="P51" s="78">
        <v>0.6010085083604224</v>
      </c>
      <c r="Q51" s="78">
        <v>0.5450139123864375</v>
      </c>
      <c r="R51" s="78">
        <v>0.6529348376130173</v>
      </c>
      <c r="S51" s="77">
        <v>0.7002019908224781</v>
      </c>
      <c r="T51" s="83">
        <v>0.5767893309222245</v>
      </c>
      <c r="U51" s="78">
        <v>0.6703393535032234</v>
      </c>
      <c r="V51" s="78">
        <v>0.6898234636712317</v>
      </c>
      <c r="W51" s="77">
        <v>0.7268070083548963</v>
      </c>
      <c r="X51" s="78">
        <v>0.6497419408894274</v>
      </c>
      <c r="Y51" s="78">
        <v>0.6429055024398593</v>
      </c>
      <c r="Z51" s="78">
        <v>0.6942850804716443</v>
      </c>
      <c r="AA51" s="84">
        <v>0.723831970509579</v>
      </c>
    </row>
    <row r="52" spans="2:27" ht="3.75" customHeight="1">
      <c r="B52" s="63"/>
      <c r="C52" s="59"/>
      <c r="D52" s="59"/>
      <c r="E52" s="59"/>
      <c r="F52" s="60"/>
      <c r="G52" s="64"/>
      <c r="H52" s="71"/>
      <c r="I52" s="59"/>
      <c r="J52" s="59"/>
      <c r="K52" s="60"/>
      <c r="L52" s="59"/>
      <c r="M52" s="59"/>
      <c r="N52" s="59"/>
      <c r="O52" s="60"/>
      <c r="P52" s="59"/>
      <c r="Q52" s="59"/>
      <c r="R52" s="59"/>
      <c r="S52" s="60"/>
      <c r="T52" s="61"/>
      <c r="U52" s="59"/>
      <c r="V52" s="59"/>
      <c r="W52" s="60"/>
      <c r="X52" s="59"/>
      <c r="Y52" s="59"/>
      <c r="Z52" s="59"/>
      <c r="AA52" s="62"/>
    </row>
    <row r="53" spans="2:27" ht="15">
      <c r="B53" s="52" t="s">
        <v>70</v>
      </c>
      <c r="C53" s="59"/>
      <c r="D53" s="59"/>
      <c r="E53" s="59"/>
      <c r="F53" s="60"/>
      <c r="G53" s="64"/>
      <c r="H53" s="71"/>
      <c r="I53" s="59"/>
      <c r="J53" s="59"/>
      <c r="K53" s="60"/>
      <c r="L53" s="59"/>
      <c r="M53" s="59"/>
      <c r="N53" s="59"/>
      <c r="O53" s="60"/>
      <c r="P53" s="59"/>
      <c r="Q53" s="59"/>
      <c r="R53" s="59"/>
      <c r="S53" s="60"/>
      <c r="T53" s="61"/>
      <c r="U53" s="59"/>
      <c r="V53" s="59"/>
      <c r="W53" s="60"/>
      <c r="X53" s="59"/>
      <c r="Y53" s="59"/>
      <c r="Z53" s="59"/>
      <c r="AA53" s="62"/>
    </row>
    <row r="54" spans="2:27" ht="15">
      <c r="B54" s="63"/>
      <c r="C54" s="59" t="s">
        <v>80</v>
      </c>
      <c r="D54" s="59"/>
      <c r="E54" s="59"/>
      <c r="F54" s="60"/>
      <c r="G54" s="64" t="s">
        <v>82</v>
      </c>
      <c r="H54" s="99">
        <v>-0.4431344472068446</v>
      </c>
      <c r="I54" s="78">
        <v>-0.47338787706164</v>
      </c>
      <c r="J54" s="78">
        <v>-0.6092957195905626</v>
      </c>
      <c r="K54" s="77">
        <v>-0.7252059482993758</v>
      </c>
      <c r="L54" s="78">
        <v>-0.11551086006397782</v>
      </c>
      <c r="M54" s="78">
        <v>-0.1162870305992243</v>
      </c>
      <c r="N54" s="78">
        <v>-0.11537008724467057</v>
      </c>
      <c r="O54" s="77">
        <v>-0.12691184798336508</v>
      </c>
      <c r="P54" s="78">
        <v>-0.10724105669189044</v>
      </c>
      <c r="Q54" s="78">
        <v>-0.1140373176398981</v>
      </c>
      <c r="R54" s="78">
        <v>-0.12904227606613006</v>
      </c>
      <c r="S54" s="77">
        <v>-0.140045940284395</v>
      </c>
      <c r="T54" s="83">
        <v>-0.1577000000000055</v>
      </c>
      <c r="U54" s="78">
        <v>-0.1699999999999875</v>
      </c>
      <c r="V54" s="78">
        <v>-0.17000000000001592</v>
      </c>
      <c r="W54" s="77">
        <v>-0.1700000000000017</v>
      </c>
      <c r="X54" s="78">
        <v>-0.18000000000000682</v>
      </c>
      <c r="Y54" s="78">
        <v>-0.18700000000001182</v>
      </c>
      <c r="Z54" s="78">
        <v>-0.19899999999999807</v>
      </c>
      <c r="AA54" s="84">
        <v>-0.20999999999999375</v>
      </c>
    </row>
    <row r="55" spans="2:27" ht="15.75" thickBot="1">
      <c r="B55" s="65"/>
      <c r="C55" s="66" t="s">
        <v>81</v>
      </c>
      <c r="D55" s="66"/>
      <c r="E55" s="66"/>
      <c r="F55" s="67"/>
      <c r="G55" s="68" t="s">
        <v>82</v>
      </c>
      <c r="H55" s="100">
        <v>0.24030082027665856</v>
      </c>
      <c r="I55" s="85">
        <v>0.21110084904236714</v>
      </c>
      <c r="J55" s="85">
        <v>-0.2448738858429067</v>
      </c>
      <c r="K55" s="86">
        <v>-0.16708228050494256</v>
      </c>
      <c r="L55" s="85">
        <v>0.08082756374692224</v>
      </c>
      <c r="M55" s="85">
        <v>0.1312779403030362</v>
      </c>
      <c r="N55" s="85">
        <v>0.2107065500535299</v>
      </c>
      <c r="O55" s="86">
        <v>0.3374015892431146</v>
      </c>
      <c r="P55" s="85">
        <v>-0.06544893952714403</v>
      </c>
      <c r="Q55" s="85">
        <v>-0.06657667607893814</v>
      </c>
      <c r="R55" s="85">
        <v>-0.08160629901593097</v>
      </c>
      <c r="S55" s="86">
        <v>-0.09299668153134633</v>
      </c>
      <c r="T55" s="87">
        <v>-0.040975674624576186</v>
      </c>
      <c r="U55" s="85">
        <v>-0.040074436410023395</v>
      </c>
      <c r="V55" s="85">
        <v>-0.06863195920104204</v>
      </c>
      <c r="W55" s="86">
        <v>-0.05010347658684111</v>
      </c>
      <c r="X55" s="85">
        <v>-0.040103476586835995</v>
      </c>
      <c r="Y55" s="85">
        <v>-0.0301034765868593</v>
      </c>
      <c r="Z55" s="85">
        <v>-0.03010347658683088</v>
      </c>
      <c r="AA55" s="88">
        <v>-0.03010347658684509</v>
      </c>
    </row>
    <row r="56" ht="15.75" thickBot="1"/>
    <row r="57" spans="2:27" ht="18.75" customHeight="1">
      <c r="B57" s="220" t="str">
        <f>"Medium-Term  "&amp;Summary!$H$4&amp;" - labour market [change over the same period in the previous year]"</f>
        <v>Medium-Term  Forecast P2Q-2015 - labour market [change over the same period in the previous year]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2"/>
    </row>
    <row r="58" spans="2:27" ht="18.75" customHeight="1">
      <c r="B58" s="223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5"/>
    </row>
    <row r="59" spans="2:27" ht="15">
      <c r="B59" s="226" t="s">
        <v>34</v>
      </c>
      <c r="C59" s="227"/>
      <c r="D59" s="227"/>
      <c r="E59" s="227"/>
      <c r="F59" s="228"/>
      <c r="G59" s="232" t="s">
        <v>12</v>
      </c>
      <c r="H59" s="42" t="s">
        <v>54</v>
      </c>
      <c r="I59" s="215">
        <v>2015</v>
      </c>
      <c r="J59" s="215">
        <v>2016</v>
      </c>
      <c r="K59" s="217">
        <v>2017</v>
      </c>
      <c r="L59" s="210">
        <v>2014</v>
      </c>
      <c r="M59" s="211"/>
      <c r="N59" s="211"/>
      <c r="O59" s="211"/>
      <c r="P59" s="210">
        <v>2015</v>
      </c>
      <c r="Q59" s="211"/>
      <c r="R59" s="211"/>
      <c r="S59" s="211"/>
      <c r="T59" s="210">
        <v>2016</v>
      </c>
      <c r="U59" s="211"/>
      <c r="V59" s="211"/>
      <c r="W59" s="212"/>
      <c r="X59" s="211">
        <v>2017</v>
      </c>
      <c r="Y59" s="211"/>
      <c r="Z59" s="211"/>
      <c r="AA59" s="219"/>
    </row>
    <row r="60" spans="2:27" ht="15">
      <c r="B60" s="229"/>
      <c r="C60" s="230"/>
      <c r="D60" s="230"/>
      <c r="E60" s="230"/>
      <c r="F60" s="231"/>
      <c r="G60" s="233"/>
      <c r="H60" s="45">
        <v>2014</v>
      </c>
      <c r="I60" s="216"/>
      <c r="J60" s="216"/>
      <c r="K60" s="218"/>
      <c r="L60" s="48" t="s">
        <v>0</v>
      </c>
      <c r="M60" s="48" t="s">
        <v>1</v>
      </c>
      <c r="N60" s="48" t="s">
        <v>2</v>
      </c>
      <c r="O60" s="49" t="s">
        <v>3</v>
      </c>
      <c r="P60" s="48" t="s">
        <v>0</v>
      </c>
      <c r="Q60" s="48" t="s">
        <v>1</v>
      </c>
      <c r="R60" s="48" t="s">
        <v>2</v>
      </c>
      <c r="S60" s="49" t="s">
        <v>3</v>
      </c>
      <c r="T60" s="50" t="s">
        <v>0</v>
      </c>
      <c r="U60" s="48" t="s">
        <v>1</v>
      </c>
      <c r="V60" s="48" t="s">
        <v>2</v>
      </c>
      <c r="W60" s="49" t="s">
        <v>3</v>
      </c>
      <c r="X60" s="48" t="s">
        <v>0</v>
      </c>
      <c r="Y60" s="48" t="s">
        <v>1</v>
      </c>
      <c r="Z60" s="48" t="s">
        <v>2</v>
      </c>
      <c r="AA60" s="51" t="s">
        <v>3</v>
      </c>
    </row>
    <row r="61" spans="2:27" ht="3.75" customHeight="1">
      <c r="B61" s="63"/>
      <c r="C61" s="59"/>
      <c r="D61" s="59"/>
      <c r="E61" s="59"/>
      <c r="F61" s="60"/>
      <c r="G61" s="64"/>
      <c r="H61" s="71"/>
      <c r="I61" s="59"/>
      <c r="J61" s="59"/>
      <c r="K61" s="60"/>
      <c r="L61" s="59"/>
      <c r="M61" s="59"/>
      <c r="N61" s="59"/>
      <c r="O61" s="60"/>
      <c r="P61" s="59"/>
      <c r="Q61" s="59"/>
      <c r="R61" s="59"/>
      <c r="S61" s="60"/>
      <c r="T61" s="61"/>
      <c r="U61" s="59"/>
      <c r="V61" s="59"/>
      <c r="W61" s="60"/>
      <c r="X61" s="59"/>
      <c r="Y61" s="59"/>
      <c r="Z61" s="59"/>
      <c r="AA61" s="62"/>
    </row>
    <row r="62" spans="2:27" ht="15">
      <c r="B62" s="52" t="s">
        <v>69</v>
      </c>
      <c r="C62" s="59"/>
      <c r="D62" s="59"/>
      <c r="E62" s="59"/>
      <c r="F62" s="60"/>
      <c r="G62" s="64"/>
      <c r="H62" s="71"/>
      <c r="I62" s="59"/>
      <c r="J62" s="59"/>
      <c r="K62" s="60"/>
      <c r="L62" s="59"/>
      <c r="M62" s="59"/>
      <c r="N62" s="59"/>
      <c r="O62" s="60"/>
      <c r="P62" s="59"/>
      <c r="Q62" s="59"/>
      <c r="R62" s="59"/>
      <c r="S62" s="60"/>
      <c r="T62" s="61"/>
      <c r="U62" s="59"/>
      <c r="V62" s="59"/>
      <c r="W62" s="60"/>
      <c r="X62" s="59"/>
      <c r="Y62" s="59"/>
      <c r="Z62" s="59"/>
      <c r="AA62" s="62"/>
    </row>
    <row r="63" spans="2:27" ht="15">
      <c r="B63" s="63"/>
      <c r="C63" s="59" t="s">
        <v>74</v>
      </c>
      <c r="D63" s="59"/>
      <c r="E63" s="59"/>
      <c r="F63" s="60"/>
      <c r="G63" s="64" t="s">
        <v>82</v>
      </c>
      <c r="H63" s="99">
        <v>3.357902131240607</v>
      </c>
      <c r="I63" s="78">
        <v>2.6437832872565394</v>
      </c>
      <c r="J63" s="78">
        <v>3.643183624648259</v>
      </c>
      <c r="K63" s="77">
        <v>4.353896845290237</v>
      </c>
      <c r="L63" s="78">
        <v>2.8095431880763186</v>
      </c>
      <c r="M63" s="78">
        <v>4.533372494826438</v>
      </c>
      <c r="N63" s="78">
        <v>3.1438447719085048</v>
      </c>
      <c r="O63" s="77">
        <v>2.9489135424744006</v>
      </c>
      <c r="P63" s="78">
        <v>2.500202418407383</v>
      </c>
      <c r="Q63" s="78">
        <v>2.135379385818652</v>
      </c>
      <c r="R63" s="78">
        <v>2.8673335784692</v>
      </c>
      <c r="S63" s="77">
        <v>3.0746653118784053</v>
      </c>
      <c r="T63" s="83">
        <v>2.891798711428038</v>
      </c>
      <c r="U63" s="78">
        <v>3.388722496440579</v>
      </c>
      <c r="V63" s="78">
        <v>4.031941714923022</v>
      </c>
      <c r="W63" s="77">
        <v>4.244901384828893</v>
      </c>
      <c r="X63" s="78">
        <v>4.426874630457704</v>
      </c>
      <c r="Y63" s="78">
        <v>4.388738776308514</v>
      </c>
      <c r="Z63" s="78">
        <v>4.3335889241743075</v>
      </c>
      <c r="AA63" s="84">
        <v>4.272317410583739</v>
      </c>
    </row>
    <row r="64" spans="2:27" ht="18">
      <c r="B64" s="63"/>
      <c r="C64" s="59" t="s">
        <v>150</v>
      </c>
      <c r="D64" s="59"/>
      <c r="E64" s="59"/>
      <c r="F64" s="60"/>
      <c r="G64" s="64" t="s">
        <v>82</v>
      </c>
      <c r="H64" s="99">
        <v>4.1262135922330145</v>
      </c>
      <c r="I64" s="78">
        <v>2.6013224287916756</v>
      </c>
      <c r="J64" s="78">
        <v>3.6381825521072386</v>
      </c>
      <c r="K64" s="77">
        <v>4.354677653727279</v>
      </c>
      <c r="L64" s="78">
        <v>3.938743674180813</v>
      </c>
      <c r="M64" s="78">
        <v>4.685644602534907</v>
      </c>
      <c r="N64" s="78">
        <v>4.112049329040389</v>
      </c>
      <c r="O64" s="77">
        <v>3.7697237819846094</v>
      </c>
      <c r="P64" s="78">
        <v>2.2789619840521738</v>
      </c>
      <c r="Q64" s="78">
        <v>1.9676223707445502</v>
      </c>
      <c r="R64" s="78">
        <v>2.5994104480632387</v>
      </c>
      <c r="S64" s="77">
        <v>3.558858620745127</v>
      </c>
      <c r="T64" s="83">
        <v>2.979772148170838</v>
      </c>
      <c r="U64" s="78">
        <v>3.2581207681173083</v>
      </c>
      <c r="V64" s="78">
        <v>4.05586906151747</v>
      </c>
      <c r="W64" s="77">
        <v>4.244901384828921</v>
      </c>
      <c r="X64" s="78">
        <v>4.426874630457675</v>
      </c>
      <c r="Y64" s="78">
        <v>4.388738776308514</v>
      </c>
      <c r="Z64" s="78">
        <v>4.3335889241743075</v>
      </c>
      <c r="AA64" s="84">
        <v>4.272317410583739</v>
      </c>
    </row>
    <row r="65" spans="2:27" ht="18.75" thickBot="1">
      <c r="B65" s="65"/>
      <c r="C65" s="66" t="s">
        <v>152</v>
      </c>
      <c r="D65" s="66"/>
      <c r="E65" s="66"/>
      <c r="F65" s="67"/>
      <c r="G65" s="68" t="s">
        <v>82</v>
      </c>
      <c r="H65" s="100">
        <v>0.986392676268764</v>
      </c>
      <c r="I65" s="85">
        <v>1.7988380374869024</v>
      </c>
      <c r="J65" s="85">
        <v>2.6192630326352884</v>
      </c>
      <c r="K65" s="86">
        <v>2.744928506596196</v>
      </c>
      <c r="L65" s="85">
        <v>1.5917951030704103</v>
      </c>
      <c r="M65" s="85">
        <v>0.8997099091873082</v>
      </c>
      <c r="N65" s="85">
        <v>0.8690471981492607</v>
      </c>
      <c r="O65" s="86">
        <v>0.5893259149210053</v>
      </c>
      <c r="P65" s="85">
        <v>1.1303598668091865</v>
      </c>
      <c r="Q65" s="85">
        <v>1.5892498791653367</v>
      </c>
      <c r="R65" s="85">
        <v>1.9431806787185906</v>
      </c>
      <c r="S65" s="86">
        <v>2.522610810742634</v>
      </c>
      <c r="T65" s="87">
        <v>2.4979290173941564</v>
      </c>
      <c r="U65" s="85">
        <v>2.625688691074828</v>
      </c>
      <c r="V65" s="85">
        <v>2.663300318199262</v>
      </c>
      <c r="W65" s="86">
        <v>2.6904239867808712</v>
      </c>
      <c r="X65" s="85">
        <v>2.7649097055864758</v>
      </c>
      <c r="Y65" s="85">
        <v>2.7369050594761006</v>
      </c>
      <c r="Z65" s="85">
        <v>2.741457383493227</v>
      </c>
      <c r="AA65" s="88">
        <v>2.738422841516993</v>
      </c>
    </row>
    <row r="66" ht="3.75" customHeight="1"/>
    <row r="67" ht="15">
      <c r="B67" s="47" t="s">
        <v>48</v>
      </c>
    </row>
    <row r="68" ht="15">
      <c r="B68" s="47" t="s">
        <v>156</v>
      </c>
    </row>
    <row r="69" ht="15">
      <c r="B69" s="47" t="s">
        <v>157</v>
      </c>
    </row>
    <row r="70" ht="15">
      <c r="B70" s="47" t="s">
        <v>167</v>
      </c>
    </row>
    <row r="71" ht="15">
      <c r="B71" s="47" t="s">
        <v>158</v>
      </c>
    </row>
    <row r="72" ht="15">
      <c r="B72" s="47" t="s">
        <v>159</v>
      </c>
    </row>
  </sheetData>
  <sheetProtection/>
  <mergeCells count="30">
    <mergeCell ref="J4:J5"/>
    <mergeCell ref="K4:K5"/>
    <mergeCell ref="L4:O4"/>
    <mergeCell ref="P4:S4"/>
    <mergeCell ref="B59:F60"/>
    <mergeCell ref="T59:W59"/>
    <mergeCell ref="G59:G60"/>
    <mergeCell ref="B57:AA58"/>
    <mergeCell ref="B31:AA32"/>
    <mergeCell ref="T4:W4"/>
    <mergeCell ref="X4:AA4"/>
    <mergeCell ref="B4:F5"/>
    <mergeCell ref="G4:G5"/>
    <mergeCell ref="I4:I5"/>
    <mergeCell ref="I33:I34"/>
    <mergeCell ref="J33:J34"/>
    <mergeCell ref="K33:K34"/>
    <mergeCell ref="L33:O33"/>
    <mergeCell ref="P33:S33"/>
    <mergeCell ref="T33:W33"/>
    <mergeCell ref="K59:K60"/>
    <mergeCell ref="L59:O59"/>
    <mergeCell ref="P59:S59"/>
    <mergeCell ref="B2:AA3"/>
    <mergeCell ref="X59:AA59"/>
    <mergeCell ref="I59:I60"/>
    <mergeCell ref="J59:J60"/>
    <mergeCell ref="X33:AA33"/>
    <mergeCell ref="B33:F34"/>
    <mergeCell ref="G33:G34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">
      <selection activeCell="R47" sqref="R47"/>
    </sheetView>
  </sheetViews>
  <sheetFormatPr defaultColWidth="9.140625" defaultRowHeight="15"/>
  <cols>
    <col min="1" max="5" width="3.140625" style="47" customWidth="1"/>
    <col min="6" max="6" width="38.57421875" style="47" customWidth="1"/>
    <col min="7" max="7" width="25.8515625" style="47" customWidth="1"/>
    <col min="8" max="8" width="10.140625" style="47" customWidth="1"/>
    <col min="9" max="27" width="9.140625" style="47" customWidth="1"/>
    <col min="28" max="16384" width="9.140625" style="47" customWidth="1"/>
  </cols>
  <sheetData>
    <row r="1" ht="22.5" customHeight="1" thickBot="1">
      <c r="B1" s="46" t="s">
        <v>96</v>
      </c>
    </row>
    <row r="2" spans="2:27" ht="18.75" customHeight="1">
      <c r="B2" s="220" t="str">
        <f>"Medium-Term "&amp;Summary!$H$4&amp;" - trade balance and balance of payments [level]"</f>
        <v>Medium-Term Forecast P2Q-2015 - trade balance and balance of payments [level]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2"/>
    </row>
    <row r="3" spans="2:27" ht="18.75" customHeight="1"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5"/>
    </row>
    <row r="4" spans="2:27" ht="15">
      <c r="B4" s="226" t="s">
        <v>34</v>
      </c>
      <c r="C4" s="227"/>
      <c r="D4" s="227"/>
      <c r="E4" s="227"/>
      <c r="F4" s="228"/>
      <c r="G4" s="232" t="s">
        <v>12</v>
      </c>
      <c r="H4" s="42" t="s">
        <v>54</v>
      </c>
      <c r="I4" s="215">
        <v>2015</v>
      </c>
      <c r="J4" s="215">
        <v>2016</v>
      </c>
      <c r="K4" s="217">
        <v>2017</v>
      </c>
      <c r="L4" s="210">
        <v>2014</v>
      </c>
      <c r="M4" s="211"/>
      <c r="N4" s="211"/>
      <c r="O4" s="211"/>
      <c r="P4" s="210">
        <v>2015</v>
      </c>
      <c r="Q4" s="211"/>
      <c r="R4" s="211"/>
      <c r="S4" s="211"/>
      <c r="T4" s="210">
        <v>2016</v>
      </c>
      <c r="U4" s="211"/>
      <c r="V4" s="211"/>
      <c r="W4" s="212"/>
      <c r="X4" s="211">
        <v>2017</v>
      </c>
      <c r="Y4" s="211"/>
      <c r="Z4" s="211"/>
      <c r="AA4" s="219"/>
    </row>
    <row r="5" spans="2:27" ht="15">
      <c r="B5" s="229"/>
      <c r="C5" s="230"/>
      <c r="D5" s="230"/>
      <c r="E5" s="230"/>
      <c r="F5" s="231"/>
      <c r="G5" s="233"/>
      <c r="H5" s="45">
        <v>2014</v>
      </c>
      <c r="I5" s="216"/>
      <c r="J5" s="216"/>
      <c r="K5" s="218"/>
      <c r="L5" s="48" t="s">
        <v>0</v>
      </c>
      <c r="M5" s="48" t="s">
        <v>1</v>
      </c>
      <c r="N5" s="48" t="s">
        <v>2</v>
      </c>
      <c r="O5" s="49" t="s">
        <v>3</v>
      </c>
      <c r="P5" s="48" t="s">
        <v>0</v>
      </c>
      <c r="Q5" s="48" t="s">
        <v>1</v>
      </c>
      <c r="R5" s="48" t="s">
        <v>2</v>
      </c>
      <c r="S5" s="49" t="s">
        <v>3</v>
      </c>
      <c r="T5" s="48" t="s">
        <v>0</v>
      </c>
      <c r="U5" s="48" t="s">
        <v>1</v>
      </c>
      <c r="V5" s="48" t="s">
        <v>2</v>
      </c>
      <c r="W5" s="49" t="s">
        <v>3</v>
      </c>
      <c r="X5" s="48" t="s">
        <v>0</v>
      </c>
      <c r="Y5" s="48" t="s">
        <v>1</v>
      </c>
      <c r="Z5" s="48" t="s">
        <v>2</v>
      </c>
      <c r="AA5" s="51" t="s">
        <v>3</v>
      </c>
    </row>
    <row r="6" spans="2:27" ht="3.75" customHeight="1">
      <c r="B6" s="52"/>
      <c r="C6" s="53"/>
      <c r="D6" s="53"/>
      <c r="E6" s="53"/>
      <c r="F6" s="54"/>
      <c r="G6" s="41"/>
      <c r="H6" s="115"/>
      <c r="I6" s="101"/>
      <c r="J6" s="101"/>
      <c r="K6" s="103"/>
      <c r="L6" s="57"/>
      <c r="M6" s="57"/>
      <c r="N6" s="57"/>
      <c r="O6" s="56"/>
      <c r="P6" s="57"/>
      <c r="Q6" s="57"/>
      <c r="R6" s="57"/>
      <c r="S6" s="56"/>
      <c r="T6" s="57"/>
      <c r="U6" s="57"/>
      <c r="V6" s="57"/>
      <c r="W6" s="56"/>
      <c r="X6" s="57"/>
      <c r="Y6" s="57"/>
      <c r="Z6" s="57"/>
      <c r="AA6" s="74"/>
    </row>
    <row r="7" spans="2:27" ht="15">
      <c r="B7" s="52" t="s">
        <v>93</v>
      </c>
      <c r="C7" s="53"/>
      <c r="D7" s="53"/>
      <c r="E7" s="53"/>
      <c r="F7" s="106"/>
      <c r="G7" s="55"/>
      <c r="H7" s="145"/>
      <c r="I7" s="146"/>
      <c r="J7" s="146"/>
      <c r="K7" s="147"/>
      <c r="L7" s="148"/>
      <c r="M7" s="148"/>
      <c r="N7" s="148"/>
      <c r="O7" s="149"/>
      <c r="P7" s="148"/>
      <c r="Q7" s="148"/>
      <c r="R7" s="148"/>
      <c r="S7" s="149"/>
      <c r="T7" s="148"/>
      <c r="U7" s="148"/>
      <c r="V7" s="148"/>
      <c r="W7" s="149"/>
      <c r="X7" s="148"/>
      <c r="Y7" s="148"/>
      <c r="Z7" s="148"/>
      <c r="AA7" s="150"/>
    </row>
    <row r="8" spans="2:27" ht="15">
      <c r="B8" s="52"/>
      <c r="C8" s="105" t="s">
        <v>18</v>
      </c>
      <c r="D8" s="53"/>
      <c r="E8" s="53"/>
      <c r="F8" s="106"/>
      <c r="G8" s="64" t="s">
        <v>168</v>
      </c>
      <c r="H8" s="151">
        <v>69241.1769999999</v>
      </c>
      <c r="I8" s="90">
        <v>73374.59098350831</v>
      </c>
      <c r="J8" s="90">
        <v>77867.56801895278</v>
      </c>
      <c r="K8" s="89">
        <v>83002.22959726765</v>
      </c>
      <c r="L8" s="91">
        <v>17800.3193995399</v>
      </c>
      <c r="M8" s="91">
        <v>17308.616630219</v>
      </c>
      <c r="N8" s="91">
        <v>16957.5695877867</v>
      </c>
      <c r="O8" s="92">
        <v>17174.6713824543</v>
      </c>
      <c r="P8" s="91">
        <v>18007.92640962382</v>
      </c>
      <c r="Q8" s="91">
        <v>18192.61401586526</v>
      </c>
      <c r="R8" s="91">
        <v>18450.481393547252</v>
      </c>
      <c r="S8" s="92">
        <v>18723.569164471995</v>
      </c>
      <c r="T8" s="91">
        <v>19007.605333738033</v>
      </c>
      <c r="U8" s="91">
        <v>19306.18128967145</v>
      </c>
      <c r="V8" s="91">
        <v>19617.307476715378</v>
      </c>
      <c r="W8" s="92">
        <v>19936.473918827924</v>
      </c>
      <c r="X8" s="91">
        <v>20255.647350407424</v>
      </c>
      <c r="Y8" s="91">
        <v>20577.788234988642</v>
      </c>
      <c r="Z8" s="91">
        <v>20913.234409036097</v>
      </c>
      <c r="AA8" s="94">
        <v>21255.559602835492</v>
      </c>
    </row>
    <row r="9" spans="2:27" ht="15">
      <c r="B9" s="63"/>
      <c r="C9" s="59"/>
      <c r="D9" s="75" t="s">
        <v>87</v>
      </c>
      <c r="E9" s="59"/>
      <c r="F9" s="60"/>
      <c r="G9" s="64" t="s">
        <v>168</v>
      </c>
      <c r="H9" s="140">
        <v>30931.487999999998</v>
      </c>
      <c r="I9" s="91">
        <v>32618.570426067097</v>
      </c>
      <c r="J9" s="91">
        <v>34798.81234896064</v>
      </c>
      <c r="K9" s="92">
        <v>37217.02446815763</v>
      </c>
      <c r="L9" s="91">
        <v>8053.35433174579</v>
      </c>
      <c r="M9" s="91">
        <v>7740.08912599544</v>
      </c>
      <c r="N9" s="91">
        <v>7477.73194683863</v>
      </c>
      <c r="O9" s="92">
        <v>7660.31259542014</v>
      </c>
      <c r="P9" s="91">
        <v>7964.9740145965025</v>
      </c>
      <c r="Q9" s="91">
        <v>8083.613076881381</v>
      </c>
      <c r="R9" s="91">
        <v>8218.606882913979</v>
      </c>
      <c r="S9" s="92">
        <v>8351.376451675234</v>
      </c>
      <c r="T9" s="91">
        <v>8483.32361740802</v>
      </c>
      <c r="U9" s="91">
        <v>8622.835849356215</v>
      </c>
      <c r="V9" s="91">
        <v>8770.963711738728</v>
      </c>
      <c r="W9" s="92">
        <v>8921.689170457677</v>
      </c>
      <c r="X9" s="91">
        <v>9068.766293019347</v>
      </c>
      <c r="Y9" s="91">
        <v>9222.59720391042</v>
      </c>
      <c r="Z9" s="91">
        <v>9382.605223522072</v>
      </c>
      <c r="AA9" s="94">
        <v>9543.055747705792</v>
      </c>
    </row>
    <row r="10" spans="2:27" ht="15" customHeight="1">
      <c r="B10" s="63"/>
      <c r="C10" s="59"/>
      <c r="D10" s="75" t="s">
        <v>88</v>
      </c>
      <c r="E10" s="59"/>
      <c r="F10" s="60"/>
      <c r="G10" s="64" t="s">
        <v>168</v>
      </c>
      <c r="H10" s="140">
        <v>38309.685999999994</v>
      </c>
      <c r="I10" s="91">
        <v>40756.020557441225</v>
      </c>
      <c r="J10" s="91">
        <v>43068.75566999214</v>
      </c>
      <c r="K10" s="92">
        <v>45785.20512911003</v>
      </c>
      <c r="L10" s="91">
        <v>9630.44719273918</v>
      </c>
      <c r="M10" s="91">
        <v>9706.54128686014</v>
      </c>
      <c r="N10" s="91">
        <v>9217.17513527526</v>
      </c>
      <c r="O10" s="92">
        <v>9755.52238512541</v>
      </c>
      <c r="P10" s="91">
        <v>10042.952395027316</v>
      </c>
      <c r="Q10" s="91">
        <v>10109.000938983878</v>
      </c>
      <c r="R10" s="91">
        <v>10231.874510633274</v>
      </c>
      <c r="S10" s="92">
        <v>10372.192712796761</v>
      </c>
      <c r="T10" s="91">
        <v>10524.281716330013</v>
      </c>
      <c r="U10" s="91">
        <v>10683.345440315237</v>
      </c>
      <c r="V10" s="91">
        <v>10846.34376497665</v>
      </c>
      <c r="W10" s="92">
        <v>11014.784748370244</v>
      </c>
      <c r="X10" s="91">
        <v>11186.881057388076</v>
      </c>
      <c r="Y10" s="91">
        <v>11355.191031078222</v>
      </c>
      <c r="Z10" s="91">
        <v>11530.629185514026</v>
      </c>
      <c r="AA10" s="94">
        <v>11712.503855129702</v>
      </c>
    </row>
    <row r="11" spans="2:27" ht="3.75" customHeight="1">
      <c r="B11" s="63"/>
      <c r="C11" s="59"/>
      <c r="D11" s="59"/>
      <c r="E11" s="59"/>
      <c r="F11" s="60"/>
      <c r="G11" s="64"/>
      <c r="H11" s="140"/>
      <c r="I11" s="91"/>
      <c r="J11" s="91"/>
      <c r="K11" s="92"/>
      <c r="L11" s="91"/>
      <c r="M11" s="91"/>
      <c r="N11" s="91"/>
      <c r="O11" s="92"/>
      <c r="P11" s="91"/>
      <c r="Q11" s="91"/>
      <c r="R11" s="91"/>
      <c r="S11" s="92"/>
      <c r="T11" s="91"/>
      <c r="U11" s="91"/>
      <c r="V11" s="91"/>
      <c r="W11" s="92"/>
      <c r="X11" s="91"/>
      <c r="Y11" s="91"/>
      <c r="Z11" s="91"/>
      <c r="AA11" s="94"/>
    </row>
    <row r="12" spans="2:27" ht="15" customHeight="1">
      <c r="B12" s="63"/>
      <c r="C12" s="59" t="s">
        <v>19</v>
      </c>
      <c r="D12" s="59"/>
      <c r="E12" s="59"/>
      <c r="F12" s="60"/>
      <c r="G12" s="64" t="s">
        <v>168</v>
      </c>
      <c r="H12" s="140">
        <v>64156.526000000005</v>
      </c>
      <c r="I12" s="91">
        <v>67557.70297393238</v>
      </c>
      <c r="J12" s="91">
        <v>71246.82446222717</v>
      </c>
      <c r="K12" s="92">
        <v>75562.51553859464</v>
      </c>
      <c r="L12" s="91">
        <v>16467.7272570413</v>
      </c>
      <c r="M12" s="91">
        <v>16083.9955228831</v>
      </c>
      <c r="N12" s="91">
        <v>15699.5514892436</v>
      </c>
      <c r="O12" s="92">
        <v>15905.251730832</v>
      </c>
      <c r="P12" s="91">
        <v>16617.515127497514</v>
      </c>
      <c r="Q12" s="91">
        <v>16770.78303496871</v>
      </c>
      <c r="R12" s="91">
        <v>16976.375271845918</v>
      </c>
      <c r="S12" s="92">
        <v>17193.02953962024</v>
      </c>
      <c r="T12" s="91">
        <v>17421.417267493678</v>
      </c>
      <c r="U12" s="91">
        <v>17676.551321100924</v>
      </c>
      <c r="V12" s="91">
        <v>17941.184043474055</v>
      </c>
      <c r="W12" s="92">
        <v>18207.671830158513</v>
      </c>
      <c r="X12" s="91">
        <v>18478.05253706927</v>
      </c>
      <c r="Y12" s="91">
        <v>18750.26887128902</v>
      </c>
      <c r="Z12" s="91">
        <v>19026.954346849474</v>
      </c>
      <c r="AA12" s="94">
        <v>19307.239783386885</v>
      </c>
    </row>
    <row r="13" spans="2:27" ht="15" customHeight="1">
      <c r="B13" s="63"/>
      <c r="C13" s="59"/>
      <c r="D13" s="75" t="s">
        <v>89</v>
      </c>
      <c r="E13" s="59"/>
      <c r="F13" s="60"/>
      <c r="G13" s="64" t="s">
        <v>168</v>
      </c>
      <c r="H13" s="140">
        <v>19408.709000000013</v>
      </c>
      <c r="I13" s="91">
        <v>20271.272671816194</v>
      </c>
      <c r="J13" s="91">
        <v>21378.225459088077</v>
      </c>
      <c r="K13" s="92">
        <v>22673.185866639607</v>
      </c>
      <c r="L13" s="91">
        <v>5041.13354161091</v>
      </c>
      <c r="M13" s="91">
        <v>4877.00026251993</v>
      </c>
      <c r="N13" s="91">
        <v>4730.46547687461</v>
      </c>
      <c r="O13" s="92">
        <v>4760.10971899456</v>
      </c>
      <c r="P13" s="91">
        <v>4986.229037531245</v>
      </c>
      <c r="Q13" s="91">
        <v>5032.218397847213</v>
      </c>
      <c r="R13" s="91">
        <v>5093.908125435414</v>
      </c>
      <c r="S13" s="92">
        <v>5158.9171110023235</v>
      </c>
      <c r="T13" s="91">
        <v>5227.4468226830995</v>
      </c>
      <c r="U13" s="91">
        <v>5304.002000566129</v>
      </c>
      <c r="V13" s="91">
        <v>5383.407336108409</v>
      </c>
      <c r="W13" s="92">
        <v>5463.369299730438</v>
      </c>
      <c r="X13" s="91">
        <v>5544.499367712489</v>
      </c>
      <c r="Y13" s="91">
        <v>5626.180231533747</v>
      </c>
      <c r="Z13" s="91">
        <v>5709.202099840627</v>
      </c>
      <c r="AA13" s="94">
        <v>5793.304167552747</v>
      </c>
    </row>
    <row r="14" spans="2:27" ht="15" customHeight="1">
      <c r="B14" s="63"/>
      <c r="C14" s="59"/>
      <c r="D14" s="75" t="s">
        <v>90</v>
      </c>
      <c r="E14" s="59"/>
      <c r="F14" s="60"/>
      <c r="G14" s="64" t="s">
        <v>168</v>
      </c>
      <c r="H14" s="140">
        <v>44747.816</v>
      </c>
      <c r="I14" s="91">
        <v>47286.43030211619</v>
      </c>
      <c r="J14" s="91">
        <v>49868.59900313911</v>
      </c>
      <c r="K14" s="92">
        <v>52889.32967195504</v>
      </c>
      <c r="L14" s="91">
        <v>11478.297673851699</v>
      </c>
      <c r="M14" s="91">
        <v>11201.775424753301</v>
      </c>
      <c r="N14" s="91">
        <v>10963.584892847131</v>
      </c>
      <c r="O14" s="92">
        <v>11104.15800854787</v>
      </c>
      <c r="P14" s="91">
        <v>11631.28608996627</v>
      </c>
      <c r="Q14" s="91">
        <v>11738.564637121499</v>
      </c>
      <c r="R14" s="91">
        <v>11882.467146410505</v>
      </c>
      <c r="S14" s="92">
        <v>12034.112428617917</v>
      </c>
      <c r="T14" s="91">
        <v>12193.970444810582</v>
      </c>
      <c r="U14" s="91">
        <v>12372.5493205348</v>
      </c>
      <c r="V14" s="91">
        <v>12557.77670736565</v>
      </c>
      <c r="W14" s="92">
        <v>12744.302530428078</v>
      </c>
      <c r="X14" s="91">
        <v>12933.553169356783</v>
      </c>
      <c r="Y14" s="91">
        <v>13124.088639755273</v>
      </c>
      <c r="Z14" s="91">
        <v>13317.752247008848</v>
      </c>
      <c r="AA14" s="94">
        <v>13513.935615834142</v>
      </c>
    </row>
    <row r="15" spans="2:27" ht="3.75" customHeight="1">
      <c r="B15" s="63"/>
      <c r="C15" s="59"/>
      <c r="D15" s="59"/>
      <c r="E15" s="59"/>
      <c r="F15" s="60"/>
      <c r="G15" s="64"/>
      <c r="H15" s="140"/>
      <c r="I15" s="91"/>
      <c r="J15" s="91"/>
      <c r="K15" s="92"/>
      <c r="L15" s="91"/>
      <c r="M15" s="91"/>
      <c r="N15" s="91"/>
      <c r="O15" s="92"/>
      <c r="P15" s="91"/>
      <c r="Q15" s="91"/>
      <c r="R15" s="91"/>
      <c r="S15" s="92"/>
      <c r="T15" s="91"/>
      <c r="U15" s="91"/>
      <c r="V15" s="91"/>
      <c r="W15" s="92"/>
      <c r="X15" s="91"/>
      <c r="Y15" s="91"/>
      <c r="Z15" s="91"/>
      <c r="AA15" s="94"/>
    </row>
    <row r="16" spans="2:27" ht="15" customHeight="1">
      <c r="B16" s="63"/>
      <c r="C16" s="59" t="s">
        <v>20</v>
      </c>
      <c r="D16" s="59"/>
      <c r="E16" s="59"/>
      <c r="F16" s="60"/>
      <c r="G16" s="64" t="s">
        <v>168</v>
      </c>
      <c r="H16" s="140">
        <v>5084.6509999999</v>
      </c>
      <c r="I16" s="91">
        <v>5816.888009575945</v>
      </c>
      <c r="J16" s="91">
        <v>6620.743556725614</v>
      </c>
      <c r="K16" s="92">
        <v>7439.714058673006</v>
      </c>
      <c r="L16" s="91">
        <v>1332.5921424986009</v>
      </c>
      <c r="M16" s="91">
        <v>1224.621107335899</v>
      </c>
      <c r="N16" s="91">
        <v>1258.0180985430998</v>
      </c>
      <c r="O16" s="92">
        <v>1269.4196516223</v>
      </c>
      <c r="P16" s="91">
        <v>1390.4112821263043</v>
      </c>
      <c r="Q16" s="91">
        <v>1421.8309808965496</v>
      </c>
      <c r="R16" s="91">
        <v>1474.106121701334</v>
      </c>
      <c r="S16" s="92">
        <v>1530.5396248517573</v>
      </c>
      <c r="T16" s="91">
        <v>1586.1880662443546</v>
      </c>
      <c r="U16" s="91">
        <v>1629.6299685705271</v>
      </c>
      <c r="V16" s="91">
        <v>1676.1234332413223</v>
      </c>
      <c r="W16" s="92">
        <v>1728.8020886694103</v>
      </c>
      <c r="X16" s="91">
        <v>1777.5948133381535</v>
      </c>
      <c r="Y16" s="91">
        <v>1827.5193636996228</v>
      </c>
      <c r="Z16" s="91">
        <v>1886.2800621866227</v>
      </c>
      <c r="AA16" s="94">
        <v>1948.3198194486067</v>
      </c>
    </row>
    <row r="17" spans="2:27" ht="3.75" customHeight="1">
      <c r="B17" s="52"/>
      <c r="C17" s="59"/>
      <c r="D17" s="59"/>
      <c r="E17" s="59"/>
      <c r="F17" s="60"/>
      <c r="G17" s="64"/>
      <c r="H17" s="140"/>
      <c r="I17" s="91"/>
      <c r="J17" s="91"/>
      <c r="K17" s="92"/>
      <c r="L17" s="91"/>
      <c r="M17" s="91"/>
      <c r="N17" s="91"/>
      <c r="O17" s="92"/>
      <c r="P17" s="91"/>
      <c r="Q17" s="91"/>
      <c r="R17" s="91"/>
      <c r="S17" s="92"/>
      <c r="T17" s="91"/>
      <c r="U17" s="91"/>
      <c r="V17" s="91"/>
      <c r="W17" s="92"/>
      <c r="X17" s="91"/>
      <c r="Y17" s="91"/>
      <c r="Z17" s="91"/>
      <c r="AA17" s="94"/>
    </row>
    <row r="18" spans="2:27" ht="15" customHeight="1">
      <c r="B18" s="52" t="s">
        <v>94</v>
      </c>
      <c r="C18" s="53"/>
      <c r="D18" s="53"/>
      <c r="E18" s="53"/>
      <c r="F18" s="106"/>
      <c r="G18" s="64"/>
      <c r="H18" s="140"/>
      <c r="I18" s="91"/>
      <c r="J18" s="91"/>
      <c r="K18" s="92"/>
      <c r="L18" s="91"/>
      <c r="M18" s="91"/>
      <c r="N18" s="91"/>
      <c r="O18" s="92"/>
      <c r="P18" s="91"/>
      <c r="Q18" s="91"/>
      <c r="R18" s="91"/>
      <c r="S18" s="92"/>
      <c r="T18" s="91"/>
      <c r="U18" s="91"/>
      <c r="V18" s="91"/>
      <c r="W18" s="92"/>
      <c r="X18" s="91"/>
      <c r="Y18" s="91"/>
      <c r="Z18" s="91"/>
      <c r="AA18" s="94"/>
    </row>
    <row r="19" spans="2:27" ht="15" customHeight="1">
      <c r="B19" s="52"/>
      <c r="C19" s="105" t="s">
        <v>18</v>
      </c>
      <c r="D19" s="53"/>
      <c r="E19" s="53"/>
      <c r="F19" s="106"/>
      <c r="G19" s="64" t="s">
        <v>91</v>
      </c>
      <c r="H19" s="140">
        <v>69174.60795500959</v>
      </c>
      <c r="I19" s="91">
        <v>73727.0760768739</v>
      </c>
      <c r="J19" s="91">
        <v>80147.27336141923</v>
      </c>
      <c r="K19" s="92">
        <v>87295.49613393289</v>
      </c>
      <c r="L19" s="152"/>
      <c r="M19" s="136"/>
      <c r="N19" s="136"/>
      <c r="O19" s="153"/>
      <c r="P19" s="136"/>
      <c r="Q19" s="136"/>
      <c r="R19" s="136"/>
      <c r="S19" s="153"/>
      <c r="T19" s="152"/>
      <c r="U19" s="152"/>
      <c r="V19" s="152"/>
      <c r="W19" s="153"/>
      <c r="X19" s="152"/>
      <c r="Y19" s="152"/>
      <c r="Z19" s="152"/>
      <c r="AA19" s="154"/>
    </row>
    <row r="20" spans="2:27" ht="15" customHeight="1">
      <c r="B20" s="63"/>
      <c r="C20" s="59" t="s">
        <v>19</v>
      </c>
      <c r="D20" s="59"/>
      <c r="E20" s="59"/>
      <c r="F20" s="60"/>
      <c r="G20" s="64" t="s">
        <v>92</v>
      </c>
      <c r="H20" s="140">
        <v>65693.110168</v>
      </c>
      <c r="I20" s="91">
        <v>70139.76561583139</v>
      </c>
      <c r="J20" s="91">
        <v>76236.47650438936</v>
      </c>
      <c r="K20" s="92">
        <v>82943.56062015558</v>
      </c>
      <c r="L20" s="152"/>
      <c r="M20" s="136"/>
      <c r="N20" s="136"/>
      <c r="O20" s="153"/>
      <c r="P20" s="136"/>
      <c r="Q20" s="136"/>
      <c r="R20" s="136"/>
      <c r="S20" s="153"/>
      <c r="T20" s="152"/>
      <c r="U20" s="152"/>
      <c r="V20" s="152"/>
      <c r="W20" s="153"/>
      <c r="X20" s="152"/>
      <c r="Y20" s="152"/>
      <c r="Z20" s="152"/>
      <c r="AA20" s="154"/>
    </row>
    <row r="21" spans="2:27" ht="3.75" customHeight="1">
      <c r="B21" s="63"/>
      <c r="C21" s="59"/>
      <c r="D21" s="75"/>
      <c r="E21" s="59"/>
      <c r="F21" s="60"/>
      <c r="G21" s="64"/>
      <c r="H21" s="140"/>
      <c r="I21" s="91"/>
      <c r="J21" s="91"/>
      <c r="K21" s="92"/>
      <c r="L21" s="152"/>
      <c r="M21" s="152"/>
      <c r="N21" s="152"/>
      <c r="O21" s="153"/>
      <c r="P21" s="152"/>
      <c r="Q21" s="152"/>
      <c r="R21" s="152"/>
      <c r="S21" s="153"/>
      <c r="T21" s="152"/>
      <c r="U21" s="152"/>
      <c r="V21" s="152"/>
      <c r="W21" s="153"/>
      <c r="X21" s="152"/>
      <c r="Y21" s="152"/>
      <c r="Z21" s="152"/>
      <c r="AA21" s="154"/>
    </row>
    <row r="22" spans="2:27" ht="15" customHeight="1">
      <c r="B22" s="63"/>
      <c r="C22" s="105" t="s">
        <v>146</v>
      </c>
      <c r="D22" s="59"/>
      <c r="E22" s="59"/>
      <c r="F22" s="60"/>
      <c r="G22" s="64" t="s">
        <v>92</v>
      </c>
      <c r="H22" s="140">
        <v>3481.49778700959</v>
      </c>
      <c r="I22" s="91">
        <v>3587.310461042507</v>
      </c>
      <c r="J22" s="91">
        <v>3910.796857029869</v>
      </c>
      <c r="K22" s="92">
        <v>4351.935513777309</v>
      </c>
      <c r="L22" s="152"/>
      <c r="M22" s="152"/>
      <c r="N22" s="152"/>
      <c r="O22" s="153"/>
      <c r="P22" s="152"/>
      <c r="Q22" s="152"/>
      <c r="R22" s="152"/>
      <c r="S22" s="153"/>
      <c r="T22" s="152"/>
      <c r="U22" s="152"/>
      <c r="V22" s="152"/>
      <c r="W22" s="153"/>
      <c r="X22" s="152"/>
      <c r="Y22" s="152"/>
      <c r="Z22" s="152"/>
      <c r="AA22" s="154"/>
    </row>
    <row r="23" spans="2:27" ht="15" customHeight="1">
      <c r="B23" s="52"/>
      <c r="C23" s="105" t="s">
        <v>146</v>
      </c>
      <c r="D23" s="59"/>
      <c r="E23" s="59"/>
      <c r="F23" s="60"/>
      <c r="G23" s="64" t="s">
        <v>37</v>
      </c>
      <c r="H23" s="99">
        <v>4.6287352907229105</v>
      </c>
      <c r="I23" s="78">
        <v>4.615807804079301</v>
      </c>
      <c r="J23" s="78">
        <v>4.761750064632612</v>
      </c>
      <c r="K23" s="77">
        <v>5.00176383707047</v>
      </c>
      <c r="L23" s="152"/>
      <c r="M23" s="152"/>
      <c r="N23" s="152"/>
      <c r="O23" s="153"/>
      <c r="P23" s="152"/>
      <c r="Q23" s="152"/>
      <c r="R23" s="152"/>
      <c r="S23" s="153"/>
      <c r="T23" s="152"/>
      <c r="U23" s="152"/>
      <c r="V23" s="152"/>
      <c r="W23" s="153"/>
      <c r="X23" s="152"/>
      <c r="Y23" s="152"/>
      <c r="Z23" s="152"/>
      <c r="AA23" s="154"/>
    </row>
    <row r="24" spans="2:27" ht="15" customHeight="1">
      <c r="B24" s="63"/>
      <c r="C24" s="105" t="s">
        <v>27</v>
      </c>
      <c r="D24" s="59"/>
      <c r="E24" s="59"/>
      <c r="F24" s="60"/>
      <c r="G24" s="64" t="s">
        <v>92</v>
      </c>
      <c r="H24" s="140">
        <v>37.95578700959368</v>
      </c>
      <c r="I24" s="91">
        <v>772.5968887432805</v>
      </c>
      <c r="J24" s="91">
        <v>790.1090705307051</v>
      </c>
      <c r="K24" s="92">
        <v>1208.5325532737647</v>
      </c>
      <c r="L24" s="152"/>
      <c r="M24" s="152"/>
      <c r="N24" s="152"/>
      <c r="O24" s="153"/>
      <c r="P24" s="152"/>
      <c r="Q24" s="152"/>
      <c r="R24" s="152"/>
      <c r="S24" s="153"/>
      <c r="T24" s="152"/>
      <c r="U24" s="152"/>
      <c r="V24" s="152"/>
      <c r="W24" s="153"/>
      <c r="X24" s="152"/>
      <c r="Y24" s="152"/>
      <c r="Z24" s="152"/>
      <c r="AA24" s="154"/>
    </row>
    <row r="25" spans="2:27" ht="15" customHeight="1">
      <c r="B25" s="63"/>
      <c r="C25" s="105" t="s">
        <v>27</v>
      </c>
      <c r="D25" s="59"/>
      <c r="E25" s="59"/>
      <c r="F25" s="60"/>
      <c r="G25" s="64" t="s">
        <v>37</v>
      </c>
      <c r="H25" s="99">
        <v>0.050463134422777764</v>
      </c>
      <c r="I25" s="78">
        <v>0.9941037407262112</v>
      </c>
      <c r="J25" s="78">
        <v>0.9620294930183996</v>
      </c>
      <c r="K25" s="77">
        <v>1.3889898877753615</v>
      </c>
      <c r="L25" s="152"/>
      <c r="M25" s="152"/>
      <c r="N25" s="152"/>
      <c r="O25" s="153"/>
      <c r="P25" s="152"/>
      <c r="Q25" s="152"/>
      <c r="R25" s="152"/>
      <c r="S25" s="153"/>
      <c r="T25" s="152"/>
      <c r="U25" s="152"/>
      <c r="V25" s="152"/>
      <c r="W25" s="153"/>
      <c r="X25" s="152"/>
      <c r="Y25" s="152"/>
      <c r="Z25" s="152"/>
      <c r="AA25" s="154"/>
    </row>
    <row r="26" spans="2:27" ht="15" customHeight="1" thickBot="1">
      <c r="B26" s="65"/>
      <c r="C26" s="141" t="s">
        <v>95</v>
      </c>
      <c r="D26" s="66"/>
      <c r="E26" s="66"/>
      <c r="F26" s="67"/>
      <c r="G26" s="68" t="s">
        <v>169</v>
      </c>
      <c r="H26" s="155">
        <v>75214.882</v>
      </c>
      <c r="I26" s="96">
        <v>77717.93396319826</v>
      </c>
      <c r="J26" s="96">
        <v>82129.40208846526</v>
      </c>
      <c r="K26" s="95">
        <v>87008.01668249568</v>
      </c>
      <c r="L26" s="156"/>
      <c r="M26" s="156"/>
      <c r="N26" s="156"/>
      <c r="O26" s="157"/>
      <c r="P26" s="156"/>
      <c r="Q26" s="156"/>
      <c r="R26" s="156"/>
      <c r="S26" s="157"/>
      <c r="T26" s="156"/>
      <c r="U26" s="156"/>
      <c r="V26" s="156"/>
      <c r="W26" s="157"/>
      <c r="X26" s="156"/>
      <c r="Y26" s="156"/>
      <c r="Z26" s="156"/>
      <c r="AA26" s="158"/>
    </row>
    <row r="27" ht="15.75" thickBot="1"/>
    <row r="28" spans="2:27" ht="18.75" customHeight="1">
      <c r="B28" s="220" t="str">
        <f>"Medium-Term  "&amp;Summary!$H$4&amp;" - trade balance and balance of payments [change over previous period]"</f>
        <v>Medium-Term  Forecast P2Q-2015 - trade balance and balance of payments [change over previous period]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2"/>
    </row>
    <row r="29" spans="2:27" ht="18.75" customHeight="1">
      <c r="B29" s="223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5"/>
    </row>
    <row r="30" spans="2:27" ht="15">
      <c r="B30" s="226" t="s">
        <v>34</v>
      </c>
      <c r="C30" s="227"/>
      <c r="D30" s="227"/>
      <c r="E30" s="227"/>
      <c r="F30" s="228"/>
      <c r="G30" s="232" t="s">
        <v>12</v>
      </c>
      <c r="H30" s="42" t="s">
        <v>54</v>
      </c>
      <c r="I30" s="215">
        <v>2015</v>
      </c>
      <c r="J30" s="215">
        <v>2016</v>
      </c>
      <c r="K30" s="217">
        <v>2017</v>
      </c>
      <c r="L30" s="210">
        <v>2014</v>
      </c>
      <c r="M30" s="211"/>
      <c r="N30" s="211"/>
      <c r="O30" s="211"/>
      <c r="P30" s="210">
        <v>2015</v>
      </c>
      <c r="Q30" s="211"/>
      <c r="R30" s="211"/>
      <c r="S30" s="211"/>
      <c r="T30" s="210">
        <v>2016</v>
      </c>
      <c r="U30" s="211"/>
      <c r="V30" s="211"/>
      <c r="W30" s="212"/>
      <c r="X30" s="211">
        <v>2017</v>
      </c>
      <c r="Y30" s="211"/>
      <c r="Z30" s="211"/>
      <c r="AA30" s="219"/>
    </row>
    <row r="31" spans="2:27" ht="15">
      <c r="B31" s="229"/>
      <c r="C31" s="230"/>
      <c r="D31" s="230"/>
      <c r="E31" s="230"/>
      <c r="F31" s="231"/>
      <c r="G31" s="233"/>
      <c r="H31" s="45">
        <v>2014</v>
      </c>
      <c r="I31" s="216"/>
      <c r="J31" s="216"/>
      <c r="K31" s="218"/>
      <c r="L31" s="48" t="s">
        <v>0</v>
      </c>
      <c r="M31" s="48" t="s">
        <v>1</v>
      </c>
      <c r="N31" s="48" t="s">
        <v>2</v>
      </c>
      <c r="O31" s="49" t="s">
        <v>3</v>
      </c>
      <c r="P31" s="48" t="s">
        <v>0</v>
      </c>
      <c r="Q31" s="48" t="s">
        <v>1</v>
      </c>
      <c r="R31" s="48" t="s">
        <v>2</v>
      </c>
      <c r="S31" s="49" t="s">
        <v>3</v>
      </c>
      <c r="T31" s="48" t="s">
        <v>0</v>
      </c>
      <c r="U31" s="48" t="s">
        <v>1</v>
      </c>
      <c r="V31" s="48" t="s">
        <v>2</v>
      </c>
      <c r="W31" s="49" t="s">
        <v>3</v>
      </c>
      <c r="X31" s="48" t="s">
        <v>0</v>
      </c>
      <c r="Y31" s="48" t="s">
        <v>1</v>
      </c>
      <c r="Z31" s="48" t="s">
        <v>2</v>
      </c>
      <c r="AA31" s="51" t="s">
        <v>3</v>
      </c>
    </row>
    <row r="32" spans="2:27" ht="3.75" customHeight="1">
      <c r="B32" s="52"/>
      <c r="C32" s="53"/>
      <c r="D32" s="53"/>
      <c r="E32" s="53"/>
      <c r="F32" s="54"/>
      <c r="G32" s="41"/>
      <c r="H32" s="115"/>
      <c r="I32" s="101"/>
      <c r="J32" s="101"/>
      <c r="K32" s="103"/>
      <c r="L32" s="57"/>
      <c r="M32" s="57"/>
      <c r="N32" s="57"/>
      <c r="O32" s="56"/>
      <c r="P32" s="57"/>
      <c r="Q32" s="57"/>
      <c r="R32" s="57"/>
      <c r="S32" s="56"/>
      <c r="T32" s="57"/>
      <c r="U32" s="57"/>
      <c r="V32" s="57"/>
      <c r="W32" s="56"/>
      <c r="X32" s="57"/>
      <c r="Y32" s="57"/>
      <c r="Z32" s="57"/>
      <c r="AA32" s="74"/>
    </row>
    <row r="33" spans="2:27" ht="15">
      <c r="B33" s="52" t="s">
        <v>93</v>
      </c>
      <c r="C33" s="53"/>
      <c r="D33" s="53"/>
      <c r="E33" s="53"/>
      <c r="F33" s="106"/>
      <c r="G33" s="55"/>
      <c r="H33" s="115"/>
      <c r="I33" s="101"/>
      <c r="J33" s="101"/>
      <c r="K33" s="103"/>
      <c r="L33" s="57"/>
      <c r="M33" s="57"/>
      <c r="N33" s="57"/>
      <c r="O33" s="56"/>
      <c r="P33" s="57"/>
      <c r="Q33" s="57"/>
      <c r="R33" s="57"/>
      <c r="S33" s="56"/>
      <c r="T33" s="57"/>
      <c r="U33" s="57"/>
      <c r="V33" s="57"/>
      <c r="W33" s="56"/>
      <c r="X33" s="57"/>
      <c r="Y33" s="57"/>
      <c r="Z33" s="57"/>
      <c r="AA33" s="74"/>
    </row>
    <row r="34" spans="2:27" ht="15">
      <c r="B34" s="52"/>
      <c r="C34" s="105" t="s">
        <v>18</v>
      </c>
      <c r="D34" s="53"/>
      <c r="E34" s="53"/>
      <c r="F34" s="106"/>
      <c r="G34" s="64" t="s">
        <v>82</v>
      </c>
      <c r="H34" s="122">
        <v>4.553129867200312</v>
      </c>
      <c r="I34" s="123">
        <v>5.969589430157171</v>
      </c>
      <c r="J34" s="123">
        <v>6.123341847935222</v>
      </c>
      <c r="K34" s="124">
        <v>6.594095216978019</v>
      </c>
      <c r="L34" s="78">
        <v>3.942877498419705</v>
      </c>
      <c r="M34" s="78">
        <v>-2.7623255419428716</v>
      </c>
      <c r="N34" s="78">
        <v>-2.0281634860374</v>
      </c>
      <c r="O34" s="77">
        <v>1.2802648017671316</v>
      </c>
      <c r="P34" s="78">
        <v>4.851650483518284</v>
      </c>
      <c r="Q34" s="78">
        <v>1.0255906318161152</v>
      </c>
      <c r="R34" s="78">
        <v>1.4174289492269452</v>
      </c>
      <c r="S34" s="77">
        <v>1.4801119011466568</v>
      </c>
      <c r="T34" s="78">
        <v>1.5169979973956913</v>
      </c>
      <c r="U34" s="78">
        <v>1.5708236292314695</v>
      </c>
      <c r="V34" s="78">
        <v>1.6115366491993797</v>
      </c>
      <c r="W34" s="77">
        <v>1.6269635498723716</v>
      </c>
      <c r="X34" s="78">
        <v>1.6009522690874292</v>
      </c>
      <c r="Y34" s="78">
        <v>1.5903756567658576</v>
      </c>
      <c r="Z34" s="78">
        <v>1.630137166428284</v>
      </c>
      <c r="AA34" s="84">
        <v>1.6368830717618863</v>
      </c>
    </row>
    <row r="35" spans="2:27" ht="15">
      <c r="B35" s="63"/>
      <c r="C35" s="59"/>
      <c r="D35" s="75" t="s">
        <v>87</v>
      </c>
      <c r="E35" s="59"/>
      <c r="F35" s="60"/>
      <c r="G35" s="64" t="s">
        <v>82</v>
      </c>
      <c r="H35" s="99">
        <v>4.553128873125914</v>
      </c>
      <c r="I35" s="78">
        <v>5.454255631242518</v>
      </c>
      <c r="J35" s="78">
        <v>6.68405112307191</v>
      </c>
      <c r="K35" s="77">
        <v>6.949122558974977</v>
      </c>
      <c r="L35" s="78">
        <v>5.319040666641882</v>
      </c>
      <c r="M35" s="78">
        <v>-3.889872379208242</v>
      </c>
      <c r="N35" s="78">
        <v>-3.389588606617849</v>
      </c>
      <c r="O35" s="77">
        <v>2.441658110768458</v>
      </c>
      <c r="P35" s="78">
        <v>3.9771408200562206</v>
      </c>
      <c r="Q35" s="78">
        <v>1.4895097217826816</v>
      </c>
      <c r="R35" s="78">
        <v>1.6699686730265597</v>
      </c>
      <c r="S35" s="77">
        <v>1.6154753555286447</v>
      </c>
      <c r="T35" s="78">
        <v>1.5799451323537994</v>
      </c>
      <c r="U35" s="78">
        <v>1.6445468573415383</v>
      </c>
      <c r="V35" s="78">
        <v>1.7178555288579673</v>
      </c>
      <c r="W35" s="77">
        <v>1.718459495131924</v>
      </c>
      <c r="X35" s="78">
        <v>1.6485344843517424</v>
      </c>
      <c r="Y35" s="78">
        <v>1.6962716418161818</v>
      </c>
      <c r="Z35" s="78">
        <v>1.7349561742088042</v>
      </c>
      <c r="AA35" s="84">
        <v>1.7100849962382796</v>
      </c>
    </row>
    <row r="36" spans="2:27" ht="15" customHeight="1">
      <c r="B36" s="63"/>
      <c r="C36" s="59"/>
      <c r="D36" s="75" t="s">
        <v>88</v>
      </c>
      <c r="E36" s="59"/>
      <c r="F36" s="60"/>
      <c r="G36" s="64" t="s">
        <v>82</v>
      </c>
      <c r="H36" s="99">
        <v>4.55311962893515</v>
      </c>
      <c r="I36" s="78">
        <v>6.385681567427184</v>
      </c>
      <c r="J36" s="78">
        <v>5.674585204635889</v>
      </c>
      <c r="K36" s="77">
        <v>6.307239243065837</v>
      </c>
      <c r="L36" s="78">
        <v>-1.0251192073663589</v>
      </c>
      <c r="M36" s="78">
        <v>0.7901408169116877</v>
      </c>
      <c r="N36" s="78">
        <v>-5.041612013203306</v>
      </c>
      <c r="O36" s="77">
        <v>5.840696763912305</v>
      </c>
      <c r="P36" s="78">
        <v>2.946331304002342</v>
      </c>
      <c r="Q36" s="78">
        <v>0.6576606296497545</v>
      </c>
      <c r="R36" s="78">
        <v>1.215486796282221</v>
      </c>
      <c r="S36" s="77">
        <v>1.3713831421374891</v>
      </c>
      <c r="T36" s="78">
        <v>1.4663148646053514</v>
      </c>
      <c r="U36" s="78">
        <v>1.5113974356882949</v>
      </c>
      <c r="V36" s="78">
        <v>1.5257236188049603</v>
      </c>
      <c r="W36" s="77">
        <v>1.5529747815803034</v>
      </c>
      <c r="X36" s="78">
        <v>1.5624119122554418</v>
      </c>
      <c r="Y36" s="78">
        <v>1.504529929537341</v>
      </c>
      <c r="Z36" s="78">
        <v>1.5450039894145675</v>
      </c>
      <c r="AA36" s="84">
        <v>1.5773178261960368</v>
      </c>
    </row>
    <row r="37" spans="2:27" ht="3.75" customHeight="1">
      <c r="B37" s="63"/>
      <c r="C37" s="59"/>
      <c r="D37" s="59"/>
      <c r="E37" s="59"/>
      <c r="F37" s="60"/>
      <c r="G37" s="64"/>
      <c r="H37" s="71"/>
      <c r="I37" s="59"/>
      <c r="J37" s="59"/>
      <c r="K37" s="60"/>
      <c r="L37" s="59"/>
      <c r="M37" s="59"/>
      <c r="N37" s="59"/>
      <c r="O37" s="60"/>
      <c r="P37" s="59"/>
      <c r="Q37" s="59"/>
      <c r="R37" s="59"/>
      <c r="S37" s="60"/>
      <c r="T37" s="59"/>
      <c r="U37" s="59"/>
      <c r="V37" s="59"/>
      <c r="W37" s="60"/>
      <c r="X37" s="59"/>
      <c r="Y37" s="59"/>
      <c r="Z37" s="59"/>
      <c r="AA37" s="62"/>
    </row>
    <row r="38" spans="2:27" ht="15" customHeight="1">
      <c r="B38" s="63"/>
      <c r="C38" s="59" t="s">
        <v>19</v>
      </c>
      <c r="D38" s="59"/>
      <c r="E38" s="59"/>
      <c r="F38" s="60"/>
      <c r="G38" s="64" t="s">
        <v>82</v>
      </c>
      <c r="H38" s="99">
        <v>4.969046607095166</v>
      </c>
      <c r="I38" s="78">
        <v>5.3013733535577785</v>
      </c>
      <c r="J38" s="78">
        <v>5.460697042524188</v>
      </c>
      <c r="K38" s="77">
        <v>6.057380253705929</v>
      </c>
      <c r="L38" s="78">
        <v>3.247818753808815</v>
      </c>
      <c r="M38" s="78">
        <v>-2.3302045763122834</v>
      </c>
      <c r="N38" s="78">
        <v>-2.3902271863514386</v>
      </c>
      <c r="O38" s="77">
        <v>1.3102300516631544</v>
      </c>
      <c r="P38" s="78">
        <v>4.478164877358125</v>
      </c>
      <c r="Q38" s="78">
        <v>0.9223274737242662</v>
      </c>
      <c r="R38" s="78">
        <v>1.2258952754234969</v>
      </c>
      <c r="S38" s="77">
        <v>1.2762104059611943</v>
      </c>
      <c r="T38" s="78">
        <v>1.3283739631060172</v>
      </c>
      <c r="U38" s="78">
        <v>1.4644850627812929</v>
      </c>
      <c r="V38" s="78">
        <v>1.4970834387657561</v>
      </c>
      <c r="W38" s="77">
        <v>1.485341134892309</v>
      </c>
      <c r="X38" s="78">
        <v>1.4849823164261267</v>
      </c>
      <c r="Y38" s="78">
        <v>1.473187359293675</v>
      </c>
      <c r="Z38" s="78">
        <v>1.4756347093460818</v>
      </c>
      <c r="AA38" s="84">
        <v>1.4730966997028787</v>
      </c>
    </row>
    <row r="39" spans="2:27" ht="15" customHeight="1">
      <c r="B39" s="63"/>
      <c r="C39" s="59"/>
      <c r="D39" s="75" t="s">
        <v>89</v>
      </c>
      <c r="E39" s="59"/>
      <c r="F39" s="60"/>
      <c r="G39" s="64" t="s">
        <v>82</v>
      </c>
      <c r="H39" s="99">
        <v>4.969049377404616</v>
      </c>
      <c r="I39" s="78">
        <v>4.444209410405293</v>
      </c>
      <c r="J39" s="78">
        <v>5.460697042524188</v>
      </c>
      <c r="K39" s="77">
        <v>6.057380253705901</v>
      </c>
      <c r="L39" s="78">
        <v>5.5723970279736506</v>
      </c>
      <c r="M39" s="78">
        <v>-3.255880403408824</v>
      </c>
      <c r="N39" s="78">
        <v>-3.004608934952273</v>
      </c>
      <c r="O39" s="77">
        <v>0.6266664932842048</v>
      </c>
      <c r="P39" s="78">
        <v>4.750296356287478</v>
      </c>
      <c r="Q39" s="78">
        <v>0.9223274737242662</v>
      </c>
      <c r="R39" s="78">
        <v>1.2258952754234969</v>
      </c>
      <c r="S39" s="77">
        <v>1.2762104059611943</v>
      </c>
      <c r="T39" s="78">
        <v>1.3283739631060172</v>
      </c>
      <c r="U39" s="78">
        <v>1.4644850627812929</v>
      </c>
      <c r="V39" s="78">
        <v>1.4970834387657561</v>
      </c>
      <c r="W39" s="77">
        <v>1.485341134892309</v>
      </c>
      <c r="X39" s="78">
        <v>1.4849823164261267</v>
      </c>
      <c r="Y39" s="78">
        <v>1.473187359293675</v>
      </c>
      <c r="Z39" s="78">
        <v>1.4756347093460818</v>
      </c>
      <c r="AA39" s="84">
        <v>1.4730966997028787</v>
      </c>
    </row>
    <row r="40" spans="2:27" ht="15" customHeight="1">
      <c r="B40" s="63"/>
      <c r="C40" s="59"/>
      <c r="D40" s="75" t="s">
        <v>90</v>
      </c>
      <c r="E40" s="59"/>
      <c r="F40" s="60"/>
      <c r="G40" s="64" t="s">
        <v>82</v>
      </c>
      <c r="H40" s="99">
        <v>4.969043059722722</v>
      </c>
      <c r="I40" s="78">
        <v>5.673157997512533</v>
      </c>
      <c r="J40" s="78">
        <v>5.460697042524188</v>
      </c>
      <c r="K40" s="77">
        <v>6.057380253705901</v>
      </c>
      <c r="L40" s="78">
        <v>3.0504133236161692</v>
      </c>
      <c r="M40" s="78">
        <v>-2.4090876274130153</v>
      </c>
      <c r="N40" s="78">
        <v>-2.1263641063525114</v>
      </c>
      <c r="O40" s="77">
        <v>1.28218203329142</v>
      </c>
      <c r="P40" s="78">
        <v>4.747123383984814</v>
      </c>
      <c r="Q40" s="78">
        <v>0.9223274737242662</v>
      </c>
      <c r="R40" s="78">
        <v>1.2258952754234969</v>
      </c>
      <c r="S40" s="77">
        <v>1.2762104059611943</v>
      </c>
      <c r="T40" s="78">
        <v>1.3283739631060172</v>
      </c>
      <c r="U40" s="78">
        <v>1.4644850627812929</v>
      </c>
      <c r="V40" s="78">
        <v>1.4970834387657561</v>
      </c>
      <c r="W40" s="77">
        <v>1.485341134892309</v>
      </c>
      <c r="X40" s="78">
        <v>1.4849823164261267</v>
      </c>
      <c r="Y40" s="78">
        <v>1.473187359293675</v>
      </c>
      <c r="Z40" s="78">
        <v>1.4756347093460818</v>
      </c>
      <c r="AA40" s="84">
        <v>1.4730966997028787</v>
      </c>
    </row>
    <row r="41" spans="2:27" ht="3.75" customHeight="1">
      <c r="B41" s="52"/>
      <c r="C41" s="59"/>
      <c r="D41" s="59"/>
      <c r="E41" s="59"/>
      <c r="F41" s="60"/>
      <c r="G41" s="64"/>
      <c r="H41" s="71"/>
      <c r="I41" s="59"/>
      <c r="J41" s="59"/>
      <c r="K41" s="60"/>
      <c r="L41" s="59"/>
      <c r="M41" s="59"/>
      <c r="N41" s="59"/>
      <c r="O41" s="60"/>
      <c r="P41" s="59"/>
      <c r="Q41" s="59"/>
      <c r="R41" s="59"/>
      <c r="S41" s="60"/>
      <c r="T41" s="59"/>
      <c r="U41" s="59"/>
      <c r="V41" s="59"/>
      <c r="W41" s="60"/>
      <c r="X41" s="59"/>
      <c r="Y41" s="59"/>
      <c r="Z41" s="59"/>
      <c r="AA41" s="62"/>
    </row>
    <row r="42" spans="2:27" ht="15" customHeight="1">
      <c r="B42" s="52" t="s">
        <v>94</v>
      </c>
      <c r="C42" s="53"/>
      <c r="D42" s="53"/>
      <c r="E42" s="53"/>
      <c r="F42" s="106"/>
      <c r="G42" s="64"/>
      <c r="H42" s="71"/>
      <c r="I42" s="59"/>
      <c r="J42" s="59"/>
      <c r="K42" s="60"/>
      <c r="L42" s="59"/>
      <c r="M42" s="59"/>
      <c r="N42" s="59"/>
      <c r="O42" s="60"/>
      <c r="P42" s="59"/>
      <c r="Q42" s="59"/>
      <c r="R42" s="59"/>
      <c r="S42" s="60"/>
      <c r="T42" s="59"/>
      <c r="U42" s="59"/>
      <c r="V42" s="59"/>
      <c r="W42" s="60"/>
      <c r="X42" s="59"/>
      <c r="Y42" s="59"/>
      <c r="Z42" s="59"/>
      <c r="AA42" s="62"/>
    </row>
    <row r="43" spans="2:27" ht="15" customHeight="1">
      <c r="B43" s="52"/>
      <c r="C43" s="105" t="s">
        <v>18</v>
      </c>
      <c r="D43" s="53"/>
      <c r="E43" s="53"/>
      <c r="F43" s="106"/>
      <c r="G43" s="64" t="s">
        <v>82</v>
      </c>
      <c r="H43" s="99">
        <v>0.005714930371625293</v>
      </c>
      <c r="I43" s="78">
        <v>6.581126017837624</v>
      </c>
      <c r="J43" s="78">
        <v>8.708059001080004</v>
      </c>
      <c r="K43" s="77">
        <v>8.918859585252758</v>
      </c>
      <c r="L43" s="116"/>
      <c r="M43" s="116"/>
      <c r="N43" s="116"/>
      <c r="O43" s="117"/>
      <c r="P43" s="116"/>
      <c r="Q43" s="116"/>
      <c r="R43" s="116"/>
      <c r="S43" s="117"/>
      <c r="T43" s="116"/>
      <c r="U43" s="116"/>
      <c r="V43" s="116"/>
      <c r="W43" s="117"/>
      <c r="X43" s="116"/>
      <c r="Y43" s="116"/>
      <c r="Z43" s="116"/>
      <c r="AA43" s="119"/>
    </row>
    <row r="44" spans="2:27" ht="15" customHeight="1" thickBot="1">
      <c r="B44" s="65"/>
      <c r="C44" s="66" t="s">
        <v>19</v>
      </c>
      <c r="D44" s="66"/>
      <c r="E44" s="66"/>
      <c r="F44" s="67"/>
      <c r="G44" s="68" t="s">
        <v>82</v>
      </c>
      <c r="H44" s="100">
        <v>0.48191627143781</v>
      </c>
      <c r="I44" s="85">
        <v>6.768830759359323</v>
      </c>
      <c r="J44" s="85">
        <v>8.692231624996861</v>
      </c>
      <c r="K44" s="86">
        <v>8.797736232445175</v>
      </c>
      <c r="L44" s="142"/>
      <c r="M44" s="142"/>
      <c r="N44" s="142"/>
      <c r="O44" s="143"/>
      <c r="P44" s="142"/>
      <c r="Q44" s="142"/>
      <c r="R44" s="142"/>
      <c r="S44" s="143"/>
      <c r="T44" s="142"/>
      <c r="U44" s="142"/>
      <c r="V44" s="142"/>
      <c r="W44" s="143"/>
      <c r="X44" s="142"/>
      <c r="Y44" s="142"/>
      <c r="Z44" s="142"/>
      <c r="AA44" s="144"/>
    </row>
    <row r="45" ht="15">
      <c r="B45" s="47" t="s">
        <v>48</v>
      </c>
    </row>
  </sheetData>
  <sheetProtection/>
  <mergeCells count="20">
    <mergeCell ref="P4:S4"/>
    <mergeCell ref="X30:AA30"/>
    <mergeCell ref="B30:F31"/>
    <mergeCell ref="G30:G31"/>
    <mergeCell ref="I30:I31"/>
    <mergeCell ref="J30:J31"/>
    <mergeCell ref="K30:K31"/>
    <mergeCell ref="L30:O30"/>
    <mergeCell ref="P30:S30"/>
    <mergeCell ref="T30:W30"/>
    <mergeCell ref="B2:AA3"/>
    <mergeCell ref="B28:AA29"/>
    <mergeCell ref="T4:W4"/>
    <mergeCell ref="X4:AA4"/>
    <mergeCell ref="B4:F5"/>
    <mergeCell ref="G4:G5"/>
    <mergeCell ref="I4:I5"/>
    <mergeCell ref="J4:J5"/>
    <mergeCell ref="K4:K5"/>
    <mergeCell ref="L4:O4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W86"/>
  <sheetViews>
    <sheetView showGridLines="0" zoomScale="80" zoomScaleNormal="80" zoomScalePageLayoutView="0" workbookViewId="0" topLeftCell="A1">
      <selection activeCell="G35" sqref="G35"/>
    </sheetView>
  </sheetViews>
  <sheetFormatPr defaultColWidth="9.140625" defaultRowHeight="15"/>
  <cols>
    <col min="1" max="2" width="3.140625" style="47" customWidth="1"/>
    <col min="3" max="3" width="36.421875" style="47" customWidth="1"/>
    <col min="4" max="23" width="7.7109375" style="47" customWidth="1"/>
    <col min="24" max="16384" width="9.140625" style="47" customWidth="1"/>
  </cols>
  <sheetData>
    <row r="1" ht="22.5" customHeight="1" thickBot="1">
      <c r="B1" s="46" t="s">
        <v>97</v>
      </c>
    </row>
    <row r="2" spans="2:23" ht="18">
      <c r="B2" s="246" t="s">
        <v>100</v>
      </c>
      <c r="C2" s="247"/>
      <c r="D2" s="245" t="s">
        <v>179</v>
      </c>
      <c r="E2" s="243"/>
      <c r="F2" s="243"/>
      <c r="G2" s="243"/>
      <c r="H2" s="244"/>
      <c r="I2" s="243">
        <v>2015</v>
      </c>
      <c r="J2" s="243"/>
      <c r="K2" s="243"/>
      <c r="L2" s="243"/>
      <c r="M2" s="244"/>
      <c r="N2" s="243">
        <v>2016</v>
      </c>
      <c r="O2" s="243"/>
      <c r="P2" s="243"/>
      <c r="Q2" s="243"/>
      <c r="R2" s="244"/>
      <c r="S2" s="243">
        <v>2017</v>
      </c>
      <c r="T2" s="243"/>
      <c r="U2" s="243"/>
      <c r="V2" s="243"/>
      <c r="W2" s="244"/>
    </row>
    <row r="3" spans="2:23" ht="81.75" customHeight="1" thickBot="1">
      <c r="B3" s="248"/>
      <c r="C3" s="249"/>
      <c r="D3" s="159" t="s">
        <v>5</v>
      </c>
      <c r="E3" s="160" t="s">
        <v>6</v>
      </c>
      <c r="F3" s="160" t="s">
        <v>98</v>
      </c>
      <c r="G3" s="161" t="s">
        <v>99</v>
      </c>
      <c r="H3" s="162" t="s">
        <v>7</v>
      </c>
      <c r="I3" s="159" t="s">
        <v>5</v>
      </c>
      <c r="J3" s="160" t="s">
        <v>6</v>
      </c>
      <c r="K3" s="160" t="s">
        <v>98</v>
      </c>
      <c r="L3" s="161" t="s">
        <v>99</v>
      </c>
      <c r="M3" s="162" t="s">
        <v>7</v>
      </c>
      <c r="N3" s="159" t="s">
        <v>5</v>
      </c>
      <c r="O3" s="160" t="s">
        <v>6</v>
      </c>
      <c r="P3" s="160" t="s">
        <v>98</v>
      </c>
      <c r="Q3" s="161" t="s">
        <v>99</v>
      </c>
      <c r="R3" s="162" t="s">
        <v>7</v>
      </c>
      <c r="S3" s="159" t="s">
        <v>5</v>
      </c>
      <c r="T3" s="160" t="s">
        <v>6</v>
      </c>
      <c r="U3" s="160" t="s">
        <v>98</v>
      </c>
      <c r="V3" s="161" t="s">
        <v>99</v>
      </c>
      <c r="W3" s="162" t="s">
        <v>7</v>
      </c>
    </row>
    <row r="4" spans="2:23" ht="15" customHeight="1">
      <c r="B4" s="63" t="s">
        <v>101</v>
      </c>
      <c r="C4" s="62"/>
      <c r="D4" s="163">
        <v>2.409713984326629</v>
      </c>
      <c r="E4" s="120">
        <v>2.3987689870662576</v>
      </c>
      <c r="F4" s="120">
        <v>2.4097010597353474</v>
      </c>
      <c r="G4" s="121">
        <v>2.4098079464612177</v>
      </c>
      <c r="H4" s="164">
        <v>2.41</v>
      </c>
      <c r="I4" s="163">
        <v>3.2494172046643683</v>
      </c>
      <c r="J4" s="120">
        <v>2.8803615986383813</v>
      </c>
      <c r="K4" s="120">
        <v>3.039393916928801</v>
      </c>
      <c r="L4" s="121">
        <v>2.880285557386042</v>
      </c>
      <c r="M4" s="164">
        <v>2.963</v>
      </c>
      <c r="N4" s="163">
        <v>3.807642067965162</v>
      </c>
      <c r="O4" s="120">
        <v>3.5896850335720876</v>
      </c>
      <c r="P4" s="120">
        <v>3.434310299986354</v>
      </c>
      <c r="Q4" s="121">
        <v>3.3494355333742343</v>
      </c>
      <c r="R4" s="164">
        <v>3.396</v>
      </c>
      <c r="S4" s="163">
        <v>3.5405934652310833</v>
      </c>
      <c r="T4" s="120">
        <v>3.565740490506464</v>
      </c>
      <c r="U4" s="120" t="s">
        <v>10</v>
      </c>
      <c r="V4" s="121">
        <v>3.199566160520617</v>
      </c>
      <c r="W4" s="164" t="s">
        <v>10</v>
      </c>
    </row>
    <row r="5" spans="2:23" ht="15" customHeight="1">
      <c r="B5" s="63"/>
      <c r="C5" s="62" t="s">
        <v>102</v>
      </c>
      <c r="D5" s="163">
        <v>2.213827924414062</v>
      </c>
      <c r="E5" s="120">
        <v>2.3618501656369695</v>
      </c>
      <c r="F5" s="120">
        <v>2.21382537337107</v>
      </c>
      <c r="G5" s="121" t="s">
        <v>10</v>
      </c>
      <c r="H5" s="164">
        <v>2.214</v>
      </c>
      <c r="I5" s="163">
        <v>2.4315603997117705</v>
      </c>
      <c r="J5" s="120">
        <v>2.774759979243213</v>
      </c>
      <c r="K5" s="120">
        <v>2.385603632833133</v>
      </c>
      <c r="L5" s="121" t="s">
        <v>10</v>
      </c>
      <c r="M5" s="164">
        <v>2.569</v>
      </c>
      <c r="N5" s="163">
        <v>3.0548024423756175</v>
      </c>
      <c r="O5" s="120">
        <v>2.724173535583496</v>
      </c>
      <c r="P5" s="120">
        <v>2.712293341689276</v>
      </c>
      <c r="Q5" s="121" t="s">
        <v>10</v>
      </c>
      <c r="R5" s="164">
        <v>2.621</v>
      </c>
      <c r="S5" s="163">
        <v>2.853422169269649</v>
      </c>
      <c r="T5" s="120">
        <v>2.7861949237714345</v>
      </c>
      <c r="U5" s="120" t="s">
        <v>10</v>
      </c>
      <c r="V5" s="121" t="s">
        <v>10</v>
      </c>
      <c r="W5" s="164" t="s">
        <v>10</v>
      </c>
    </row>
    <row r="6" spans="2:23" ht="15">
      <c r="B6" s="63"/>
      <c r="C6" s="62" t="s">
        <v>103</v>
      </c>
      <c r="D6" s="163">
        <v>4.374030918133315</v>
      </c>
      <c r="E6" s="120">
        <v>3.7959485795079795</v>
      </c>
      <c r="F6" s="120">
        <v>4.374059819026765</v>
      </c>
      <c r="G6" s="121" t="s">
        <v>10</v>
      </c>
      <c r="H6" s="164">
        <v>4.374</v>
      </c>
      <c r="I6" s="163">
        <v>2.6449975313276752</v>
      </c>
      <c r="J6" s="120">
        <v>2.272078940661748</v>
      </c>
      <c r="K6" s="120">
        <v>2.362420600689341</v>
      </c>
      <c r="L6" s="121" t="s">
        <v>10</v>
      </c>
      <c r="M6" s="164">
        <v>3.193</v>
      </c>
      <c r="N6" s="163">
        <v>1.7230055173389047</v>
      </c>
      <c r="O6" s="120">
        <v>0.9985602761559909</v>
      </c>
      <c r="P6" s="120">
        <v>2.819671257850098</v>
      </c>
      <c r="Q6" s="121" t="s">
        <v>10</v>
      </c>
      <c r="R6" s="164">
        <v>1.843</v>
      </c>
      <c r="S6" s="163">
        <v>0.8254956026234339</v>
      </c>
      <c r="T6" s="120">
        <v>1.204662110106991</v>
      </c>
      <c r="U6" s="120" t="s">
        <v>10</v>
      </c>
      <c r="V6" s="121" t="s">
        <v>10</v>
      </c>
      <c r="W6" s="164" t="s">
        <v>10</v>
      </c>
    </row>
    <row r="7" spans="2:23" ht="15">
      <c r="B7" s="63"/>
      <c r="C7" s="62" t="s">
        <v>104</v>
      </c>
      <c r="D7" s="163">
        <v>5.720763770146192</v>
      </c>
      <c r="E7" s="120">
        <v>4.625198859940771</v>
      </c>
      <c r="F7" s="120">
        <v>5.720761455448353</v>
      </c>
      <c r="G7" s="121" t="s">
        <v>10</v>
      </c>
      <c r="H7" s="164">
        <v>5.721</v>
      </c>
      <c r="I7" s="163">
        <v>6.127591360299874</v>
      </c>
      <c r="J7" s="120">
        <v>3.7472944917995132</v>
      </c>
      <c r="K7" s="120">
        <v>4.613039235072369</v>
      </c>
      <c r="L7" s="121" t="s">
        <v>10</v>
      </c>
      <c r="M7" s="164">
        <v>4.784</v>
      </c>
      <c r="N7" s="163">
        <v>3.626628768894051</v>
      </c>
      <c r="O7" s="120">
        <v>1.8157955820829796</v>
      </c>
      <c r="P7" s="120">
        <v>3.701106673577015</v>
      </c>
      <c r="Q7" s="121" t="s">
        <v>10</v>
      </c>
      <c r="R7" s="164">
        <v>3.983</v>
      </c>
      <c r="S7" s="163">
        <v>3.7771826128625037</v>
      </c>
      <c r="T7" s="120">
        <v>1.6972223789112562</v>
      </c>
      <c r="U7" s="120" t="s">
        <v>10</v>
      </c>
      <c r="V7" s="121" t="s">
        <v>10</v>
      </c>
      <c r="W7" s="164" t="s">
        <v>10</v>
      </c>
    </row>
    <row r="8" spans="2:23" ht="15">
      <c r="B8" s="63"/>
      <c r="C8" s="62" t="s">
        <v>105</v>
      </c>
      <c r="D8" s="163">
        <v>4.553129867200312</v>
      </c>
      <c r="E8" s="120">
        <v>4.104844089807491</v>
      </c>
      <c r="F8" s="120">
        <v>4.553117718569921</v>
      </c>
      <c r="G8" s="121">
        <v>4.553</v>
      </c>
      <c r="H8" s="164">
        <v>4.553</v>
      </c>
      <c r="I8" s="163">
        <v>5.969589430157171</v>
      </c>
      <c r="J8" s="120">
        <v>1.4214113410620843</v>
      </c>
      <c r="K8" s="120">
        <v>4.239082037464126</v>
      </c>
      <c r="L8" s="121">
        <v>4.376</v>
      </c>
      <c r="M8" s="164">
        <v>2.845</v>
      </c>
      <c r="N8" s="163">
        <v>6.123341847935222</v>
      </c>
      <c r="O8" s="120">
        <v>5.886936890265004</v>
      </c>
      <c r="P8" s="120">
        <v>5.648400667476161</v>
      </c>
      <c r="Q8" s="121">
        <v>5.625</v>
      </c>
      <c r="R8" s="164">
        <v>6.097</v>
      </c>
      <c r="S8" s="163">
        <v>6.594095216978019</v>
      </c>
      <c r="T8" s="120">
        <v>5.9829487131821235</v>
      </c>
      <c r="U8" s="120" t="s">
        <v>10</v>
      </c>
      <c r="V8" s="121">
        <v>5.5</v>
      </c>
      <c r="W8" s="164" t="s">
        <v>10</v>
      </c>
    </row>
    <row r="9" spans="2:23" ht="15">
      <c r="B9" s="63"/>
      <c r="C9" s="62" t="s">
        <v>106</v>
      </c>
      <c r="D9" s="163">
        <v>4.969046607095166</v>
      </c>
      <c r="E9" s="120">
        <v>4.651139571903928</v>
      </c>
      <c r="F9" s="120">
        <v>4.969055682101908</v>
      </c>
      <c r="G9" s="121">
        <v>4.969</v>
      </c>
      <c r="H9" s="164">
        <v>4.969</v>
      </c>
      <c r="I9" s="163">
        <v>5.3013733535577785</v>
      </c>
      <c r="J9" s="120">
        <v>1.0109250415802018</v>
      </c>
      <c r="K9" s="120">
        <v>4.125410792231254</v>
      </c>
      <c r="L9" s="121">
        <v>4.691</v>
      </c>
      <c r="M9" s="164">
        <v>2.801</v>
      </c>
      <c r="N9" s="163">
        <v>5.460697042524188</v>
      </c>
      <c r="O9" s="120">
        <v>4.469211110560467</v>
      </c>
      <c r="P9" s="120">
        <v>5.246452118190681</v>
      </c>
      <c r="Q9" s="121">
        <v>5.2</v>
      </c>
      <c r="R9" s="164">
        <v>5.55</v>
      </c>
      <c r="S9" s="163">
        <v>6.057380253705929</v>
      </c>
      <c r="T9" s="120">
        <v>4.852538810478824</v>
      </c>
      <c r="U9" s="120" t="s">
        <v>10</v>
      </c>
      <c r="V9" s="121">
        <v>5.05</v>
      </c>
      <c r="W9" s="164" t="s">
        <v>10</v>
      </c>
    </row>
    <row r="10" spans="2:23" ht="3.75" customHeight="1">
      <c r="B10" s="63"/>
      <c r="C10" s="62"/>
      <c r="D10" s="163"/>
      <c r="E10" s="120"/>
      <c r="F10" s="120"/>
      <c r="G10" s="121"/>
      <c r="H10" s="164"/>
      <c r="I10" s="163"/>
      <c r="J10" s="120"/>
      <c r="K10" s="120"/>
      <c r="L10" s="121"/>
      <c r="M10" s="164"/>
      <c r="N10" s="163"/>
      <c r="O10" s="120"/>
      <c r="P10" s="120"/>
      <c r="Q10" s="121"/>
      <c r="R10" s="164"/>
      <c r="S10" s="163"/>
      <c r="T10" s="120"/>
      <c r="U10" s="120"/>
      <c r="V10" s="121"/>
      <c r="W10" s="164"/>
    </row>
    <row r="11" spans="2:23" ht="18">
      <c r="B11" s="63" t="s">
        <v>180</v>
      </c>
      <c r="C11" s="62"/>
      <c r="D11" s="163">
        <v>-0.10168112798262996</v>
      </c>
      <c r="E11" s="121">
        <v>-0.1</v>
      </c>
      <c r="F11" s="121">
        <v>-0.10168112801022255</v>
      </c>
      <c r="G11" s="121">
        <v>-0.102</v>
      </c>
      <c r="H11" s="164">
        <v>-0.102</v>
      </c>
      <c r="I11" s="163">
        <v>-0.05164555303166196</v>
      </c>
      <c r="J11" s="120">
        <v>0</v>
      </c>
      <c r="K11" s="120">
        <v>-0.24038287310589324</v>
      </c>
      <c r="L11" s="121">
        <v>0.035</v>
      </c>
      <c r="M11" s="164">
        <v>-0.23</v>
      </c>
      <c r="N11" s="163">
        <v>1.6338079444559526</v>
      </c>
      <c r="O11" s="120">
        <v>1.6</v>
      </c>
      <c r="P11" s="120">
        <v>1.3879197240054708</v>
      </c>
      <c r="Q11" s="121">
        <v>1.431</v>
      </c>
      <c r="R11" s="164">
        <v>1.438</v>
      </c>
      <c r="S11" s="163">
        <v>2.2054907786426554</v>
      </c>
      <c r="T11" s="120">
        <v>1.8</v>
      </c>
      <c r="U11" s="120" t="s">
        <v>10</v>
      </c>
      <c r="V11" s="121">
        <v>1.679</v>
      </c>
      <c r="W11" s="164" t="s">
        <v>10</v>
      </c>
    </row>
    <row r="12" spans="2:23" ht="3.75" customHeight="1">
      <c r="B12" s="63"/>
      <c r="C12" s="62"/>
      <c r="D12" s="60"/>
      <c r="E12" s="60"/>
      <c r="F12" s="60"/>
      <c r="G12" s="60"/>
      <c r="H12" s="164"/>
      <c r="I12" s="163"/>
      <c r="J12" s="120"/>
      <c r="K12" s="120"/>
      <c r="L12" s="121"/>
      <c r="M12" s="164"/>
      <c r="N12" s="163"/>
      <c r="O12" s="120"/>
      <c r="P12" s="120"/>
      <c r="Q12" s="121"/>
      <c r="R12" s="164"/>
      <c r="S12" s="163"/>
      <c r="T12" s="120"/>
      <c r="U12" s="120"/>
      <c r="V12" s="121"/>
      <c r="W12" s="164"/>
    </row>
    <row r="13" spans="2:23" ht="15">
      <c r="B13" s="63" t="s">
        <v>171</v>
      </c>
      <c r="C13" s="62"/>
      <c r="D13" s="163">
        <v>1.4094189032185511</v>
      </c>
      <c r="E13" s="121">
        <v>1.2002278023820923</v>
      </c>
      <c r="F13" s="121">
        <v>1.4095107765993875</v>
      </c>
      <c r="G13" s="121" t="s">
        <v>10</v>
      </c>
      <c r="H13" s="121" t="s">
        <v>10</v>
      </c>
      <c r="I13" s="163">
        <v>1.4249466842080238</v>
      </c>
      <c r="J13" s="120">
        <v>0.6140273394324325</v>
      </c>
      <c r="K13" s="120">
        <v>1.301126779569528</v>
      </c>
      <c r="L13" s="121" t="s">
        <v>10</v>
      </c>
      <c r="M13" s="121" t="s">
        <v>10</v>
      </c>
      <c r="N13" s="163">
        <v>1.1580467450364722</v>
      </c>
      <c r="O13" s="120">
        <v>0.7099084658084065</v>
      </c>
      <c r="P13" s="120">
        <v>1.4830316561252666</v>
      </c>
      <c r="Q13" s="121" t="s">
        <v>10</v>
      </c>
      <c r="R13" s="121" t="s">
        <v>10</v>
      </c>
      <c r="S13" s="163">
        <v>0.7744080123466119</v>
      </c>
      <c r="T13" s="120">
        <v>0.7397573094630738</v>
      </c>
      <c r="U13" s="120" t="s">
        <v>10</v>
      </c>
      <c r="V13" s="121" t="s">
        <v>10</v>
      </c>
      <c r="W13" s="164" t="s">
        <v>10</v>
      </c>
    </row>
    <row r="14" spans="2:23" ht="15">
      <c r="B14" s="63" t="s">
        <v>107</v>
      </c>
      <c r="C14" s="62"/>
      <c r="D14" s="163">
        <v>13.180721295400055</v>
      </c>
      <c r="E14" s="120">
        <v>13.4</v>
      </c>
      <c r="F14" s="120">
        <v>13.2</v>
      </c>
      <c r="G14" s="121">
        <v>13.217</v>
      </c>
      <c r="H14" s="164">
        <v>13.189</v>
      </c>
      <c r="I14" s="163">
        <v>11.812486680126096</v>
      </c>
      <c r="J14" s="120">
        <v>12.9</v>
      </c>
      <c r="K14" s="120">
        <v>12.1</v>
      </c>
      <c r="L14" s="121">
        <v>12.413</v>
      </c>
      <c r="M14" s="164">
        <v>12.44</v>
      </c>
      <c r="N14" s="163">
        <v>10.752221066539391</v>
      </c>
      <c r="O14" s="120">
        <v>12.2</v>
      </c>
      <c r="P14" s="120">
        <v>10.8</v>
      </c>
      <c r="Q14" s="121">
        <v>11.713</v>
      </c>
      <c r="R14" s="164">
        <v>11.57</v>
      </c>
      <c r="S14" s="163">
        <v>9.961720958710885</v>
      </c>
      <c r="T14" s="120">
        <v>11.4</v>
      </c>
      <c r="U14" s="120" t="s">
        <v>10</v>
      </c>
      <c r="V14" s="121">
        <v>11.316</v>
      </c>
      <c r="W14" s="164" t="s">
        <v>10</v>
      </c>
    </row>
    <row r="15" spans="2:23" ht="15">
      <c r="B15" s="63" t="s">
        <v>108</v>
      </c>
      <c r="C15" s="62"/>
      <c r="D15" s="163">
        <v>4.1262135922330145</v>
      </c>
      <c r="E15" s="120">
        <v>4.3689320388349495</v>
      </c>
      <c r="F15" s="120" t="s">
        <v>10</v>
      </c>
      <c r="G15" s="121" t="s">
        <v>10</v>
      </c>
      <c r="H15" s="164" t="s">
        <v>10</v>
      </c>
      <c r="I15" s="163">
        <v>2.573373630190261</v>
      </c>
      <c r="J15" s="120">
        <v>2.55813953488373</v>
      </c>
      <c r="K15" s="120" t="s">
        <v>10</v>
      </c>
      <c r="L15" s="121" t="s">
        <v>10</v>
      </c>
      <c r="M15" s="164" t="s">
        <v>10</v>
      </c>
      <c r="N15" s="163">
        <v>3.598412928374927</v>
      </c>
      <c r="O15" s="120">
        <v>3.8548752834467015</v>
      </c>
      <c r="P15" s="120" t="s">
        <v>10</v>
      </c>
      <c r="Q15" s="121" t="s">
        <v>10</v>
      </c>
      <c r="R15" s="164" t="s">
        <v>10</v>
      </c>
      <c r="S15" s="163">
        <v>4.354677653727279</v>
      </c>
      <c r="T15" s="120">
        <v>4.366812227074246</v>
      </c>
      <c r="U15" s="120" t="s">
        <v>10</v>
      </c>
      <c r="V15" s="121" t="s">
        <v>10</v>
      </c>
      <c r="W15" s="164" t="s">
        <v>10</v>
      </c>
    </row>
    <row r="16" spans="2:23" ht="15">
      <c r="B16" s="63" t="s">
        <v>74</v>
      </c>
      <c r="C16" s="62"/>
      <c r="D16" s="163">
        <v>3.357902131240607</v>
      </c>
      <c r="E16" s="120" t="s">
        <v>10</v>
      </c>
      <c r="F16" s="120">
        <v>3.358169832953961</v>
      </c>
      <c r="G16" s="121" t="s">
        <v>10</v>
      </c>
      <c r="H16" s="164" t="s">
        <v>10</v>
      </c>
      <c r="I16" s="163">
        <v>2.6437832872565394</v>
      </c>
      <c r="J16" s="120" t="s">
        <v>10</v>
      </c>
      <c r="K16" s="120">
        <v>2.359324074922453</v>
      </c>
      <c r="L16" s="121" t="s">
        <v>10</v>
      </c>
      <c r="M16" s="164" t="s">
        <v>10</v>
      </c>
      <c r="N16" s="163">
        <v>3.643183624648259</v>
      </c>
      <c r="O16" s="120" t="s">
        <v>10</v>
      </c>
      <c r="P16" s="120">
        <v>3.150578953089145</v>
      </c>
      <c r="Q16" s="121" t="s">
        <v>10</v>
      </c>
      <c r="R16" s="164" t="s">
        <v>10</v>
      </c>
      <c r="S16" s="163">
        <v>4.353896845290237</v>
      </c>
      <c r="T16" s="120" t="s">
        <v>10</v>
      </c>
      <c r="U16" s="120" t="s">
        <v>10</v>
      </c>
      <c r="V16" s="121" t="s">
        <v>10</v>
      </c>
      <c r="W16" s="164" t="s">
        <v>10</v>
      </c>
    </row>
    <row r="17" spans="2:23" ht="3.75" customHeight="1">
      <c r="B17" s="63"/>
      <c r="C17" s="62"/>
      <c r="D17" s="163"/>
      <c r="E17" s="120"/>
      <c r="F17" s="120"/>
      <c r="G17" s="121"/>
      <c r="H17" s="164"/>
      <c r="I17" s="163"/>
      <c r="J17" s="120"/>
      <c r="K17" s="120"/>
      <c r="L17" s="121"/>
      <c r="M17" s="164"/>
      <c r="N17" s="163"/>
      <c r="O17" s="120"/>
      <c r="P17" s="120"/>
      <c r="Q17" s="121"/>
      <c r="R17" s="164"/>
      <c r="S17" s="163"/>
      <c r="T17" s="120"/>
      <c r="U17" s="120"/>
      <c r="V17" s="121"/>
      <c r="W17" s="164"/>
    </row>
    <row r="18" spans="2:23" ht="15">
      <c r="B18" s="63" t="s">
        <v>109</v>
      </c>
      <c r="C18" s="62"/>
      <c r="D18" s="163" t="s">
        <v>10</v>
      </c>
      <c r="E18" s="184">
        <v>-2.8676350559321486</v>
      </c>
      <c r="F18" s="184">
        <v>-2.8676350559321486</v>
      </c>
      <c r="G18" s="185">
        <v>-3</v>
      </c>
      <c r="H18" s="186">
        <v>-2.868</v>
      </c>
      <c r="I18" s="187" t="s">
        <v>10</v>
      </c>
      <c r="J18" s="184">
        <v>-2.5</v>
      </c>
      <c r="K18" s="184">
        <v>-2.7</v>
      </c>
      <c r="L18" s="185">
        <v>-2.6</v>
      </c>
      <c r="M18" s="186">
        <v>-2.747</v>
      </c>
      <c r="N18" s="187" t="s">
        <v>10</v>
      </c>
      <c r="O18" s="184">
        <v>-1.9</v>
      </c>
      <c r="P18" s="184">
        <v>-2.5</v>
      </c>
      <c r="Q18" s="185">
        <v>-2.3</v>
      </c>
      <c r="R18" s="186">
        <v>-2.283</v>
      </c>
      <c r="S18" s="187" t="s">
        <v>10</v>
      </c>
      <c r="T18" s="184">
        <v>-0.9</v>
      </c>
      <c r="U18" s="120" t="s">
        <v>10</v>
      </c>
      <c r="V18" s="121">
        <v>-1.8</v>
      </c>
      <c r="W18" s="164" t="s">
        <v>10</v>
      </c>
    </row>
    <row r="19" spans="2:23" ht="15">
      <c r="B19" s="63" t="s">
        <v>110</v>
      </c>
      <c r="C19" s="62"/>
      <c r="D19" s="163" t="s">
        <v>10</v>
      </c>
      <c r="E19" s="184">
        <v>53.575664720181294</v>
      </c>
      <c r="F19" s="184">
        <v>53.575664720181294</v>
      </c>
      <c r="G19" s="185">
        <v>54</v>
      </c>
      <c r="H19" s="186">
        <v>53.576</v>
      </c>
      <c r="I19" s="187" t="s">
        <v>10</v>
      </c>
      <c r="J19" s="184">
        <v>53.4</v>
      </c>
      <c r="K19" s="184">
        <v>53.4</v>
      </c>
      <c r="L19" s="185">
        <v>53.9</v>
      </c>
      <c r="M19" s="186">
        <v>53.461</v>
      </c>
      <c r="N19" s="187" t="s">
        <v>10</v>
      </c>
      <c r="O19" s="184">
        <v>52.8</v>
      </c>
      <c r="P19" s="184">
        <v>53.5</v>
      </c>
      <c r="Q19" s="185">
        <v>54</v>
      </c>
      <c r="R19" s="186">
        <v>53.485</v>
      </c>
      <c r="S19" s="187" t="s">
        <v>10</v>
      </c>
      <c r="T19" s="184">
        <v>51.9</v>
      </c>
      <c r="U19" s="120" t="s">
        <v>10</v>
      </c>
      <c r="V19" s="121">
        <v>53.4</v>
      </c>
      <c r="W19" s="164" t="s">
        <v>10</v>
      </c>
    </row>
    <row r="20" spans="2:23" ht="3.75" customHeight="1">
      <c r="B20" s="63"/>
      <c r="C20" s="62"/>
      <c r="D20" s="163"/>
      <c r="E20" s="120"/>
      <c r="F20" s="121"/>
      <c r="G20" s="121"/>
      <c r="H20" s="164"/>
      <c r="I20" s="163"/>
      <c r="J20" s="120"/>
      <c r="K20" s="121"/>
      <c r="L20" s="121"/>
      <c r="M20" s="164"/>
      <c r="N20" s="163"/>
      <c r="O20" s="120"/>
      <c r="P20" s="121"/>
      <c r="Q20" s="121"/>
      <c r="R20" s="164"/>
      <c r="S20" s="163"/>
      <c r="T20" s="120"/>
      <c r="U20" s="121"/>
      <c r="V20" s="121"/>
      <c r="W20" s="164"/>
    </row>
    <row r="21" spans="2:23" ht="15.75" thickBot="1">
      <c r="B21" s="65" t="s">
        <v>111</v>
      </c>
      <c r="C21" s="69"/>
      <c r="D21" s="165">
        <v>0.050463134422777764</v>
      </c>
      <c r="E21" s="166">
        <v>2.003726113345732</v>
      </c>
      <c r="F21" s="169">
        <v>1.9</v>
      </c>
      <c r="G21" s="169">
        <v>0.161</v>
      </c>
      <c r="H21" s="167">
        <v>0.05</v>
      </c>
      <c r="I21" s="165">
        <v>0.9941037407262112</v>
      </c>
      <c r="J21" s="166">
        <v>1.8662705910834194</v>
      </c>
      <c r="K21" s="169">
        <v>1.8</v>
      </c>
      <c r="L21" s="169">
        <v>0.408</v>
      </c>
      <c r="M21" s="167">
        <v>0.044</v>
      </c>
      <c r="N21" s="165">
        <v>0.9620294930183996</v>
      </c>
      <c r="O21" s="166">
        <v>2.854341943664633</v>
      </c>
      <c r="P21" s="169">
        <v>0.7</v>
      </c>
      <c r="Q21" s="169">
        <v>0.44</v>
      </c>
      <c r="R21" s="167">
        <v>0.874</v>
      </c>
      <c r="S21" s="165">
        <v>1.3889898877753615</v>
      </c>
      <c r="T21" s="166">
        <v>3.517557581559426</v>
      </c>
      <c r="U21" s="169" t="s">
        <v>10</v>
      </c>
      <c r="V21" s="169">
        <v>1.077</v>
      </c>
      <c r="W21" s="167" t="s">
        <v>10</v>
      </c>
    </row>
    <row r="22" ht="15">
      <c r="B22" s="47" t="s">
        <v>161</v>
      </c>
    </row>
    <row r="23" ht="15">
      <c r="B23" s="47" t="str">
        <f>"National Bank of Slovakia - Medium-term "&amp;Summary!H4&amp;""</f>
        <v>National Bank of Slovakia - Medium-term Forecast P2Q-2015</v>
      </c>
    </row>
    <row r="24" spans="2:18" ht="15">
      <c r="B24" s="188" t="s">
        <v>181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</row>
    <row r="25" ht="15">
      <c r="B25" s="47" t="s">
        <v>174</v>
      </c>
    </row>
    <row r="26" ht="15">
      <c r="B26" s="47" t="s">
        <v>170</v>
      </c>
    </row>
    <row r="27" spans="2:4" ht="15">
      <c r="B27" s="188" t="s">
        <v>184</v>
      </c>
      <c r="C27" s="188"/>
      <c r="D27" s="188"/>
    </row>
    <row r="29" ht="15">
      <c r="B29" s="47" t="s">
        <v>182</v>
      </c>
    </row>
    <row r="30" ht="15">
      <c r="B30" s="47" t="s">
        <v>183</v>
      </c>
    </row>
    <row r="31" spans="4:7" ht="15">
      <c r="D31" s="174"/>
      <c r="E31" s="168"/>
      <c r="F31" s="168"/>
      <c r="G31" s="171"/>
    </row>
    <row r="32" spans="4:7" ht="15">
      <c r="D32" s="174"/>
      <c r="E32" s="171"/>
      <c r="F32" s="171"/>
      <c r="G32" s="171"/>
    </row>
    <row r="33" spans="4:7" ht="15">
      <c r="D33" s="174"/>
      <c r="E33" s="171"/>
      <c r="F33" s="171"/>
      <c r="G33" s="171"/>
    </row>
    <row r="34" spans="4:7" ht="15">
      <c r="D34" s="174"/>
      <c r="E34" s="171"/>
      <c r="F34" s="171"/>
      <c r="G34" s="171"/>
    </row>
    <row r="35" spans="4:7" ht="15">
      <c r="D35" s="174"/>
      <c r="E35" s="168"/>
      <c r="F35" s="168"/>
      <c r="G35" s="171"/>
    </row>
    <row r="36" spans="4:7" ht="15">
      <c r="D36" s="174"/>
      <c r="E36" s="168"/>
      <c r="F36" s="168"/>
      <c r="G36" s="171"/>
    </row>
    <row r="38" spans="4:7" ht="15">
      <c r="D38" s="171"/>
      <c r="E38" s="171"/>
      <c r="F38" s="171"/>
      <c r="G38" s="171"/>
    </row>
    <row r="40" spans="4:7" ht="15">
      <c r="D40" s="168"/>
      <c r="E40" s="168"/>
      <c r="F40" s="171"/>
      <c r="G40" s="171"/>
    </row>
    <row r="41" spans="4:7" ht="15">
      <c r="D41" s="168"/>
      <c r="E41" s="168"/>
      <c r="F41" s="168"/>
      <c r="G41" s="171"/>
    </row>
    <row r="42" spans="4:7" ht="15">
      <c r="D42" s="171"/>
      <c r="E42" s="171"/>
      <c r="F42" s="171"/>
      <c r="G42" s="171"/>
    </row>
    <row r="43" spans="4:7" ht="15">
      <c r="D43" s="171"/>
      <c r="E43" s="171"/>
      <c r="F43" s="171"/>
      <c r="G43" s="171"/>
    </row>
    <row r="45" spans="4:7" ht="15">
      <c r="D45" s="171"/>
      <c r="E45" s="171"/>
      <c r="F45" s="171"/>
      <c r="G45" s="171"/>
    </row>
    <row r="46" spans="4:7" ht="15">
      <c r="D46" s="168"/>
      <c r="E46" s="168"/>
      <c r="F46" s="168"/>
      <c r="G46" s="171"/>
    </row>
    <row r="48" spans="4:7" ht="15">
      <c r="D48" s="171"/>
      <c r="E48" s="171"/>
      <c r="F48" s="171"/>
      <c r="G48" s="171"/>
    </row>
    <row r="69" spans="4:7" ht="15">
      <c r="D69" s="168"/>
      <c r="E69" s="168"/>
      <c r="F69" s="168"/>
      <c r="G69" s="171"/>
    </row>
    <row r="70" spans="4:7" ht="15">
      <c r="D70" s="171"/>
      <c r="E70" s="171"/>
      <c r="F70" s="171"/>
      <c r="G70" s="171"/>
    </row>
    <row r="71" spans="4:7" ht="15">
      <c r="D71" s="171"/>
      <c r="E71" s="171"/>
      <c r="F71" s="171"/>
      <c r="G71" s="171"/>
    </row>
    <row r="72" spans="4:7" ht="15">
      <c r="D72" s="171"/>
      <c r="E72" s="171"/>
      <c r="F72" s="171"/>
      <c r="G72" s="171"/>
    </row>
    <row r="73" spans="4:7" ht="15">
      <c r="D73" s="168"/>
      <c r="E73" s="168"/>
      <c r="F73" s="168"/>
      <c r="G73" s="171"/>
    </row>
    <row r="74" spans="4:7" ht="15">
      <c r="D74" s="168"/>
      <c r="E74" s="168"/>
      <c r="F74" s="168"/>
      <c r="G74" s="171"/>
    </row>
    <row r="76" spans="4:7" ht="15">
      <c r="D76" s="171"/>
      <c r="E76" s="171"/>
      <c r="F76" s="171"/>
      <c r="G76" s="171"/>
    </row>
    <row r="78" spans="4:7" ht="15">
      <c r="D78" s="168"/>
      <c r="E78" s="168"/>
      <c r="F78" s="171"/>
      <c r="G78" s="171"/>
    </row>
    <row r="79" spans="4:7" ht="15">
      <c r="D79" s="168"/>
      <c r="E79" s="168"/>
      <c r="F79" s="168"/>
      <c r="G79" s="171"/>
    </row>
    <row r="80" spans="4:7" ht="15">
      <c r="D80" s="171"/>
      <c r="E80" s="171"/>
      <c r="F80" s="171"/>
      <c r="G80" s="171"/>
    </row>
    <row r="81" spans="4:7" ht="15">
      <c r="D81" s="170"/>
      <c r="E81" s="170"/>
      <c r="F81" s="171"/>
      <c r="G81" s="170"/>
    </row>
    <row r="83" spans="4:7" ht="15">
      <c r="D83" s="170"/>
      <c r="E83" s="170"/>
      <c r="F83" s="170"/>
      <c r="G83" s="170"/>
    </row>
    <row r="84" spans="4:7" ht="15">
      <c r="D84" s="168"/>
      <c r="E84" s="168"/>
      <c r="F84" s="168"/>
      <c r="G84" s="171"/>
    </row>
    <row r="86" spans="4:7" ht="15">
      <c r="D86" s="171"/>
      <c r="E86" s="171"/>
      <c r="F86" s="171"/>
      <c r="G86" s="171"/>
    </row>
  </sheetData>
  <sheetProtection/>
  <mergeCells count="5">
    <mergeCell ref="N2:R2"/>
    <mergeCell ref="D2:H2"/>
    <mergeCell ref="I2:M2"/>
    <mergeCell ref="B2:C3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2014-09-23T09:50:11Z</cp:lastPrinted>
  <dcterms:created xsi:type="dcterms:W3CDTF">2013-10-16T07:18:04Z</dcterms:created>
  <dcterms:modified xsi:type="dcterms:W3CDTF">2015-06-05T07:40:38Z</dcterms:modified>
  <cp:category/>
  <cp:version/>
  <cp:contentType/>
  <cp:contentStatus/>
</cp:coreProperties>
</file>