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345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6">'Porovnanie predikcií'!$A$1:$W$30</definedName>
  </definedNames>
  <calcPr fullCalcOnLoad="1"/>
</workbook>
</file>

<file path=xl/sharedStrings.xml><?xml version="1.0" encoding="utf-8"?>
<sst xmlns="http://schemas.openxmlformats.org/spreadsheetml/2006/main" count="659" uniqueCount="196">
  <si>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</si>
  <si>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</si>
  <si>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</si>
  <si>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</si>
  <si>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</si>
  <si>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</si>
  <si>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</si>
  <si>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</si>
  <si>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</si>
  <si>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</si>
  <si>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</si>
  <si>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</si>
  <si>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</si>
  <si>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</si>
  <si>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</si>
  <si>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</si>
  <si>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</si>
  <si>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</si>
  <si>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</si>
  <si>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</si>
  <si>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</si>
  <si>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</si>
  <si>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</si>
  <si>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</si>
  <si>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</si>
  <si>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</si>
  <si>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</si>
  <si>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</si>
  <si>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</si>
  <si>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</si>
  <si>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</si>
  <si>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</si>
  <si>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</si>
  <si>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</si>
  <si>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</si>
  <si>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</si>
  <si>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</si>
  <si>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</si>
  <si>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</si>
  <si>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</si>
  <si>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</si>
  <si>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</si>
  <si>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</si>
  <si>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</si>
  <si>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</si>
  <si>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</si>
  <si>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</si>
  <si>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</si>
  <si>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</si>
  <si>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</si>
  <si>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</si>
  <si>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</si>
  <si>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</si>
  <si>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</si>
  <si>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</si>
  <si>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</si>
  <si>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</si>
  <si>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</si>
  <si>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</si>
  <si>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</si>
  <si>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</si>
  <si>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</si>
  <si>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</si>
  <si>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</si>
  <si>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</si>
  <si>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</si>
  <si>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</si>
  <si>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</si>
  <si>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</si>
  <si>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Súkromná spotreba (s.c.)</t>
  </si>
  <si>
    <t>Import tovarov a služieb (s.c.)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</si>
  <si>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</si>
  <si>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</si>
  <si>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</si>
  <si>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</si>
  <si>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</si>
  <si>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</si>
  <si>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</si>
  <si>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</si>
  <si>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</si>
  <si>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</si>
  <si>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</si>
  <si>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</si>
  <si>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</si>
  <si>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</si>
  <si>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</si>
  <si>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</si>
  <si>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</si>
  <si>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</si>
  <si>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</si>
  <si>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</si>
  <si>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</si>
  <si>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</si>
  <si>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</si>
  <si>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</si>
  <si>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</si>
  <si>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</si>
  <si>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</si>
  <si>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</si>
  <si>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</si>
  <si>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</si>
  <si>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</si>
  <si>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</si>
  <si>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</si>
  <si>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</si>
  <si>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</si>
  <si>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</si>
  <si>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</si>
  <si>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</si>
  <si>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</si>
  <si>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</si>
  <si>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</si>
  <si>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Výnos 10-ročného štátneho dlhopisu SR</t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</si>
  <si>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</si>
  <si>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</si>
  <si>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</si>
  <si>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</si>
  <si>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5) Priemerné mesačné mzdy zo štatistického výkazníctva ŠÚ SR.</t>
  </si>
  <si>
    <t>6) Mzdy zo štatistického výkazníctva deflované infláciou CPI.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</si>
  <si>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</si>
  <si>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</si>
  <si>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</si>
  <si>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</si>
  <si>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</si>
  <si>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</si>
  <si>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</si>
  <si>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1) Priemerné mesačné mzdy zo štatistického výkazníctva ŠÚ SR.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</si>
  <si>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</si>
  <si>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</si>
  <si>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</si>
  <si>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</si>
  <si>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</si>
  <si>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</si>
  <si>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Tabuľka 5 Porovnanie predikcií vybraných inštitúcií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</si>
  <si>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</si>
  <si>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</si>
  <si>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</si>
  <si>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-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</si>
  <si>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</si>
  <si>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</si>
  <si>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</si>
  <si>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</si>
  <si>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</si>
  <si>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</si>
  <si>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</si>
  <si>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</si>
  <si>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</si>
  <si>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</si>
  <si>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</si>
  <si>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</si>
  <si>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</si>
  <si>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</si>
  <si>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</si>
  <si>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</si>
  <si>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</si>
  <si>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</si>
  <si>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</si>
  <si>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</si>
  <si>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</si>
  <si>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</si>
  <si>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2014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</si>
  <si>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</si>
  <si>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2) MMF: index CPI</t>
  </si>
  <si>
    <t>Tabuľka 4 Obchodná a platobná bilancia</t>
  </si>
  <si>
    <t>1) Skutočnosť</t>
  </si>
  <si>
    <t xml:space="preserve">    Predpoklad týkajúci sa krátkodobých úrokových sadzieb je výhradne technickej povahy.</t>
  </si>
  <si>
    <t>P4Q-2015</t>
  </si>
  <si>
    <t>Zmena oproti P3Q-2015</t>
  </si>
  <si>
    <t xml:space="preserve">Národná banka Slovenska - Strednodobá predikcia P4Q-2015 </t>
  </si>
  <si>
    <t>Európska komisia -  European Economic Forecast (jesenná predikcia, november 2015)</t>
  </si>
  <si>
    <t>Medzinárodný menový fond - World Economic Outlook (október 2015)</t>
  </si>
  <si>
    <t>Organizácia pre ekonomickú spoluprácu a rozvoj (OECD) - Economic Outlook 98 (november 2015)</t>
  </si>
  <si>
    <t>Hrubý dlh</t>
  </si>
  <si>
    <t>Celkové príjmy</t>
  </si>
  <si>
    <t>Celkové výdavky</t>
  </si>
  <si>
    <r>
      <t>Inštitút finančnej politiky - Makroekonomická prognóza (septe</t>
    </r>
    <r>
      <rPr>
        <sz val="11"/>
        <rFont val="Times New Roman"/>
        <family val="1"/>
      </rPr>
      <t>mber 2015), cielený deficit a dlh verejnej správy sú z "Návrhu rozpočtu VS na roky 2016 až 2018", rok 2015 je očakávaná skutočnosť</t>
    </r>
  </si>
  <si>
    <t>Tabuľka 4 Sektor verejnej správy  (S.13)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</si>
  <si>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</si>
  <si>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</si>
  <si>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</si>
  <si>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</si>
  <si>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</si>
  <si>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</si>
  <si>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</si>
  <si>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</si>
  <si>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>Sektor verejnej správy (S.13)</t>
  </si>
  <si>
    <t>8) Zmeny oproti predchádzajúcej predikcii v %.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</si>
  <si>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7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</si>
  <si>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8</t>
    </r>
    <r>
      <rPr>
        <vertAlign val="superscript"/>
        <sz val="11"/>
        <color indexed="8"/>
        <rFont val="Times New Roman"/>
        <family val="1"/>
      </rPr>
      <t>) 9)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</si>
  <si>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8) 9)</t>
    </r>
  </si>
  <si>
    <r>
      <t xml:space="preserve">Ceny neenergetických komodít v USD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</si>
  <si>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EURIBOR - 3M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</si>
  <si>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</si>
  <si>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7) B.9N - Čisté pôžičky poskytnuté (+) / prijaté (-)</t>
  </si>
  <si>
    <t>1) B.9N - Čisté pôžičky poskytnuté (+) / prijaté (-)</t>
  </si>
  <si>
    <t>9) Technické predpoklady strednodobej prognózy vychádzajú z "Makroekonomických projekcií odborníkov Eurosystému pre eurozónu" z decembra 2015 s dátumom uzávierky 12. novembra 2015.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</si>
</sst>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7" fillId="8" borderId="0" applyNumberFormat="0" applyBorder="0" applyAlignment="0" applyProtection="0"/>
    <xf numFmtId="0" fontId="6" fillId="9" borderId="0" applyNumberFormat="0" applyBorder="0" applyAlignment="0" applyProtection="0"/>
    <xf numFmtId="0" fontId="57" fillId="10" borderId="0" applyNumberFormat="0" applyBorder="0" applyAlignment="0" applyProtection="0"/>
    <xf numFmtId="0" fontId="6" fillId="7" borderId="0" applyNumberFormat="0" applyBorder="0" applyAlignment="0" applyProtection="0"/>
    <xf numFmtId="0" fontId="57" fillId="11" borderId="0" applyNumberFormat="0" applyBorder="0" applyAlignment="0" applyProtection="0"/>
    <xf numFmtId="0" fontId="6" fillId="12" borderId="0" applyNumberFormat="0" applyBorder="0" applyAlignment="0" applyProtection="0"/>
    <xf numFmtId="0" fontId="57" fillId="13" borderId="0" applyNumberFormat="0" applyBorder="0" applyAlignment="0" applyProtection="0"/>
    <xf numFmtId="0" fontId="6" fillId="9" borderId="0" applyNumberFormat="0" applyBorder="0" applyAlignment="0" applyProtection="0"/>
    <xf numFmtId="0" fontId="57" fillId="14" borderId="0" applyNumberFormat="0" applyBorder="0" applyAlignment="0" applyProtection="0"/>
    <xf numFmtId="0" fontId="6" fillId="6" borderId="0" applyNumberFormat="0" applyBorder="0" applyAlignment="0" applyProtection="0"/>
    <xf numFmtId="0" fontId="57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7" fillId="20" borderId="0" applyNumberFormat="0" applyBorder="0" applyAlignment="0" applyProtection="0"/>
    <xf numFmtId="0" fontId="6" fillId="21" borderId="0" applyNumberFormat="0" applyBorder="0" applyAlignment="0" applyProtection="0"/>
    <xf numFmtId="0" fontId="57" fillId="22" borderId="0" applyNumberFormat="0" applyBorder="0" applyAlignment="0" applyProtection="0"/>
    <xf numFmtId="0" fontId="6" fillId="17" borderId="0" applyNumberFormat="0" applyBorder="0" applyAlignment="0" applyProtection="0"/>
    <xf numFmtId="0" fontId="57" fillId="23" borderId="0" applyNumberFormat="0" applyBorder="0" applyAlignment="0" applyProtection="0"/>
    <xf numFmtId="0" fontId="6" fillId="24" borderId="0" applyNumberFormat="0" applyBorder="0" applyAlignment="0" applyProtection="0"/>
    <xf numFmtId="0" fontId="57" fillId="25" borderId="0" applyNumberFormat="0" applyBorder="0" applyAlignment="0" applyProtection="0"/>
    <xf numFmtId="0" fontId="6" fillId="21" borderId="0" applyNumberFormat="0" applyBorder="0" applyAlignment="0" applyProtection="0"/>
    <xf numFmtId="0" fontId="57" fillId="26" borderId="0" applyNumberFormat="0" applyBorder="0" applyAlignment="0" applyProtection="0"/>
    <xf numFmtId="0" fontId="6" fillId="16" borderId="0" applyNumberFormat="0" applyBorder="0" applyAlignment="0" applyProtection="0"/>
    <xf numFmtId="0" fontId="57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8" fillId="32" borderId="0" applyNumberFormat="0" applyBorder="0" applyAlignment="0" applyProtection="0"/>
    <xf numFmtId="0" fontId="11" fillId="30" borderId="0" applyNumberFormat="0" applyBorder="0" applyAlignment="0" applyProtection="0"/>
    <xf numFmtId="0" fontId="58" fillId="33" borderId="0" applyNumberFormat="0" applyBorder="0" applyAlignment="0" applyProtection="0"/>
    <xf numFmtId="0" fontId="11" fillId="17" borderId="0" applyNumberFormat="0" applyBorder="0" applyAlignment="0" applyProtection="0"/>
    <xf numFmtId="0" fontId="58" fillId="34" borderId="0" applyNumberFormat="0" applyBorder="0" applyAlignment="0" applyProtection="0"/>
    <xf numFmtId="0" fontId="11" fillId="24" borderId="0" applyNumberFormat="0" applyBorder="0" applyAlignment="0" applyProtection="0"/>
    <xf numFmtId="0" fontId="58" fillId="35" borderId="0" applyNumberFormat="0" applyBorder="0" applyAlignment="0" applyProtection="0"/>
    <xf numFmtId="0" fontId="11" fillId="21" borderId="0" applyNumberFormat="0" applyBorder="0" applyAlignment="0" applyProtection="0"/>
    <xf numFmtId="0" fontId="58" fillId="36" borderId="0" applyNumberFormat="0" applyBorder="0" applyAlignment="0" applyProtection="0"/>
    <xf numFmtId="0" fontId="11" fillId="30" borderId="0" applyNumberFormat="0" applyBorder="0" applyAlignment="0" applyProtection="0"/>
    <xf numFmtId="0" fontId="58" fillId="37" borderId="0" applyNumberFormat="0" applyBorder="0" applyAlignment="0" applyProtection="0"/>
    <xf numFmtId="0" fontId="11" fillId="7" borderId="0" applyNumberFormat="0" applyBorder="0" applyAlignment="0" applyProtection="0"/>
    <xf numFmtId="0" fontId="58" fillId="38" borderId="0" applyNumberFormat="0" applyBorder="0" applyAlignment="0" applyProtection="0"/>
    <xf numFmtId="0" fontId="11" fillId="30" borderId="0" applyNumberFormat="0" applyBorder="0" applyAlignment="0" applyProtection="0"/>
    <xf numFmtId="0" fontId="58" fillId="39" borderId="0" applyNumberFormat="0" applyBorder="0" applyAlignment="0" applyProtection="0"/>
    <xf numFmtId="0" fontId="11" fillId="40" borderId="0" applyNumberFormat="0" applyBorder="0" applyAlignment="0" applyProtection="0"/>
    <xf numFmtId="0" fontId="58" fillId="41" borderId="0" applyNumberFormat="0" applyBorder="0" applyAlignment="0" applyProtection="0"/>
    <xf numFmtId="0" fontId="11" fillId="42" borderId="0" applyNumberFormat="0" applyBorder="0" applyAlignment="0" applyProtection="0"/>
    <xf numFmtId="0" fontId="58" fillId="43" borderId="0" applyNumberFormat="0" applyBorder="0" applyAlignment="0" applyProtection="0"/>
    <xf numFmtId="0" fontId="11" fillId="44" borderId="0" applyNumberFormat="0" applyBorder="0" applyAlignment="0" applyProtection="0"/>
    <xf numFmtId="0" fontId="58" fillId="45" borderId="0" applyNumberFormat="0" applyBorder="0" applyAlignment="0" applyProtection="0"/>
    <xf numFmtId="0" fontId="11" fillId="30" borderId="0" applyNumberFormat="0" applyBorder="0" applyAlignment="0" applyProtection="0"/>
    <xf numFmtId="0" fontId="58" fillId="46" borderId="0" applyNumberFormat="0" applyBorder="0" applyAlignment="0" applyProtection="0"/>
    <xf numFmtId="0" fontId="11" fillId="47" borderId="0" applyNumberFormat="0" applyBorder="0" applyAlignment="0" applyProtection="0"/>
    <xf numFmtId="0" fontId="59" fillId="48" borderId="0" applyNumberFormat="0" applyBorder="0" applyAlignment="0" applyProtection="0"/>
    <xf numFmtId="0" fontId="12" fillId="3" borderId="0" applyNumberFormat="0" applyBorder="0" applyAlignment="0" applyProtection="0"/>
    <xf numFmtId="0" fontId="60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5" fillId="4" borderId="0" applyNumberFormat="0" applyBorder="0" applyAlignment="0" applyProtection="0"/>
    <xf numFmtId="0" fontId="64" fillId="0" borderId="4" applyNumberFormat="0" applyFill="0" applyAlignment="0" applyProtection="0"/>
    <xf numFmtId="0" fontId="16" fillId="0" borderId="5" applyNumberFormat="0" applyFill="0" applyAlignment="0" applyProtection="0"/>
    <xf numFmtId="0" fontId="65" fillId="0" borderId="6" applyNumberFormat="0" applyFill="0" applyAlignment="0" applyProtection="0"/>
    <xf numFmtId="0" fontId="17" fillId="0" borderId="7" applyNumberFormat="0" applyFill="0" applyAlignment="0" applyProtection="0"/>
    <xf numFmtId="0" fontId="66" fillId="0" borderId="8" applyNumberFormat="0" applyFill="0" applyAlignment="0" applyProtection="0"/>
    <xf numFmtId="0" fontId="18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69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0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2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22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8" fillId="57" borderId="26" xfId="0" applyFont="1" applyFill="1" applyBorder="1" applyAlignment="1">
      <alignment/>
    </xf>
    <xf numFmtId="0" fontId="79" fillId="57" borderId="27" xfId="0" applyFont="1" applyFill="1" applyBorder="1" applyAlignment="1">
      <alignment/>
    </xf>
    <xf numFmtId="0" fontId="79" fillId="57" borderId="28" xfId="0" applyFont="1" applyFill="1" applyBorder="1" applyAlignment="1">
      <alignment/>
    </xf>
    <xf numFmtId="0" fontId="79" fillId="57" borderId="28" xfId="0" applyFont="1" applyFill="1" applyBorder="1" applyAlignment="1">
      <alignment horizontal="right"/>
    </xf>
    <xf numFmtId="0" fontId="79" fillId="57" borderId="28" xfId="0" applyFont="1" applyFill="1" applyBorder="1" applyAlignment="1">
      <alignment horizontal="center"/>
    </xf>
    <xf numFmtId="0" fontId="79" fillId="57" borderId="27" xfId="0" applyFont="1" applyFill="1" applyBorder="1" applyAlignment="1">
      <alignment horizontal="center"/>
    </xf>
    <xf numFmtId="0" fontId="79" fillId="57" borderId="29" xfId="0" applyFont="1" applyFill="1" applyBorder="1" applyAlignment="1">
      <alignment horizontal="center"/>
    </xf>
    <xf numFmtId="0" fontId="79" fillId="0" borderId="3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right"/>
    </xf>
    <xf numFmtId="173" fontId="79" fillId="0" borderId="22" xfId="0" applyNumberFormat="1" applyFont="1" applyBorder="1" applyAlignment="1">
      <alignment horizontal="right"/>
    </xf>
    <xf numFmtId="173" fontId="79" fillId="0" borderId="0" xfId="0" applyNumberFormat="1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79" fillId="57" borderId="27" xfId="0" applyFont="1" applyFill="1" applyBorder="1" applyAlignment="1">
      <alignment horizontal="right"/>
    </xf>
    <xf numFmtId="3" fontId="79" fillId="0" borderId="22" xfId="0" applyNumberFormat="1" applyFont="1" applyBorder="1" applyAlignment="1">
      <alignment horizontal="right"/>
    </xf>
    <xf numFmtId="3" fontId="79" fillId="0" borderId="0" xfId="0" applyNumberFormat="1" applyFont="1" applyBorder="1" applyAlignment="1">
      <alignment horizontal="right"/>
    </xf>
    <xf numFmtId="1" fontId="79" fillId="0" borderId="0" xfId="0" applyNumberFormat="1" applyFont="1" applyBorder="1" applyAlignment="1">
      <alignment horizontal="right"/>
    </xf>
    <xf numFmtId="1" fontId="79" fillId="0" borderId="22" xfId="0" applyNumberFormat="1" applyFont="1" applyBorder="1" applyAlignment="1">
      <alignment horizontal="right"/>
    </xf>
    <xf numFmtId="173" fontId="7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79" fillId="0" borderId="22" xfId="0" applyFont="1" applyFill="1" applyBorder="1" applyAlignment="1">
      <alignment horizontal="right"/>
    </xf>
    <xf numFmtId="0" fontId="80" fillId="57" borderId="28" xfId="0" applyFont="1" applyFill="1" applyBorder="1" applyAlignment="1">
      <alignment/>
    </xf>
    <xf numFmtId="0" fontId="79" fillId="0" borderId="0" xfId="0" applyFont="1" applyAlignment="1">
      <alignment/>
    </xf>
    <xf numFmtId="2" fontId="79" fillId="0" borderId="22" xfId="0" applyNumberFormat="1" applyFont="1" applyBorder="1" applyAlignment="1">
      <alignment horizontal="right"/>
    </xf>
    <xf numFmtId="2" fontId="79" fillId="0" borderId="0" xfId="0" applyNumberFormat="1" applyFont="1" applyBorder="1" applyAlignment="1">
      <alignment horizontal="right"/>
    </xf>
    <xf numFmtId="0" fontId="79" fillId="0" borderId="31" xfId="0" applyFont="1" applyBorder="1" applyAlignment="1">
      <alignment/>
    </xf>
    <xf numFmtId="0" fontId="79" fillId="0" borderId="32" xfId="0" applyFont="1" applyBorder="1" applyAlignment="1">
      <alignment/>
    </xf>
    <xf numFmtId="0" fontId="79" fillId="0" borderId="33" xfId="0" applyFont="1" applyBorder="1" applyAlignment="1">
      <alignment/>
    </xf>
    <xf numFmtId="0" fontId="79" fillId="0" borderId="33" xfId="0" applyFont="1" applyBorder="1" applyAlignment="1">
      <alignment horizontal="right"/>
    </xf>
    <xf numFmtId="173" fontId="79" fillId="0" borderId="33" xfId="0" applyNumberFormat="1" applyFont="1" applyBorder="1" applyAlignment="1">
      <alignment horizontal="right"/>
    </xf>
    <xf numFmtId="173" fontId="79" fillId="0" borderId="32" xfId="0" applyNumberFormat="1" applyFont="1" applyBorder="1" applyAlignment="1">
      <alignment horizontal="right"/>
    </xf>
    <xf numFmtId="0" fontId="80" fillId="58" borderId="34" xfId="0" applyFont="1" applyFill="1" applyBorder="1" applyAlignment="1">
      <alignment horizontal="center" vertical="center"/>
    </xf>
    <xf numFmtId="0" fontId="80" fillId="58" borderId="35" xfId="0" applyFont="1" applyFill="1" applyBorder="1" applyAlignment="1">
      <alignment horizontal="center"/>
    </xf>
    <xf numFmtId="0" fontId="79" fillId="58" borderId="23" xfId="0" applyFont="1" applyFill="1" applyBorder="1" applyAlignment="1">
      <alignment horizontal="center"/>
    </xf>
    <xf numFmtId="0" fontId="79" fillId="58" borderId="36" xfId="0" applyFont="1" applyFill="1" applyBorder="1" applyAlignment="1">
      <alignment horizontal="center"/>
    </xf>
    <xf numFmtId="0" fontId="81" fillId="58" borderId="0" xfId="0" applyFont="1" applyFill="1" applyAlignment="1">
      <alignment/>
    </xf>
    <xf numFmtId="0" fontId="79" fillId="58" borderId="0" xfId="0" applyFont="1" applyFill="1" applyAlignment="1">
      <alignment/>
    </xf>
    <xf numFmtId="0" fontId="79" fillId="58" borderId="37" xfId="0" applyFont="1" applyFill="1" applyBorder="1" applyAlignment="1">
      <alignment horizontal="center"/>
    </xf>
    <xf numFmtId="0" fontId="79" fillId="58" borderId="38" xfId="0" applyFont="1" applyFill="1" applyBorder="1" applyAlignment="1">
      <alignment horizontal="center"/>
    </xf>
    <xf numFmtId="0" fontId="79" fillId="58" borderId="39" xfId="0" applyFont="1" applyFill="1" applyBorder="1" applyAlignment="1">
      <alignment horizontal="center"/>
    </xf>
    <xf numFmtId="0" fontId="79" fillId="58" borderId="25" xfId="0" applyFont="1" applyFill="1" applyBorder="1" applyAlignment="1">
      <alignment horizontal="center"/>
    </xf>
    <xf numFmtId="0" fontId="82" fillId="58" borderId="30" xfId="0" applyFont="1" applyFill="1" applyBorder="1" applyAlignment="1">
      <alignment horizontal="left" vertical="center"/>
    </xf>
    <xf numFmtId="0" fontId="82" fillId="58" borderId="0" xfId="0" applyFont="1" applyFill="1" applyBorder="1" applyAlignment="1">
      <alignment horizontal="left" vertical="center"/>
    </xf>
    <xf numFmtId="0" fontId="82" fillId="58" borderId="34" xfId="0" applyFont="1" applyFill="1" applyBorder="1" applyAlignment="1">
      <alignment horizontal="left" vertical="center"/>
    </xf>
    <xf numFmtId="0" fontId="80" fillId="58" borderId="22" xfId="0" applyFont="1" applyFill="1" applyBorder="1" applyAlignment="1">
      <alignment horizontal="center" vertical="center"/>
    </xf>
    <xf numFmtId="0" fontId="79" fillId="58" borderId="22" xfId="0" applyFont="1" applyFill="1" applyBorder="1" applyAlignment="1">
      <alignment horizontal="center"/>
    </xf>
    <xf numFmtId="0" fontId="79" fillId="58" borderId="0" xfId="0" applyFont="1" applyFill="1" applyBorder="1" applyAlignment="1">
      <alignment horizontal="center"/>
    </xf>
    <xf numFmtId="0" fontId="79" fillId="58" borderId="40" xfId="0" applyFont="1" applyFill="1" applyBorder="1" applyAlignment="1">
      <alignment horizontal="center"/>
    </xf>
    <xf numFmtId="0" fontId="79" fillId="58" borderId="0" xfId="0" applyFont="1" applyFill="1" applyBorder="1" applyAlignment="1">
      <alignment/>
    </xf>
    <xf numFmtId="0" fontId="79" fillId="58" borderId="22" xfId="0" applyFont="1" applyFill="1" applyBorder="1" applyAlignment="1">
      <alignment/>
    </xf>
    <xf numFmtId="0" fontId="79" fillId="58" borderId="41" xfId="0" applyFont="1" applyFill="1" applyBorder="1" applyAlignment="1">
      <alignment/>
    </xf>
    <xf numFmtId="0" fontId="79" fillId="58" borderId="42" xfId="0" applyFont="1" applyFill="1" applyBorder="1" applyAlignment="1">
      <alignment/>
    </xf>
    <xf numFmtId="0" fontId="79" fillId="58" borderId="30" xfId="0" applyFont="1" applyFill="1" applyBorder="1" applyAlignment="1">
      <alignment/>
    </xf>
    <xf numFmtId="0" fontId="79" fillId="58" borderId="22" xfId="0" applyFont="1" applyFill="1" applyBorder="1" applyAlignment="1">
      <alignment horizontal="right"/>
    </xf>
    <xf numFmtId="0" fontId="79" fillId="58" borderId="31" xfId="0" applyFont="1" applyFill="1" applyBorder="1" applyAlignment="1">
      <alignment/>
    </xf>
    <xf numFmtId="0" fontId="79" fillId="58" borderId="32" xfId="0" applyFont="1" applyFill="1" applyBorder="1" applyAlignment="1">
      <alignment/>
    </xf>
    <xf numFmtId="0" fontId="79" fillId="58" borderId="33" xfId="0" applyFont="1" applyFill="1" applyBorder="1" applyAlignment="1">
      <alignment/>
    </xf>
    <xf numFmtId="0" fontId="79" fillId="58" borderId="33" xfId="0" applyFont="1" applyFill="1" applyBorder="1" applyAlignment="1">
      <alignment horizontal="right"/>
    </xf>
    <xf numFmtId="0" fontId="79" fillId="58" borderId="43" xfId="0" applyFont="1" applyFill="1" applyBorder="1" applyAlignment="1">
      <alignment/>
    </xf>
    <xf numFmtId="0" fontId="79" fillId="58" borderId="0" xfId="0" applyFont="1" applyFill="1" applyBorder="1" applyAlignment="1">
      <alignment horizontal="right"/>
    </xf>
    <xf numFmtId="0" fontId="79" fillId="58" borderId="44" xfId="0" applyFont="1" applyFill="1" applyBorder="1" applyAlignment="1">
      <alignment/>
    </xf>
    <xf numFmtId="0" fontId="80" fillId="58" borderId="0" xfId="0" applyFont="1" applyFill="1" applyAlignment="1">
      <alignment/>
    </xf>
    <xf numFmtId="0" fontId="79" fillId="58" borderId="44" xfId="0" applyFont="1" applyFill="1" applyBorder="1" applyAlignment="1">
      <alignment horizontal="center"/>
    </xf>
    <xf numFmtId="0" fontId="79" fillId="58" borderId="42" xfId="0" applyFont="1" applyFill="1" applyBorder="1" applyAlignment="1">
      <alignment horizontal="center"/>
    </xf>
    <xf numFmtId="0" fontId="80" fillId="58" borderId="0" xfId="0" applyFont="1" applyFill="1" applyBorder="1" applyAlignment="1">
      <alignment/>
    </xf>
    <xf numFmtId="0" fontId="80" fillId="58" borderId="32" xfId="0" applyFont="1" applyFill="1" applyBorder="1" applyAlignment="1">
      <alignment/>
    </xf>
    <xf numFmtId="173" fontId="79" fillId="58" borderId="22" xfId="0" applyNumberFormat="1" applyFont="1" applyFill="1" applyBorder="1" applyAlignment="1">
      <alignment/>
    </xf>
    <xf numFmtId="173" fontId="79" fillId="58" borderId="0" xfId="0" applyNumberFormat="1" applyFont="1" applyFill="1" applyBorder="1" applyAlignment="1">
      <alignment/>
    </xf>
    <xf numFmtId="173" fontId="79" fillId="58" borderId="41" xfId="0" applyNumberFormat="1" applyFont="1" applyFill="1" applyBorder="1" applyAlignment="1">
      <alignment/>
    </xf>
    <xf numFmtId="173" fontId="79" fillId="58" borderId="42" xfId="0" applyNumberFormat="1" applyFont="1" applyFill="1" applyBorder="1" applyAlignment="1">
      <alignment/>
    </xf>
    <xf numFmtId="173" fontId="79" fillId="58" borderId="32" xfId="0" applyNumberFormat="1" applyFont="1" applyFill="1" applyBorder="1" applyAlignment="1">
      <alignment/>
    </xf>
    <xf numFmtId="173" fontId="79" fillId="58" borderId="33" xfId="0" applyNumberFormat="1" applyFont="1" applyFill="1" applyBorder="1" applyAlignment="1">
      <alignment/>
    </xf>
    <xf numFmtId="173" fontId="79" fillId="58" borderId="45" xfId="0" applyNumberFormat="1" applyFont="1" applyFill="1" applyBorder="1" applyAlignment="1">
      <alignment/>
    </xf>
    <xf numFmtId="173" fontId="79" fillId="58" borderId="43" xfId="0" applyNumberFormat="1" applyFont="1" applyFill="1" applyBorder="1" applyAlignment="1">
      <alignment/>
    </xf>
    <xf numFmtId="3" fontId="79" fillId="58" borderId="22" xfId="0" applyNumberFormat="1" applyFont="1" applyFill="1" applyBorder="1" applyAlignment="1">
      <alignment horizontal="right"/>
    </xf>
    <xf numFmtId="3" fontId="79" fillId="58" borderId="0" xfId="0" applyNumberFormat="1" applyFont="1" applyFill="1" applyBorder="1" applyAlignment="1">
      <alignment horizontal="right"/>
    </xf>
    <xf numFmtId="3" fontId="79" fillId="58" borderId="0" xfId="0" applyNumberFormat="1" applyFont="1" applyFill="1" applyBorder="1" applyAlignment="1">
      <alignment/>
    </xf>
    <xf numFmtId="3" fontId="79" fillId="58" borderId="22" xfId="0" applyNumberFormat="1" applyFont="1" applyFill="1" applyBorder="1" applyAlignment="1">
      <alignment/>
    </xf>
    <xf numFmtId="3" fontId="79" fillId="58" borderId="41" xfId="0" applyNumberFormat="1" applyFont="1" applyFill="1" applyBorder="1" applyAlignment="1">
      <alignment/>
    </xf>
    <xf numFmtId="3" fontId="79" fillId="58" borderId="42" xfId="0" applyNumberFormat="1" applyFont="1" applyFill="1" applyBorder="1" applyAlignment="1">
      <alignment/>
    </xf>
    <xf numFmtId="3" fontId="79" fillId="58" borderId="33" xfId="0" applyNumberFormat="1" applyFont="1" applyFill="1" applyBorder="1" applyAlignment="1">
      <alignment/>
    </xf>
    <xf numFmtId="3" fontId="79" fillId="58" borderId="32" xfId="0" applyNumberFormat="1" applyFont="1" applyFill="1" applyBorder="1" applyAlignment="1">
      <alignment/>
    </xf>
    <xf numFmtId="3" fontId="79" fillId="58" borderId="45" xfId="0" applyNumberFormat="1" applyFont="1" applyFill="1" applyBorder="1" applyAlignment="1">
      <alignment/>
    </xf>
    <xf numFmtId="3" fontId="79" fillId="58" borderId="43" xfId="0" applyNumberFormat="1" applyFont="1" applyFill="1" applyBorder="1" applyAlignment="1">
      <alignment/>
    </xf>
    <xf numFmtId="173" fontId="79" fillId="58" borderId="44" xfId="0" applyNumberFormat="1" applyFont="1" applyFill="1" applyBorder="1" applyAlignment="1">
      <alignment/>
    </xf>
    <xf numFmtId="173" fontId="79" fillId="58" borderId="46" xfId="0" applyNumberFormat="1" applyFont="1" applyFill="1" applyBorder="1" applyAlignment="1">
      <alignment/>
    </xf>
    <xf numFmtId="0" fontId="79" fillId="58" borderId="0" xfId="0" applyFont="1" applyFill="1" applyBorder="1" applyAlignment="1">
      <alignment horizontal="center" vertical="center"/>
    </xf>
    <xf numFmtId="0" fontId="79" fillId="58" borderId="40" xfId="0" applyFont="1" applyFill="1" applyBorder="1" applyAlignment="1">
      <alignment horizontal="center" vertical="center"/>
    </xf>
    <xf numFmtId="0" fontId="79" fillId="58" borderId="22" xfId="0" applyFont="1" applyFill="1" applyBorder="1" applyAlignment="1">
      <alignment horizontal="center" vertical="center"/>
    </xf>
    <xf numFmtId="0" fontId="79" fillId="58" borderId="41" xfId="0" applyFont="1" applyFill="1" applyBorder="1" applyAlignment="1">
      <alignment horizontal="center"/>
    </xf>
    <xf numFmtId="0" fontId="79" fillId="58" borderId="0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left" vertical="center"/>
    </xf>
    <xf numFmtId="0" fontId="79" fillId="58" borderId="47" xfId="0" applyFont="1" applyFill="1" applyBorder="1" applyAlignment="1">
      <alignment/>
    </xf>
    <xf numFmtId="0" fontId="79" fillId="58" borderId="48" xfId="0" applyFont="1" applyFill="1" applyBorder="1" applyAlignment="1">
      <alignment/>
    </xf>
    <xf numFmtId="0" fontId="79" fillId="58" borderId="31" xfId="0" applyFont="1" applyFill="1" applyBorder="1" applyAlignment="1">
      <alignment horizontal="left" vertical="center"/>
    </xf>
    <xf numFmtId="0" fontId="79" fillId="58" borderId="46" xfId="0" applyFont="1" applyFill="1" applyBorder="1" applyAlignment="1">
      <alignment horizontal="right"/>
    </xf>
    <xf numFmtId="172" fontId="79" fillId="58" borderId="0" xfId="0" applyNumberFormat="1" applyFont="1" applyFill="1" applyAlignment="1">
      <alignment/>
    </xf>
    <xf numFmtId="172" fontId="79" fillId="58" borderId="0" xfId="0" applyNumberFormat="1" applyFont="1" applyFill="1" applyAlignment="1">
      <alignment/>
    </xf>
    <xf numFmtId="0" fontId="79" fillId="58" borderId="44" xfId="0" applyFont="1" applyFill="1" applyBorder="1" applyAlignment="1">
      <alignment horizontal="center" vertical="center"/>
    </xf>
    <xf numFmtId="0" fontId="79" fillId="59" borderId="0" xfId="0" applyFont="1" applyFill="1" applyBorder="1" applyAlignment="1">
      <alignment/>
    </xf>
    <xf numFmtId="0" fontId="79" fillId="59" borderId="22" xfId="0" applyFont="1" applyFill="1" applyBorder="1" applyAlignment="1">
      <alignment/>
    </xf>
    <xf numFmtId="0" fontId="79" fillId="59" borderId="41" xfId="0" applyFont="1" applyFill="1" applyBorder="1" applyAlignment="1">
      <alignment/>
    </xf>
    <xf numFmtId="0" fontId="79" fillId="59" borderId="42" xfId="0" applyFont="1" applyFill="1" applyBorder="1" applyAlignment="1">
      <alignment/>
    </xf>
    <xf numFmtId="173" fontId="79" fillId="58" borderId="44" xfId="0" applyNumberFormat="1" applyFont="1" applyFill="1" applyBorder="1" applyAlignment="1">
      <alignment horizontal="right"/>
    </xf>
    <xf numFmtId="173" fontId="79" fillId="58" borderId="0" xfId="0" applyNumberFormat="1" applyFont="1" applyFill="1" applyBorder="1" applyAlignment="1">
      <alignment horizontal="right"/>
    </xf>
    <xf numFmtId="173" fontId="79" fillId="58" borderId="22" xfId="0" applyNumberFormat="1" applyFont="1" applyFill="1" applyBorder="1" applyAlignment="1">
      <alignment horizontal="right"/>
    </xf>
    <xf numFmtId="173" fontId="79" fillId="58" borderId="41" xfId="0" applyNumberFormat="1" applyFont="1" applyFill="1" applyBorder="1" applyAlignment="1">
      <alignment horizontal="right"/>
    </xf>
    <xf numFmtId="173" fontId="79" fillId="58" borderId="42" xfId="0" applyNumberFormat="1" applyFont="1" applyFill="1" applyBorder="1" applyAlignment="1">
      <alignment horizontal="right"/>
    </xf>
    <xf numFmtId="174" fontId="79" fillId="58" borderId="44" xfId="0" applyNumberFormat="1" applyFont="1" applyFill="1" applyBorder="1" applyAlignment="1">
      <alignment horizontal="right"/>
    </xf>
    <xf numFmtId="174" fontId="79" fillId="58" borderId="0" xfId="0" applyNumberFormat="1" applyFont="1" applyFill="1" applyBorder="1" applyAlignment="1">
      <alignment horizontal="right"/>
    </xf>
    <xf numFmtId="174" fontId="79" fillId="58" borderId="22" xfId="0" applyNumberFormat="1" applyFont="1" applyFill="1" applyBorder="1" applyAlignment="1">
      <alignment horizontal="right"/>
    </xf>
    <xf numFmtId="174" fontId="79" fillId="58" borderId="0" xfId="0" applyNumberFormat="1" applyFont="1" applyFill="1" applyBorder="1" applyAlignment="1">
      <alignment/>
    </xf>
    <xf numFmtId="174" fontId="79" fillId="58" borderId="22" xfId="0" applyNumberFormat="1" applyFont="1" applyFill="1" applyBorder="1" applyAlignment="1">
      <alignment/>
    </xf>
    <xf numFmtId="174" fontId="79" fillId="58" borderId="41" xfId="0" applyNumberFormat="1" applyFont="1" applyFill="1" applyBorder="1" applyAlignment="1">
      <alignment/>
    </xf>
    <xf numFmtId="174" fontId="79" fillId="58" borderId="42" xfId="0" applyNumberFormat="1" applyFont="1" applyFill="1" applyBorder="1" applyAlignment="1">
      <alignment/>
    </xf>
    <xf numFmtId="174" fontId="79" fillId="58" borderId="44" xfId="0" applyNumberFormat="1" applyFont="1" applyFill="1" applyBorder="1" applyAlignment="1">
      <alignment/>
    </xf>
    <xf numFmtId="174" fontId="79" fillId="59" borderId="0" xfId="0" applyNumberFormat="1" applyFont="1" applyFill="1" applyBorder="1" applyAlignment="1">
      <alignment/>
    </xf>
    <xf numFmtId="174" fontId="79" fillId="59" borderId="22" xfId="0" applyNumberFormat="1" applyFont="1" applyFill="1" applyBorder="1" applyAlignment="1">
      <alignment/>
    </xf>
    <xf numFmtId="174" fontId="79" fillId="59" borderId="41" xfId="0" applyNumberFormat="1" applyFont="1" applyFill="1" applyBorder="1" applyAlignment="1">
      <alignment/>
    </xf>
    <xf numFmtId="174" fontId="79" fillId="59" borderId="42" xfId="0" applyNumberFormat="1" applyFont="1" applyFill="1" applyBorder="1" applyAlignment="1">
      <alignment/>
    </xf>
    <xf numFmtId="3" fontId="79" fillId="58" borderId="44" xfId="0" applyNumberFormat="1" applyFont="1" applyFill="1" applyBorder="1" applyAlignment="1">
      <alignment/>
    </xf>
    <xf numFmtId="0" fontId="80" fillId="58" borderId="32" xfId="0" applyFont="1" applyFill="1" applyBorder="1" applyAlignment="1">
      <alignment horizontal="left" vertical="center"/>
    </xf>
    <xf numFmtId="0" fontId="79" fillId="59" borderId="32" xfId="0" applyFont="1" applyFill="1" applyBorder="1" applyAlignment="1">
      <alignment/>
    </xf>
    <xf numFmtId="0" fontId="79" fillId="59" borderId="33" xfId="0" applyFont="1" applyFill="1" applyBorder="1" applyAlignment="1">
      <alignment/>
    </xf>
    <xf numFmtId="0" fontId="79" fillId="59" borderId="43" xfId="0" applyFont="1" applyFill="1" applyBorder="1" applyAlignment="1">
      <alignment/>
    </xf>
    <xf numFmtId="3" fontId="79" fillId="58" borderId="44" xfId="0" applyNumberFormat="1" applyFont="1" applyFill="1" applyBorder="1" applyAlignment="1">
      <alignment horizontal="center" vertical="center"/>
    </xf>
    <xf numFmtId="3" fontId="79" fillId="58" borderId="0" xfId="0" applyNumberFormat="1" applyFont="1" applyFill="1" applyBorder="1" applyAlignment="1">
      <alignment horizontal="center" vertical="center"/>
    </xf>
    <xf numFmtId="3" fontId="79" fillId="58" borderId="22" xfId="0" applyNumberFormat="1" applyFont="1" applyFill="1" applyBorder="1" applyAlignment="1">
      <alignment horizontal="center" vertical="center"/>
    </xf>
    <xf numFmtId="3" fontId="79" fillId="58" borderId="0" xfId="0" applyNumberFormat="1" applyFont="1" applyFill="1" applyBorder="1" applyAlignment="1">
      <alignment horizontal="center"/>
    </xf>
    <xf numFmtId="3" fontId="79" fillId="58" borderId="22" xfId="0" applyNumberFormat="1" applyFont="1" applyFill="1" applyBorder="1" applyAlignment="1">
      <alignment horizontal="center"/>
    </xf>
    <xf numFmtId="3" fontId="79" fillId="58" borderId="42" xfId="0" applyNumberFormat="1" applyFont="1" applyFill="1" applyBorder="1" applyAlignment="1">
      <alignment horizontal="center"/>
    </xf>
    <xf numFmtId="3" fontId="79" fillId="58" borderId="44" xfId="0" applyNumberFormat="1" applyFont="1" applyFill="1" applyBorder="1" applyAlignment="1">
      <alignment horizontal="right"/>
    </xf>
    <xf numFmtId="3" fontId="79" fillId="59" borderId="0" xfId="0" applyNumberFormat="1" applyFont="1" applyFill="1" applyBorder="1" applyAlignment="1">
      <alignment/>
    </xf>
    <xf numFmtId="3" fontId="79" fillId="59" borderId="22" xfId="0" applyNumberFormat="1" applyFont="1" applyFill="1" applyBorder="1" applyAlignment="1">
      <alignment/>
    </xf>
    <xf numFmtId="3" fontId="79" fillId="59" borderId="42" xfId="0" applyNumberFormat="1" applyFont="1" applyFill="1" applyBorder="1" applyAlignment="1">
      <alignment/>
    </xf>
    <xf numFmtId="3" fontId="79" fillId="58" borderId="46" xfId="0" applyNumberFormat="1" applyFont="1" applyFill="1" applyBorder="1" applyAlignment="1">
      <alignment/>
    </xf>
    <xf numFmtId="3" fontId="79" fillId="59" borderId="32" xfId="0" applyNumberFormat="1" applyFont="1" applyFill="1" applyBorder="1" applyAlignment="1">
      <alignment/>
    </xf>
    <xf numFmtId="3" fontId="79" fillId="59" borderId="33" xfId="0" applyNumberFormat="1" applyFont="1" applyFill="1" applyBorder="1" applyAlignment="1">
      <alignment/>
    </xf>
    <xf numFmtId="3" fontId="79" fillId="59" borderId="43" xfId="0" applyNumberFormat="1" applyFont="1" applyFill="1" applyBorder="1" applyAlignment="1">
      <alignment/>
    </xf>
    <xf numFmtId="0" fontId="83" fillId="58" borderId="49" xfId="0" applyFont="1" applyFill="1" applyBorder="1" applyAlignment="1">
      <alignment horizontal="center" vertical="center" textRotation="90" wrapText="1"/>
    </xf>
    <xf numFmtId="0" fontId="83" fillId="58" borderId="46" xfId="0" applyFont="1" applyFill="1" applyBorder="1" applyAlignment="1">
      <alignment horizontal="center" vertical="center" textRotation="90" wrapText="1"/>
    </xf>
    <xf numFmtId="0" fontId="83" fillId="58" borderId="33" xfId="0" applyFont="1" applyFill="1" applyBorder="1" applyAlignment="1">
      <alignment horizontal="center" vertical="center" textRotation="90" wrapText="1"/>
    </xf>
    <xf numFmtId="0" fontId="83" fillId="58" borderId="43" xfId="0" applyFont="1" applyFill="1" applyBorder="1" applyAlignment="1">
      <alignment horizontal="center" vertical="center" textRotation="90" wrapText="1"/>
    </xf>
    <xf numFmtId="173" fontId="79" fillId="57" borderId="28" xfId="0" applyNumberFormat="1" applyFont="1" applyFill="1" applyBorder="1" applyAlignment="1">
      <alignment horizontal="right"/>
    </xf>
    <xf numFmtId="173" fontId="79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79" fillId="58" borderId="42" xfId="0" applyNumberFormat="1" applyFont="1" applyFill="1" applyBorder="1" applyAlignment="1">
      <alignment horizontal="right"/>
    </xf>
    <xf numFmtId="173" fontId="79" fillId="0" borderId="43" xfId="0" applyNumberFormat="1" applyFont="1" applyBorder="1" applyAlignment="1">
      <alignment horizontal="right"/>
    </xf>
    <xf numFmtId="0" fontId="79" fillId="58" borderId="50" xfId="0" applyFont="1" applyFill="1" applyBorder="1" applyAlignment="1">
      <alignment horizontal="center"/>
    </xf>
    <xf numFmtId="0" fontId="79" fillId="58" borderId="38" xfId="0" applyFont="1" applyFill="1" applyBorder="1" applyAlignment="1">
      <alignment horizontal="center"/>
    </xf>
    <xf numFmtId="173" fontId="79" fillId="58" borderId="51" xfId="0" applyNumberFormat="1" applyFont="1" applyFill="1" applyBorder="1" applyAlignment="1">
      <alignment horizontal="right"/>
    </xf>
    <xf numFmtId="173" fontId="79" fillId="0" borderId="42" xfId="0" applyNumberFormat="1" applyFont="1" applyBorder="1" applyAlignment="1">
      <alignment horizontal="right"/>
    </xf>
    <xf numFmtId="173" fontId="79" fillId="57" borderId="29" xfId="0" applyNumberFormat="1" applyFont="1" applyFill="1" applyBorder="1" applyAlignment="1">
      <alignment horizontal="right"/>
    </xf>
    <xf numFmtId="3" fontId="79" fillId="0" borderId="42" xfId="0" applyNumberFormat="1" applyFont="1" applyBorder="1" applyAlignment="1">
      <alignment horizontal="right"/>
    </xf>
    <xf numFmtId="0" fontId="79" fillId="0" borderId="42" xfId="0" applyFont="1" applyBorder="1" applyAlignment="1">
      <alignment horizontal="right"/>
    </xf>
    <xf numFmtId="0" fontId="79" fillId="57" borderId="29" xfId="0" applyFont="1" applyFill="1" applyBorder="1" applyAlignment="1">
      <alignment horizontal="right"/>
    </xf>
    <xf numFmtId="173" fontId="79" fillId="0" borderId="51" xfId="0" applyNumberFormat="1" applyFont="1" applyBorder="1" applyAlignment="1">
      <alignment horizontal="right"/>
    </xf>
    <xf numFmtId="174" fontId="79" fillId="58" borderId="42" xfId="0" applyNumberFormat="1" applyFont="1" applyFill="1" applyBorder="1" applyAlignment="1">
      <alignment horizontal="right"/>
    </xf>
    <xf numFmtId="173" fontId="79" fillId="58" borderId="52" xfId="0" applyNumberFormat="1" applyFont="1" applyFill="1" applyBorder="1" applyAlignment="1">
      <alignment horizontal="center"/>
    </xf>
    <xf numFmtId="173" fontId="79" fillId="58" borderId="44" xfId="0" applyNumberFormat="1" applyFont="1" applyFill="1" applyBorder="1" applyAlignment="1">
      <alignment horizontal="center"/>
    </xf>
    <xf numFmtId="173" fontId="79" fillId="58" borderId="22" xfId="0" applyNumberFormat="1" applyFont="1" applyFill="1" applyBorder="1" applyAlignment="1">
      <alignment horizontal="center"/>
    </xf>
    <xf numFmtId="173" fontId="79" fillId="58" borderId="42" xfId="0" applyNumberFormat="1" applyFont="1" applyFill="1" applyBorder="1" applyAlignment="1">
      <alignment horizontal="center"/>
    </xf>
    <xf numFmtId="173" fontId="79" fillId="58" borderId="30" xfId="0" applyNumberFormat="1" applyFont="1" applyFill="1" applyBorder="1" applyAlignment="1">
      <alignment horizontal="center"/>
    </xf>
    <xf numFmtId="173" fontId="79" fillId="58" borderId="41" xfId="0" applyNumberFormat="1" applyFont="1" applyFill="1" applyBorder="1" applyAlignment="1">
      <alignment horizontal="center"/>
    </xf>
    <xf numFmtId="173" fontId="79" fillId="58" borderId="49" xfId="0" applyNumberFormat="1" applyFont="1" applyFill="1" applyBorder="1" applyAlignment="1">
      <alignment horizontal="center"/>
    </xf>
    <xf numFmtId="173" fontId="79" fillId="58" borderId="46" xfId="0" applyNumberFormat="1" applyFont="1" applyFill="1" applyBorder="1" applyAlignment="1">
      <alignment horizontal="center"/>
    </xf>
    <xf numFmtId="173" fontId="79" fillId="58" borderId="33" xfId="0" applyNumberFormat="1" applyFont="1" applyFill="1" applyBorder="1" applyAlignment="1">
      <alignment horizontal="center"/>
    </xf>
    <xf numFmtId="173" fontId="79" fillId="58" borderId="43" xfId="0" applyNumberFormat="1" applyFont="1" applyFill="1" applyBorder="1" applyAlignment="1">
      <alignment horizontal="center"/>
    </xf>
    <xf numFmtId="173" fontId="79" fillId="0" borderId="22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/>
    </xf>
    <xf numFmtId="0" fontId="79" fillId="0" borderId="22" xfId="0" applyFont="1" applyFill="1" applyBorder="1" applyAlignment="1">
      <alignment/>
    </xf>
    <xf numFmtId="0" fontId="79" fillId="0" borderId="0" xfId="0" applyFont="1" applyFill="1" applyAlignment="1">
      <alignment/>
    </xf>
    <xf numFmtId="1" fontId="79" fillId="0" borderId="53" xfId="0" applyNumberFormat="1" applyFont="1" applyFill="1" applyBorder="1" applyAlignment="1">
      <alignment/>
    </xf>
    <xf numFmtId="1" fontId="79" fillId="0" borderId="54" xfId="0" applyNumberFormat="1" applyFont="1" applyFill="1" applyBorder="1" applyAlignment="1">
      <alignment/>
    </xf>
    <xf numFmtId="1" fontId="79" fillId="0" borderId="55" xfId="0" applyNumberFormat="1" applyFont="1" applyFill="1" applyBorder="1" applyAlignment="1">
      <alignment/>
    </xf>
    <xf numFmtId="1" fontId="79" fillId="0" borderId="56" xfId="0" applyNumberFormat="1" applyFont="1" applyFill="1" applyBorder="1" applyAlignment="1">
      <alignment/>
    </xf>
    <xf numFmtId="1" fontId="79" fillId="0" borderId="57" xfId="0" applyNumberFormat="1" applyFont="1" applyFill="1" applyBorder="1" applyAlignment="1">
      <alignment/>
    </xf>
    <xf numFmtId="1" fontId="79" fillId="0" borderId="58" xfId="0" applyNumberFormat="1" applyFont="1" applyFill="1" applyBorder="1" applyAlignment="1">
      <alignment/>
    </xf>
    <xf numFmtId="1" fontId="79" fillId="0" borderId="59" xfId="0" applyNumberFormat="1" applyFont="1" applyFill="1" applyBorder="1" applyAlignment="1">
      <alignment/>
    </xf>
    <xf numFmtId="1" fontId="79" fillId="0" borderId="60" xfId="0" applyNumberFormat="1" applyFont="1" applyFill="1" applyBorder="1" applyAlignment="1">
      <alignment/>
    </xf>
    <xf numFmtId="1" fontId="79" fillId="0" borderId="61" xfId="0" applyNumberFormat="1" applyFont="1" applyFill="1" applyBorder="1" applyAlignment="1">
      <alignment/>
    </xf>
    <xf numFmtId="1" fontId="79" fillId="0" borderId="62" xfId="0" applyNumberFormat="1" applyFont="1" applyFill="1" applyBorder="1" applyAlignment="1">
      <alignment/>
    </xf>
    <xf numFmtId="1" fontId="79" fillId="0" borderId="63" xfId="0" applyNumberFormat="1" applyFont="1" applyFill="1" applyBorder="1" applyAlignment="1">
      <alignment/>
    </xf>
    <xf numFmtId="0" fontId="79" fillId="0" borderId="64" xfId="0" applyFont="1" applyFill="1" applyBorder="1" applyAlignment="1">
      <alignment/>
    </xf>
    <xf numFmtId="0" fontId="79" fillId="58" borderId="65" xfId="0" applyFont="1" applyFill="1" applyBorder="1" applyAlignment="1">
      <alignment/>
    </xf>
    <xf numFmtId="0" fontId="79" fillId="58" borderId="66" xfId="0" applyFont="1" applyFill="1" applyBorder="1" applyAlignment="1">
      <alignment/>
    </xf>
    <xf numFmtId="0" fontId="79" fillId="0" borderId="66" xfId="0" applyFont="1" applyFill="1" applyBorder="1" applyAlignment="1">
      <alignment/>
    </xf>
    <xf numFmtId="173" fontId="79" fillId="0" borderId="67" xfId="0" applyNumberFormat="1" applyFont="1" applyFill="1" applyBorder="1" applyAlignment="1">
      <alignment/>
    </xf>
    <xf numFmtId="173" fontId="79" fillId="0" borderId="55" xfId="0" applyNumberFormat="1" applyFont="1" applyFill="1" applyBorder="1" applyAlignment="1">
      <alignment/>
    </xf>
    <xf numFmtId="173" fontId="79" fillId="0" borderId="56" xfId="0" applyNumberFormat="1" applyFont="1" applyFill="1" applyBorder="1" applyAlignment="1">
      <alignment/>
    </xf>
    <xf numFmtId="173" fontId="79" fillId="0" borderId="57" xfId="0" applyNumberFormat="1" applyFont="1" applyFill="1" applyBorder="1" applyAlignment="1">
      <alignment/>
    </xf>
    <xf numFmtId="173" fontId="79" fillId="0" borderId="53" xfId="0" applyNumberFormat="1" applyFont="1" applyFill="1" applyBorder="1" applyAlignment="1">
      <alignment/>
    </xf>
    <xf numFmtId="173" fontId="79" fillId="0" borderId="58" xfId="0" applyNumberFormat="1" applyFont="1" applyFill="1" applyBorder="1" applyAlignment="1">
      <alignment/>
    </xf>
    <xf numFmtId="173" fontId="79" fillId="0" borderId="59" xfId="0" applyNumberFormat="1" applyFont="1" applyFill="1" applyBorder="1" applyAlignment="1">
      <alignment/>
    </xf>
    <xf numFmtId="173" fontId="79" fillId="0" borderId="60" xfId="0" applyNumberFormat="1" applyFont="1" applyFill="1" applyBorder="1" applyAlignment="1">
      <alignment/>
    </xf>
    <xf numFmtId="173" fontId="79" fillId="0" borderId="54" xfId="0" applyNumberFormat="1" applyFont="1" applyFill="1" applyBorder="1" applyAlignment="1">
      <alignment/>
    </xf>
    <xf numFmtId="173" fontId="79" fillId="0" borderId="61" xfId="0" applyNumberFormat="1" applyFont="1" applyFill="1" applyBorder="1" applyAlignment="1">
      <alignment/>
    </xf>
    <xf numFmtId="173" fontId="79" fillId="0" borderId="62" xfId="0" applyNumberFormat="1" applyFont="1" applyFill="1" applyBorder="1" applyAlignment="1">
      <alignment/>
    </xf>
    <xf numFmtId="173" fontId="79" fillId="0" borderId="63" xfId="0" applyNumberFormat="1" applyFont="1" applyFill="1" applyBorder="1" applyAlignment="1">
      <alignment/>
    </xf>
    <xf numFmtId="17" fontId="79" fillId="58" borderId="68" xfId="0" applyNumberFormat="1" applyFont="1" applyFill="1" applyBorder="1" applyAlignment="1">
      <alignment/>
    </xf>
    <xf numFmtId="17" fontId="79" fillId="58" borderId="69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79" fillId="5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4" fillId="57" borderId="70" xfId="0" applyFont="1" applyFill="1" applyBorder="1" applyAlignment="1">
      <alignment vertical="center"/>
    </xf>
    <xf numFmtId="0" fontId="84" fillId="57" borderId="51" xfId="0" applyFont="1" applyFill="1" applyBorder="1" applyAlignment="1">
      <alignment vertical="center"/>
    </xf>
    <xf numFmtId="0" fontId="84" fillId="57" borderId="37" xfId="0" applyFont="1" applyFill="1" applyBorder="1" applyAlignment="1">
      <alignment vertical="center"/>
    </xf>
    <xf numFmtId="0" fontId="84" fillId="57" borderId="25" xfId="0" applyFont="1" applyFill="1" applyBorder="1" applyAlignment="1">
      <alignment vertical="center"/>
    </xf>
    <xf numFmtId="2" fontId="79" fillId="0" borderId="0" xfId="0" applyNumberFormat="1" applyFont="1" applyFill="1" applyBorder="1" applyAlignment="1">
      <alignment horizontal="right"/>
    </xf>
    <xf numFmtId="3" fontId="79" fillId="0" borderId="67" xfId="0" applyNumberFormat="1" applyFont="1" applyFill="1" applyBorder="1" applyAlignment="1">
      <alignment/>
    </xf>
    <xf numFmtId="173" fontId="79" fillId="0" borderId="44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79" fillId="0" borderId="30" xfId="0" applyFont="1" applyFill="1" applyBorder="1" applyAlignment="1">
      <alignment/>
    </xf>
    <xf numFmtId="0" fontId="79" fillId="0" borderId="0" xfId="0" applyFont="1" applyFill="1" applyBorder="1" applyAlignment="1">
      <alignment horizontal="right"/>
    </xf>
    <xf numFmtId="0" fontId="79" fillId="0" borderId="42" xfId="0" applyFont="1" applyFill="1" applyBorder="1" applyAlignment="1">
      <alignment horizontal="right"/>
    </xf>
    <xf numFmtId="0" fontId="7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80" fillId="58" borderId="34" xfId="0" applyFont="1" applyFill="1" applyBorder="1" applyAlignment="1">
      <alignment horizontal="center" vertical="center"/>
    </xf>
    <xf numFmtId="0" fontId="79" fillId="58" borderId="42" xfId="0" applyFont="1" applyFill="1" applyBorder="1" applyAlignment="1">
      <alignment horizontal="center" vertical="center"/>
    </xf>
    <xf numFmtId="3" fontId="79" fillId="58" borderId="42" xfId="0" applyNumberFormat="1" applyFont="1" applyFill="1" applyBorder="1" applyAlignment="1">
      <alignment horizontal="center" vertical="center"/>
    </xf>
    <xf numFmtId="0" fontId="85" fillId="58" borderId="0" xfId="0" applyFont="1" applyFill="1" applyBorder="1" applyAlignment="1">
      <alignment horizontal="left" vertical="center"/>
    </xf>
    <xf numFmtId="0" fontId="85" fillId="58" borderId="22" xfId="0" applyFont="1" applyFill="1" applyBorder="1" applyAlignment="1">
      <alignment horizontal="left" vertical="center"/>
    </xf>
    <xf numFmtId="0" fontId="82" fillId="58" borderId="30" xfId="0" applyFont="1" applyFill="1" applyBorder="1" applyAlignment="1">
      <alignment/>
    </xf>
    <xf numFmtId="3" fontId="79" fillId="58" borderId="0" xfId="0" applyNumberFormat="1" applyFont="1" applyFill="1" applyAlignment="1">
      <alignment/>
    </xf>
    <xf numFmtId="0" fontId="82" fillId="58" borderId="31" xfId="0" applyFont="1" applyFill="1" applyBorder="1" applyAlignment="1">
      <alignment/>
    </xf>
    <xf numFmtId="173" fontId="79" fillId="0" borderId="42" xfId="0" applyNumberFormat="1" applyFont="1" applyFill="1" applyBorder="1" applyAlignment="1">
      <alignment horizontal="right"/>
    </xf>
    <xf numFmtId="0" fontId="84" fillId="57" borderId="71" xfId="0" applyFont="1" applyFill="1" applyBorder="1" applyAlignment="1">
      <alignment horizontal="left" vertical="center"/>
    </xf>
    <xf numFmtId="0" fontId="84" fillId="57" borderId="70" xfId="0" applyFont="1" applyFill="1" applyBorder="1" applyAlignment="1">
      <alignment horizontal="left" vertical="center"/>
    </xf>
    <xf numFmtId="0" fontId="84" fillId="57" borderId="51" xfId="0" applyFont="1" applyFill="1" applyBorder="1" applyAlignment="1">
      <alignment horizontal="left" vertical="center"/>
    </xf>
    <xf numFmtId="0" fontId="84" fillId="57" borderId="31" xfId="0" applyFont="1" applyFill="1" applyBorder="1" applyAlignment="1">
      <alignment horizontal="left" vertical="center"/>
    </xf>
    <xf numFmtId="0" fontId="84" fillId="57" borderId="32" xfId="0" applyFont="1" applyFill="1" applyBorder="1" applyAlignment="1">
      <alignment horizontal="left" vertical="center"/>
    </xf>
    <xf numFmtId="0" fontId="84" fillId="57" borderId="43" xfId="0" applyFont="1" applyFill="1" applyBorder="1" applyAlignment="1">
      <alignment horizontal="left" vertical="center"/>
    </xf>
    <xf numFmtId="0" fontId="78" fillId="0" borderId="71" xfId="0" applyFont="1" applyBorder="1" applyAlignment="1">
      <alignment horizontal="left" vertical="center"/>
    </xf>
    <xf numFmtId="0" fontId="78" fillId="0" borderId="70" xfId="0" applyFont="1" applyBorder="1" applyAlignment="1">
      <alignment horizontal="left" vertical="center"/>
    </xf>
    <xf numFmtId="0" fontId="78" fillId="0" borderId="72" xfId="0" applyFont="1" applyBorder="1" applyAlignment="1">
      <alignment horizontal="left" vertical="center"/>
    </xf>
    <xf numFmtId="0" fontId="78" fillId="0" borderId="73" xfId="0" applyFont="1" applyBorder="1" applyAlignment="1">
      <alignment horizontal="left" vertical="center"/>
    </xf>
    <xf numFmtId="0" fontId="78" fillId="0" borderId="37" xfId="0" applyFont="1" applyBorder="1" applyAlignment="1">
      <alignment horizontal="left" vertical="center"/>
    </xf>
    <xf numFmtId="0" fontId="78" fillId="0" borderId="23" xfId="0" applyFont="1" applyBorder="1" applyAlignment="1">
      <alignment horizontal="left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7" fillId="0" borderId="74" xfId="0" applyFont="1" applyBorder="1" applyAlignment="1">
      <alignment horizontal="center"/>
    </xf>
    <xf numFmtId="0" fontId="77" fillId="0" borderId="68" xfId="0" applyFont="1" applyBorder="1" applyAlignment="1">
      <alignment horizontal="center"/>
    </xf>
    <xf numFmtId="0" fontId="77" fillId="0" borderId="75" xfId="0" applyFont="1" applyBorder="1" applyAlignment="1">
      <alignment horizontal="center"/>
    </xf>
    <xf numFmtId="0" fontId="77" fillId="0" borderId="69" xfId="0" applyFont="1" applyBorder="1" applyAlignment="1">
      <alignment horizontal="center"/>
    </xf>
    <xf numFmtId="0" fontId="79" fillId="58" borderId="40" xfId="0" applyFont="1" applyFill="1" applyBorder="1" applyAlignment="1">
      <alignment horizontal="center" vertical="center"/>
    </xf>
    <xf numFmtId="0" fontId="79" fillId="58" borderId="37" xfId="0" applyFont="1" applyFill="1" applyBorder="1" applyAlignment="1">
      <alignment horizontal="center" vertical="center"/>
    </xf>
    <xf numFmtId="0" fontId="79" fillId="58" borderId="34" xfId="0" applyFont="1" applyFill="1" applyBorder="1" applyAlignment="1">
      <alignment horizontal="center" vertical="center"/>
    </xf>
    <xf numFmtId="0" fontId="79" fillId="58" borderId="23" xfId="0" applyFont="1" applyFill="1" applyBorder="1" applyAlignment="1">
      <alignment horizontal="center" vertical="center"/>
    </xf>
    <xf numFmtId="0" fontId="78" fillId="58" borderId="71" xfId="0" applyFont="1" applyFill="1" applyBorder="1" applyAlignment="1">
      <alignment horizontal="left" vertical="center"/>
    </xf>
    <xf numFmtId="0" fontId="78" fillId="58" borderId="70" xfId="0" applyFont="1" applyFill="1" applyBorder="1" applyAlignment="1">
      <alignment horizontal="left" vertical="center"/>
    </xf>
    <xf numFmtId="0" fontId="78" fillId="58" borderId="72" xfId="0" applyFont="1" applyFill="1" applyBorder="1" applyAlignment="1">
      <alignment horizontal="left" vertical="center"/>
    </xf>
    <xf numFmtId="0" fontId="78" fillId="58" borderId="73" xfId="0" applyFont="1" applyFill="1" applyBorder="1" applyAlignment="1">
      <alignment horizontal="left" vertical="center"/>
    </xf>
    <xf numFmtId="0" fontId="78" fillId="58" borderId="37" xfId="0" applyFont="1" applyFill="1" applyBorder="1" applyAlignment="1">
      <alignment horizontal="left" vertical="center"/>
    </xf>
    <xf numFmtId="0" fontId="78" fillId="58" borderId="23" xfId="0" applyFont="1" applyFill="1" applyBorder="1" applyAlignment="1">
      <alignment horizontal="left" vertical="center"/>
    </xf>
    <xf numFmtId="0" fontId="80" fillId="58" borderId="72" xfId="0" applyFont="1" applyFill="1" applyBorder="1" applyAlignment="1">
      <alignment horizontal="center" vertical="center"/>
    </xf>
    <xf numFmtId="0" fontId="80" fillId="58" borderId="23" xfId="0" applyFont="1" applyFill="1" applyBorder="1" applyAlignment="1">
      <alignment horizontal="center" vertical="center"/>
    </xf>
    <xf numFmtId="0" fontId="78" fillId="58" borderId="76" xfId="0" applyFont="1" applyFill="1" applyBorder="1" applyAlignment="1">
      <alignment horizontal="left" vertical="center"/>
    </xf>
    <xf numFmtId="0" fontId="78" fillId="58" borderId="40" xfId="0" applyFont="1" applyFill="1" applyBorder="1" applyAlignment="1">
      <alignment horizontal="left" vertical="center"/>
    </xf>
    <xf numFmtId="0" fontId="78" fillId="58" borderId="34" xfId="0" applyFont="1" applyFill="1" applyBorder="1" applyAlignment="1">
      <alignment horizontal="left" vertical="center"/>
    </xf>
    <xf numFmtId="0" fontId="80" fillId="58" borderId="35" xfId="0" applyFont="1" applyFill="1" applyBorder="1" applyAlignment="1">
      <alignment horizontal="center" vertical="center"/>
    </xf>
    <xf numFmtId="0" fontId="80" fillId="58" borderId="36" xfId="0" applyFont="1" applyFill="1" applyBorder="1" applyAlignment="1">
      <alignment horizontal="center" vertical="center"/>
    </xf>
    <xf numFmtId="0" fontId="80" fillId="58" borderId="34" xfId="0" applyFont="1" applyFill="1" applyBorder="1" applyAlignment="1">
      <alignment horizontal="center" vertical="center"/>
    </xf>
    <xf numFmtId="0" fontId="84" fillId="57" borderId="73" xfId="0" applyFont="1" applyFill="1" applyBorder="1" applyAlignment="1">
      <alignment horizontal="left" vertical="center"/>
    </xf>
    <xf numFmtId="0" fontId="84" fillId="57" borderId="37" xfId="0" applyFont="1" applyFill="1" applyBorder="1" applyAlignment="1">
      <alignment horizontal="left" vertical="center"/>
    </xf>
    <xf numFmtId="0" fontId="84" fillId="57" borderId="25" xfId="0" applyFont="1" applyFill="1" applyBorder="1" applyAlignment="1">
      <alignment horizontal="left" vertical="center"/>
    </xf>
    <xf numFmtId="0" fontId="79" fillId="58" borderId="77" xfId="0" applyFont="1" applyFill="1" applyBorder="1" applyAlignment="1">
      <alignment horizontal="center"/>
    </xf>
    <xf numFmtId="0" fontId="79" fillId="58" borderId="78" xfId="0" applyFont="1" applyFill="1" applyBorder="1" applyAlignment="1">
      <alignment horizontal="center"/>
    </xf>
    <xf numFmtId="0" fontId="79" fillId="58" borderId="38" xfId="0" applyFont="1" applyFill="1" applyBorder="1" applyAlignment="1">
      <alignment horizontal="center"/>
    </xf>
    <xf numFmtId="0" fontId="79" fillId="58" borderId="50" xfId="0" applyFont="1" applyFill="1" applyBorder="1" applyAlignment="1">
      <alignment horizontal="center"/>
    </xf>
    <xf numFmtId="0" fontId="79" fillId="58" borderId="79" xfId="0" applyFont="1" applyFill="1" applyBorder="1" applyAlignment="1">
      <alignment horizontal="center" vertical="center"/>
    </xf>
    <xf numFmtId="0" fontId="79" fillId="58" borderId="25" xfId="0" applyFont="1" applyFill="1" applyBorder="1" applyAlignment="1">
      <alignment horizontal="center" vertical="center"/>
    </xf>
    <xf numFmtId="0" fontId="79" fillId="58" borderId="47" xfId="0" applyFont="1" applyFill="1" applyBorder="1" applyAlignment="1">
      <alignment horizontal="center"/>
    </xf>
    <xf numFmtId="0" fontId="79" fillId="58" borderId="68" xfId="0" applyFont="1" applyFill="1" applyBorder="1" applyAlignment="1">
      <alignment horizontal="center"/>
    </xf>
    <xf numFmtId="0" fontId="79" fillId="58" borderId="69" xfId="0" applyFont="1" applyFill="1" applyBorder="1" applyAlignment="1">
      <alignment horizontal="center"/>
    </xf>
    <xf numFmtId="0" fontId="80" fillId="58" borderId="71" xfId="0" applyFont="1" applyFill="1" applyBorder="1" applyAlignment="1">
      <alignment horizontal="left" vertical="center" wrapText="1"/>
    </xf>
    <xf numFmtId="0" fontId="80" fillId="58" borderId="51" xfId="0" applyFont="1" applyFill="1" applyBorder="1" applyAlignment="1">
      <alignment horizontal="left" vertical="center" wrapText="1"/>
    </xf>
    <xf numFmtId="0" fontId="80" fillId="58" borderId="31" xfId="0" applyFont="1" applyFill="1" applyBorder="1" applyAlignment="1">
      <alignment horizontal="left" vertical="center" wrapText="1"/>
    </xf>
    <xf numFmtId="0" fontId="80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74"/>
  <sheetViews>
    <sheetView showGridLines="0" tabSelected="1" zoomScale="80" zoomScaleNormal="8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Q62" sqref="Q62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</cols>
  <sheetData>
    <row r="1" ht="22.5" customHeight="1" thickBot="1">
      <c r="B1" s="1"/>
    </row>
    <row r="2" spans="2:13" ht="15" customHeight="1">
      <c r="B2" s="236" t="str">
        <f>"Strednodobá predikcia "&amp;H4&amp;" základných makroekonomických ukazovateľov"</f>
        <v>Strednodobá predikcia P4Q-2015 základných makroekonomických ukazovateľov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2:13" ht="15" customHeight="1" thickBot="1"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</row>
    <row r="4" spans="2:13" ht="15">
      <c r="B4" s="242" t="s">
        <v>30</v>
      </c>
      <c r="C4" s="243"/>
      <c r="D4" s="243"/>
      <c r="E4" s="244"/>
      <c r="F4" s="248" t="s">
        <v>77</v>
      </c>
      <c r="G4" s="2" t="s">
        <v>37</v>
      </c>
      <c r="H4" s="250" t="s">
        <v>166</v>
      </c>
      <c r="I4" s="251"/>
      <c r="J4" s="252"/>
      <c r="K4" s="250" t="s">
        <v>167</v>
      </c>
      <c r="L4" s="251"/>
      <c r="M4" s="253"/>
    </row>
    <row r="5" spans="2:13" ht="15">
      <c r="B5" s="245"/>
      <c r="C5" s="246"/>
      <c r="D5" s="246"/>
      <c r="E5" s="247"/>
      <c r="F5" s="249"/>
      <c r="G5" s="4">
        <v>2014</v>
      </c>
      <c r="H5" s="4">
        <v>2015</v>
      </c>
      <c r="I5" s="4">
        <v>2016</v>
      </c>
      <c r="J5" s="3">
        <v>2017</v>
      </c>
      <c r="K5" s="4">
        <v>2015</v>
      </c>
      <c r="L5" s="4">
        <v>2016</v>
      </c>
      <c r="M5" s="5">
        <v>2017</v>
      </c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24" ht="15">
      <c r="B7" s="13"/>
      <c r="C7" s="14" t="s">
        <v>78</v>
      </c>
      <c r="D7" s="14"/>
      <c r="E7" s="15"/>
      <c r="F7" s="16" t="s">
        <v>46</v>
      </c>
      <c r="G7" s="114">
        <v>-0.10168112798262996</v>
      </c>
      <c r="H7" s="113">
        <v>-0.31225743131960826</v>
      </c>
      <c r="I7" s="113">
        <v>0.7446708970588958</v>
      </c>
      <c r="J7" s="114">
        <v>1.7103470975137185</v>
      </c>
      <c r="K7" s="113">
        <v>0</v>
      </c>
      <c r="L7" s="113">
        <v>-0.30000000000000004</v>
      </c>
      <c r="M7" s="159">
        <v>-0.19999999999999996</v>
      </c>
      <c r="U7" s="221"/>
      <c r="V7" s="221"/>
      <c r="W7" s="221"/>
      <c r="X7" s="221"/>
    </row>
    <row r="8" spans="2:24" ht="15">
      <c r="B8" s="13"/>
      <c r="C8" s="14" t="s">
        <v>79</v>
      </c>
      <c r="D8" s="14"/>
      <c r="E8" s="15"/>
      <c r="F8" s="16" t="s">
        <v>46</v>
      </c>
      <c r="G8" s="114">
        <v>-0.06916924047804852</v>
      </c>
      <c r="H8" s="113">
        <v>-0.2992525452894372</v>
      </c>
      <c r="I8" s="113">
        <v>0.6863961755275749</v>
      </c>
      <c r="J8" s="114">
        <v>1.7811198805613302</v>
      </c>
      <c r="K8" s="113">
        <v>-0.09999999999999998</v>
      </c>
      <c r="L8" s="113">
        <v>-0.40000000000000013</v>
      </c>
      <c r="M8" s="116">
        <v>-0.19999999999999996</v>
      </c>
      <c r="U8" s="221"/>
      <c r="V8" s="221"/>
      <c r="W8" s="221"/>
      <c r="X8" s="221"/>
    </row>
    <row r="9" spans="2:24" ht="15">
      <c r="B9" s="13"/>
      <c r="C9" s="14" t="s">
        <v>19</v>
      </c>
      <c r="D9" s="14"/>
      <c r="E9" s="15"/>
      <c r="F9" s="16" t="s">
        <v>46</v>
      </c>
      <c r="G9" s="17">
        <v>-0.18059182645471594</v>
      </c>
      <c r="H9" s="18">
        <v>-0.23781924919769892</v>
      </c>
      <c r="I9" s="18">
        <v>1.3028172402561893</v>
      </c>
      <c r="J9" s="17">
        <v>2.257664653178338</v>
      </c>
      <c r="K9" s="18">
        <v>-0.1</v>
      </c>
      <c r="L9" s="18">
        <v>-0.19999999999999996</v>
      </c>
      <c r="M9" s="160">
        <v>0.09999999999999964</v>
      </c>
      <c r="U9" s="221"/>
      <c r="V9" s="221"/>
      <c r="W9" s="221"/>
      <c r="X9" s="221"/>
    </row>
    <row r="10" spans="2:24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18">
        <v>0</v>
      </c>
      <c r="L10" s="18">
        <v>0</v>
      </c>
      <c r="M10" s="160">
        <v>0</v>
      </c>
      <c r="U10" s="221"/>
      <c r="V10" s="221"/>
      <c r="W10" s="221"/>
      <c r="X10" s="221"/>
    </row>
    <row r="11" spans="2:24" ht="15.75" thickBot="1">
      <c r="B11" s="6" t="s">
        <v>29</v>
      </c>
      <c r="C11" s="7"/>
      <c r="D11" s="7"/>
      <c r="E11" s="8"/>
      <c r="F11" s="9"/>
      <c r="G11" s="152"/>
      <c r="H11" s="153"/>
      <c r="I11" s="153"/>
      <c r="J11" s="152"/>
      <c r="K11" s="153"/>
      <c r="L11" s="153"/>
      <c r="M11" s="161"/>
      <c r="U11" s="221"/>
      <c r="V11" s="221"/>
      <c r="W11" s="221"/>
      <c r="X11" s="221"/>
    </row>
    <row r="12" spans="2:24" ht="15">
      <c r="B12" s="13"/>
      <c r="C12" s="14" t="s">
        <v>0</v>
      </c>
      <c r="D12" s="14"/>
      <c r="E12" s="15"/>
      <c r="F12" s="16" t="s">
        <v>97</v>
      </c>
      <c r="G12" s="17">
        <v>2.5219335874674442</v>
      </c>
      <c r="H12" s="18">
        <v>3.3152276527359703</v>
      </c>
      <c r="I12" s="18">
        <v>3.080019412508946</v>
      </c>
      <c r="J12" s="17">
        <v>3.220752465458901</v>
      </c>
      <c r="K12" s="18">
        <v>0.09999999999999964</v>
      </c>
      <c r="L12" s="18">
        <v>-0.2999999999999998</v>
      </c>
      <c r="M12" s="160">
        <v>-0.09999999999999964</v>
      </c>
      <c r="U12" s="221"/>
      <c r="V12" s="221"/>
      <c r="W12" s="221"/>
      <c r="X12" s="221"/>
    </row>
    <row r="13" spans="2:24" ht="15">
      <c r="B13" s="13"/>
      <c r="C13" s="14"/>
      <c r="D13" s="14" t="s">
        <v>31</v>
      </c>
      <c r="E13" s="15"/>
      <c r="F13" s="16" t="s">
        <v>97</v>
      </c>
      <c r="G13" s="17">
        <v>2.3018689613714542</v>
      </c>
      <c r="H13" s="18">
        <v>2.156690926280305</v>
      </c>
      <c r="I13" s="18">
        <v>3.306295521954098</v>
      </c>
      <c r="J13" s="17">
        <v>2.93779686458015</v>
      </c>
      <c r="K13" s="18">
        <v>0</v>
      </c>
      <c r="L13" s="18">
        <v>0.09999999999999964</v>
      </c>
      <c r="M13" s="160">
        <v>0.10000000000000009</v>
      </c>
      <c r="U13" s="221"/>
      <c r="V13" s="221"/>
      <c r="W13" s="221"/>
      <c r="X13" s="221"/>
    </row>
    <row r="14" spans="2:24" ht="15">
      <c r="B14" s="13"/>
      <c r="C14" s="14"/>
      <c r="D14" s="14" t="s">
        <v>32</v>
      </c>
      <c r="E14" s="15"/>
      <c r="F14" s="16" t="s">
        <v>97</v>
      </c>
      <c r="G14" s="17">
        <v>5.9486626143724095</v>
      </c>
      <c r="H14" s="18">
        <v>3.261647699809018</v>
      </c>
      <c r="I14" s="18">
        <v>1.8219373314524319</v>
      </c>
      <c r="J14" s="17">
        <v>0.945724254463201</v>
      </c>
      <c r="K14" s="18">
        <v>0.19999999999999973</v>
      </c>
      <c r="L14" s="18">
        <v>-0.19999999999999996</v>
      </c>
      <c r="M14" s="160">
        <v>-0.09999999999999998</v>
      </c>
      <c r="U14" s="221"/>
      <c r="V14" s="221"/>
      <c r="W14" s="221"/>
      <c r="X14" s="221"/>
    </row>
    <row r="15" spans="2:24" ht="15">
      <c r="B15" s="13"/>
      <c r="C15" s="14"/>
      <c r="D15" s="14" t="s">
        <v>1</v>
      </c>
      <c r="E15" s="15"/>
      <c r="F15" s="16" t="s">
        <v>97</v>
      </c>
      <c r="G15" s="17">
        <v>3.493829091941137</v>
      </c>
      <c r="H15" s="18">
        <v>9.325164254491298</v>
      </c>
      <c r="I15" s="18">
        <v>2.179691643750232</v>
      </c>
      <c r="J15" s="17">
        <v>3.2245230128048945</v>
      </c>
      <c r="K15" s="18">
        <v>1.200000000000001</v>
      </c>
      <c r="L15" s="18">
        <v>-1.7999999999999998</v>
      </c>
      <c r="M15" s="160">
        <v>-0.09999999999999964</v>
      </c>
      <c r="U15" s="221"/>
      <c r="V15" s="221"/>
      <c r="W15" s="221"/>
      <c r="X15" s="221"/>
    </row>
    <row r="16" spans="2:24" ht="15">
      <c r="B16" s="13"/>
      <c r="C16" s="14"/>
      <c r="D16" s="14" t="s">
        <v>33</v>
      </c>
      <c r="E16" s="15"/>
      <c r="F16" s="16" t="s">
        <v>97</v>
      </c>
      <c r="G16" s="17">
        <v>3.633376222371922</v>
      </c>
      <c r="H16" s="18">
        <v>6.665353177045304</v>
      </c>
      <c r="I16" s="18">
        <v>4.289546946576266</v>
      </c>
      <c r="J16" s="17">
        <v>6.097568353966707</v>
      </c>
      <c r="K16" s="18">
        <v>0.7999999999999998</v>
      </c>
      <c r="L16" s="18">
        <v>-0.6000000000000005</v>
      </c>
      <c r="M16" s="160">
        <v>-0.20000000000000018</v>
      </c>
      <c r="U16" s="221"/>
      <c r="V16" s="221"/>
      <c r="W16" s="221"/>
      <c r="X16" s="221"/>
    </row>
    <row r="17" spans="2:24" ht="15">
      <c r="B17" s="13"/>
      <c r="C17" s="14"/>
      <c r="D17" s="14" t="s">
        <v>34</v>
      </c>
      <c r="E17" s="15"/>
      <c r="F17" s="16" t="s">
        <v>97</v>
      </c>
      <c r="G17" s="17">
        <v>4.261200514735975</v>
      </c>
      <c r="H17" s="18">
        <v>8.113741088378859</v>
      </c>
      <c r="I17" s="18">
        <v>4.115840001613364</v>
      </c>
      <c r="J17" s="17">
        <v>5.650286898779356</v>
      </c>
      <c r="K17" s="18">
        <v>1</v>
      </c>
      <c r="L17" s="18">
        <v>-0.8000000000000007</v>
      </c>
      <c r="M17" s="160">
        <v>-0.09999999999999964</v>
      </c>
      <c r="U17" s="221"/>
      <c r="V17" s="221"/>
      <c r="W17" s="221"/>
      <c r="X17" s="221"/>
    </row>
    <row r="18" spans="2:24" ht="15">
      <c r="B18" s="13"/>
      <c r="C18" s="14"/>
      <c r="D18" s="14" t="s">
        <v>35</v>
      </c>
      <c r="E18" s="15"/>
      <c r="F18" s="16" t="s">
        <v>103</v>
      </c>
      <c r="G18" s="21">
        <v>4733.370812382571</v>
      </c>
      <c r="H18" s="22">
        <v>4110.594133661969</v>
      </c>
      <c r="I18" s="22">
        <v>4408.578427298307</v>
      </c>
      <c r="J18" s="21">
        <v>5003.548518082956</v>
      </c>
      <c r="K18" s="22">
        <v>-512.7999999999993</v>
      </c>
      <c r="L18" s="22">
        <v>-469.39999999999964</v>
      </c>
      <c r="M18" s="162">
        <v>-539.8000000000002</v>
      </c>
      <c r="U18" s="221"/>
      <c r="V18" s="221"/>
      <c r="W18" s="221"/>
      <c r="X18" s="221"/>
    </row>
    <row r="19" spans="2:24" ht="15">
      <c r="B19" s="13"/>
      <c r="C19" s="14" t="s">
        <v>14</v>
      </c>
      <c r="D19" s="14"/>
      <c r="E19" s="15"/>
      <c r="F19" s="16" t="s">
        <v>36</v>
      </c>
      <c r="G19" s="17">
        <v>-1.7485638877808625</v>
      </c>
      <c r="H19" s="18">
        <v>-1.013356146160664</v>
      </c>
      <c r="I19" s="18">
        <v>-0.7877792941723085</v>
      </c>
      <c r="J19" s="17">
        <v>-0.4988192278797546</v>
      </c>
      <c r="K19" s="18">
        <v>0.19999999999999996</v>
      </c>
      <c r="L19" s="18">
        <v>-0.10000000000000009</v>
      </c>
      <c r="M19" s="160">
        <v>-0.09999999999999998</v>
      </c>
      <c r="U19" s="221"/>
      <c r="V19" s="221"/>
      <c r="W19" s="221"/>
      <c r="X19" s="221"/>
    </row>
    <row r="20" spans="2:24" ht="15">
      <c r="B20" s="13"/>
      <c r="C20" s="14" t="s">
        <v>0</v>
      </c>
      <c r="D20" s="14"/>
      <c r="E20" s="15"/>
      <c r="F20" s="16" t="s">
        <v>104</v>
      </c>
      <c r="G20" s="21">
        <v>75560.457</v>
      </c>
      <c r="H20" s="22">
        <v>77879.80347850692</v>
      </c>
      <c r="I20" s="22">
        <v>81324.39889782677</v>
      </c>
      <c r="J20" s="21">
        <v>85838.82274129044</v>
      </c>
      <c r="K20" s="22">
        <v>338.5</v>
      </c>
      <c r="L20" s="22">
        <v>-22.5</v>
      </c>
      <c r="M20" s="162">
        <v>-26.59999999999127</v>
      </c>
      <c r="U20" s="221"/>
      <c r="V20" s="221"/>
      <c r="W20" s="221"/>
      <c r="X20" s="221"/>
    </row>
    <row r="21" spans="2:24" ht="3.75" customHeight="1">
      <c r="B21" s="13"/>
      <c r="C21" s="14"/>
      <c r="D21" s="14"/>
      <c r="E21" s="15"/>
      <c r="F21" s="16"/>
      <c r="G21" s="16"/>
      <c r="H21" s="19"/>
      <c r="I21" s="19"/>
      <c r="J21" s="16"/>
      <c r="K21" s="19">
        <v>0</v>
      </c>
      <c r="L21" s="19">
        <v>0</v>
      </c>
      <c r="M21" s="163">
        <v>0</v>
      </c>
      <c r="U21" s="221"/>
      <c r="V21" s="221"/>
      <c r="W21" s="221"/>
      <c r="X21" s="221"/>
    </row>
    <row r="22" spans="2:24" ht="15.75" thickBot="1">
      <c r="B22" s="6" t="s">
        <v>7</v>
      </c>
      <c r="C22" s="7"/>
      <c r="D22" s="7"/>
      <c r="E22" s="8"/>
      <c r="F22" s="9"/>
      <c r="G22" s="9"/>
      <c r="H22" s="20"/>
      <c r="I22" s="20"/>
      <c r="J22" s="9"/>
      <c r="K22" s="20"/>
      <c r="L22" s="20"/>
      <c r="M22" s="164"/>
      <c r="U22" s="221"/>
      <c r="V22" s="221"/>
      <c r="W22" s="221"/>
      <c r="X22" s="221"/>
    </row>
    <row r="23" spans="2:24" ht="15">
      <c r="B23" s="13"/>
      <c r="C23" s="14" t="s">
        <v>10</v>
      </c>
      <c r="D23" s="14"/>
      <c r="E23" s="15"/>
      <c r="F23" s="16" t="s">
        <v>134</v>
      </c>
      <c r="G23" s="21">
        <v>2223.1490000000003</v>
      </c>
      <c r="H23" s="22">
        <v>2266.69255304155</v>
      </c>
      <c r="I23" s="22">
        <v>2295.6582492661787</v>
      </c>
      <c r="J23" s="21">
        <v>2315.6546733500004</v>
      </c>
      <c r="K23" s="18">
        <v>0</v>
      </c>
      <c r="L23" s="18">
        <v>1.699999999999818</v>
      </c>
      <c r="M23" s="160">
        <v>4.299999999999727</v>
      </c>
      <c r="U23" s="221"/>
      <c r="V23" s="221"/>
      <c r="W23" s="221"/>
      <c r="X23" s="221"/>
    </row>
    <row r="24" spans="2:24" ht="15">
      <c r="B24" s="13"/>
      <c r="C24" s="14" t="s">
        <v>10</v>
      </c>
      <c r="D24" s="14"/>
      <c r="E24" s="15"/>
      <c r="F24" s="16" t="s">
        <v>120</v>
      </c>
      <c r="G24" s="17">
        <v>1.409418903218679</v>
      </c>
      <c r="H24" s="18">
        <v>1.9586430347920896</v>
      </c>
      <c r="I24" s="18">
        <v>1.2778837688314297</v>
      </c>
      <c r="J24" s="17">
        <v>0.8710540469259058</v>
      </c>
      <c r="K24" s="18">
        <v>0</v>
      </c>
      <c r="L24" s="18">
        <v>0.10000000000000009</v>
      </c>
      <c r="M24" s="160">
        <v>0.09999999999999998</v>
      </c>
      <c r="U24" s="221"/>
      <c r="V24" s="221"/>
      <c r="W24" s="221"/>
      <c r="X24" s="221"/>
    </row>
    <row r="25" spans="2:24" ht="18">
      <c r="B25" s="13"/>
      <c r="C25" s="14" t="s">
        <v>38</v>
      </c>
      <c r="D25" s="14"/>
      <c r="E25" s="15"/>
      <c r="F25" s="16" t="s">
        <v>135</v>
      </c>
      <c r="G25" s="24">
        <v>358.71500000000003</v>
      </c>
      <c r="H25" s="23">
        <v>315.19786124391106</v>
      </c>
      <c r="I25" s="23">
        <v>282.97409994434076</v>
      </c>
      <c r="J25" s="24">
        <v>259.57101810509187</v>
      </c>
      <c r="K25" s="18">
        <v>3.8000000000000114</v>
      </c>
      <c r="L25" s="18">
        <v>0.8999999999999773</v>
      </c>
      <c r="M25" s="160">
        <v>-1.599999999999966</v>
      </c>
      <c r="U25" s="221"/>
      <c r="V25" s="221"/>
      <c r="W25" s="221"/>
      <c r="X25" s="221"/>
    </row>
    <row r="26" spans="2:24" ht="15">
      <c r="B26" s="13"/>
      <c r="C26" s="14" t="s">
        <v>8</v>
      </c>
      <c r="D26" s="14"/>
      <c r="E26" s="15"/>
      <c r="F26" s="16" t="s">
        <v>11</v>
      </c>
      <c r="G26" s="17">
        <v>13.180637187509506</v>
      </c>
      <c r="H26" s="18">
        <v>11.527160571466135</v>
      </c>
      <c r="I26" s="18">
        <v>10.352633143125622</v>
      </c>
      <c r="J26" s="17">
        <v>9.509023218275559</v>
      </c>
      <c r="K26" s="33">
        <v>0.09999999999999964</v>
      </c>
      <c r="L26" s="18">
        <v>0</v>
      </c>
      <c r="M26" s="160">
        <v>-0.09999999999999964</v>
      </c>
      <c r="N26" s="218"/>
      <c r="O26" s="218"/>
      <c r="P26" s="218"/>
      <c r="Q26" s="218"/>
      <c r="U26" s="221"/>
      <c r="V26" s="221"/>
      <c r="W26" s="221"/>
      <c r="X26" s="221"/>
    </row>
    <row r="27" spans="2:24" ht="18">
      <c r="B27" s="13"/>
      <c r="C27" s="14" t="s">
        <v>106</v>
      </c>
      <c r="D27" s="14"/>
      <c r="E27" s="15"/>
      <c r="F27" s="16" t="s">
        <v>107</v>
      </c>
      <c r="G27" s="17">
        <v>2.1152441464893297</v>
      </c>
      <c r="H27" s="18">
        <v>1.2267563652054854</v>
      </c>
      <c r="I27" s="18">
        <v>0.5940821343417575</v>
      </c>
      <c r="J27" s="17">
        <v>0.18904331979188882</v>
      </c>
      <c r="K27" s="18">
        <v>0.09999999999999987</v>
      </c>
      <c r="L27" s="18">
        <v>0.09999999999999998</v>
      </c>
      <c r="M27" s="160">
        <v>0</v>
      </c>
      <c r="U27" s="221"/>
      <c r="V27" s="221"/>
      <c r="W27" s="221"/>
      <c r="X27" s="221"/>
    </row>
    <row r="28" spans="2:24" ht="18">
      <c r="B28" s="13"/>
      <c r="C28" s="14" t="s">
        <v>108</v>
      </c>
      <c r="D28" s="14"/>
      <c r="E28" s="15"/>
      <c r="F28" s="16" t="s">
        <v>46</v>
      </c>
      <c r="G28" s="17">
        <v>1.097052617282543</v>
      </c>
      <c r="H28" s="18">
        <v>1.3305243945635397</v>
      </c>
      <c r="I28" s="18">
        <v>1.7793970180014327</v>
      </c>
      <c r="J28" s="17">
        <v>2.329408015742416</v>
      </c>
      <c r="K28" s="18">
        <v>0.10000000000000009</v>
      </c>
      <c r="L28" s="18">
        <v>-0.30000000000000004</v>
      </c>
      <c r="M28" s="160">
        <v>-0.20000000000000018</v>
      </c>
      <c r="U28" s="221"/>
      <c r="V28" s="221"/>
      <c r="W28" s="221"/>
      <c r="X28" s="221"/>
    </row>
    <row r="29" spans="2:24" ht="18">
      <c r="B29" s="13"/>
      <c r="C29" s="14" t="s">
        <v>109</v>
      </c>
      <c r="D29" s="14"/>
      <c r="E29" s="15"/>
      <c r="F29" s="16" t="s">
        <v>46</v>
      </c>
      <c r="G29" s="17">
        <v>1.009572159601916</v>
      </c>
      <c r="H29" s="18">
        <v>0.9361787725159303</v>
      </c>
      <c r="I29" s="18">
        <v>3.0577629207571846</v>
      </c>
      <c r="J29" s="17">
        <v>4.639662890320523</v>
      </c>
      <c r="K29" s="18">
        <v>-0.09999999999999998</v>
      </c>
      <c r="L29" s="18">
        <v>-0.5</v>
      </c>
      <c r="M29" s="160">
        <v>-0.20000000000000018</v>
      </c>
      <c r="U29" s="221"/>
      <c r="V29" s="221"/>
      <c r="W29" s="221"/>
      <c r="X29" s="221"/>
    </row>
    <row r="30" spans="2:24" ht="15">
      <c r="B30" s="13"/>
      <c r="C30" s="26" t="s">
        <v>92</v>
      </c>
      <c r="D30" s="26"/>
      <c r="E30" s="27"/>
      <c r="F30" s="28" t="s">
        <v>120</v>
      </c>
      <c r="G30" s="17">
        <v>1.834221905722245</v>
      </c>
      <c r="H30" s="18">
        <v>2.074848506235071</v>
      </c>
      <c r="I30" s="18">
        <v>3.6547164050186183</v>
      </c>
      <c r="J30" s="17">
        <v>3.8403181897558056</v>
      </c>
      <c r="K30" s="18">
        <v>0</v>
      </c>
      <c r="L30" s="18">
        <v>0.10000000000000009</v>
      </c>
      <c r="M30" s="160">
        <v>-0.10000000000000009</v>
      </c>
      <c r="U30" s="221"/>
      <c r="V30" s="221"/>
      <c r="W30" s="221"/>
      <c r="X30" s="221"/>
    </row>
    <row r="31" spans="2:24" ht="18">
      <c r="B31" s="13"/>
      <c r="C31" s="14" t="s">
        <v>110</v>
      </c>
      <c r="D31" s="14"/>
      <c r="E31" s="15"/>
      <c r="F31" s="16" t="s">
        <v>46</v>
      </c>
      <c r="G31" s="177">
        <v>4.1262135922330145</v>
      </c>
      <c r="H31" s="25">
        <v>2.7440235905804116</v>
      </c>
      <c r="I31" s="25">
        <v>3.635383910913845</v>
      </c>
      <c r="J31" s="177">
        <v>3.8403685368014493</v>
      </c>
      <c r="K31" s="18">
        <v>0</v>
      </c>
      <c r="L31" s="18">
        <v>0.10000000000000009</v>
      </c>
      <c r="M31" s="160">
        <v>-0.10000000000000009</v>
      </c>
      <c r="U31" s="221"/>
      <c r="V31" s="221"/>
      <c r="W31" s="221"/>
      <c r="X31" s="221"/>
    </row>
    <row r="32" spans="2:24" ht="18">
      <c r="B32" s="13"/>
      <c r="C32" s="14" t="s">
        <v>111</v>
      </c>
      <c r="D32" s="14"/>
      <c r="E32" s="15"/>
      <c r="F32" s="16" t="s">
        <v>46</v>
      </c>
      <c r="G32" s="177">
        <v>4.1977335387721695</v>
      </c>
      <c r="H32" s="25">
        <v>3.0443249785616473</v>
      </c>
      <c r="I32" s="25">
        <v>2.9209539132916547</v>
      </c>
      <c r="J32" s="177">
        <v>2.0103954359787366</v>
      </c>
      <c r="K32" s="18">
        <v>0</v>
      </c>
      <c r="L32" s="18">
        <v>0.3999999999999999</v>
      </c>
      <c r="M32" s="160">
        <v>0.10000000000000009</v>
      </c>
      <c r="U32" s="221"/>
      <c r="V32" s="221"/>
      <c r="W32" s="221"/>
      <c r="X32" s="221"/>
    </row>
    <row r="33" spans="2:24" ht="3.75" customHeight="1">
      <c r="B33" s="13"/>
      <c r="C33" s="14"/>
      <c r="D33" s="14"/>
      <c r="E33" s="15"/>
      <c r="F33" s="15"/>
      <c r="G33" s="16"/>
      <c r="H33" s="19"/>
      <c r="I33" s="19"/>
      <c r="J33" s="16"/>
      <c r="K33" s="19">
        <v>0</v>
      </c>
      <c r="L33" s="19">
        <v>0</v>
      </c>
      <c r="M33" s="163">
        <v>0</v>
      </c>
      <c r="U33" s="221"/>
      <c r="V33" s="221"/>
      <c r="W33" s="221"/>
      <c r="X33" s="221"/>
    </row>
    <row r="34" spans="2:24" ht="15.75" thickBot="1">
      <c r="B34" s="6" t="s">
        <v>39</v>
      </c>
      <c r="C34" s="7"/>
      <c r="D34" s="7"/>
      <c r="E34" s="8"/>
      <c r="F34" s="8"/>
      <c r="G34" s="9"/>
      <c r="H34" s="20"/>
      <c r="I34" s="20"/>
      <c r="J34" s="9"/>
      <c r="K34" s="20"/>
      <c r="L34" s="20"/>
      <c r="M34" s="164"/>
      <c r="U34" s="221"/>
      <c r="V34" s="221"/>
      <c r="W34" s="221"/>
      <c r="X34" s="221"/>
    </row>
    <row r="35" spans="2:24" ht="15">
      <c r="B35" s="13"/>
      <c r="C35" s="14" t="s">
        <v>9</v>
      </c>
      <c r="D35" s="14"/>
      <c r="E35" s="15"/>
      <c r="F35" s="16" t="s">
        <v>98</v>
      </c>
      <c r="G35" s="17">
        <v>3.5817677843924685</v>
      </c>
      <c r="H35" s="18">
        <v>2.498640089956268</v>
      </c>
      <c r="I35" s="18">
        <v>3.8071425480470538</v>
      </c>
      <c r="J35" s="17">
        <v>2.887866677065645</v>
      </c>
      <c r="K35" s="18">
        <v>0.10000000000000009</v>
      </c>
      <c r="L35" s="18">
        <v>0.2999999999999998</v>
      </c>
      <c r="M35" s="165">
        <v>0.19999999999999973</v>
      </c>
      <c r="U35" s="221"/>
      <c r="V35" s="221"/>
      <c r="W35" s="221"/>
      <c r="X35" s="221"/>
    </row>
    <row r="36" spans="2:24" ht="15">
      <c r="B36" s="13"/>
      <c r="C36" s="14" t="s">
        <v>12</v>
      </c>
      <c r="D36" s="14"/>
      <c r="E36" s="15"/>
      <c r="F36" s="16" t="s">
        <v>99</v>
      </c>
      <c r="G36" s="17">
        <v>8.494427566304633</v>
      </c>
      <c r="H36" s="18">
        <v>8.940066179454611</v>
      </c>
      <c r="I36" s="18">
        <v>9.353161679348357</v>
      </c>
      <c r="J36" s="17">
        <v>9.30900527148382</v>
      </c>
      <c r="K36" s="18">
        <v>-0.1999999999999993</v>
      </c>
      <c r="L36" s="18">
        <v>0</v>
      </c>
      <c r="M36" s="160">
        <v>0</v>
      </c>
      <c r="U36" s="221"/>
      <c r="V36" s="221"/>
      <c r="W36" s="221"/>
      <c r="X36" s="221"/>
    </row>
    <row r="37" spans="2:24" ht="3.75" customHeight="1">
      <c r="B37" s="13"/>
      <c r="C37" s="14"/>
      <c r="D37" s="14"/>
      <c r="E37" s="15"/>
      <c r="F37" s="15"/>
      <c r="G37" s="16"/>
      <c r="H37" s="19"/>
      <c r="I37" s="19"/>
      <c r="J37" s="16"/>
      <c r="K37" s="19"/>
      <c r="L37" s="19"/>
      <c r="M37" s="163"/>
      <c r="U37" s="221"/>
      <c r="V37" s="221"/>
      <c r="W37" s="221"/>
      <c r="X37" s="221"/>
    </row>
    <row r="38" spans="2:24" s="154" customFormat="1" ht="15.75" thickBot="1">
      <c r="B38" s="6" t="s">
        <v>185</v>
      </c>
      <c r="C38" s="7"/>
      <c r="D38" s="7"/>
      <c r="E38" s="8"/>
      <c r="F38" s="8"/>
      <c r="G38" s="9"/>
      <c r="H38" s="20"/>
      <c r="I38" s="20"/>
      <c r="J38" s="9"/>
      <c r="K38" s="20"/>
      <c r="L38" s="20"/>
      <c r="M38" s="164"/>
      <c r="U38" s="221"/>
      <c r="V38" s="221"/>
      <c r="W38" s="221"/>
      <c r="X38" s="221"/>
    </row>
    <row r="39" spans="2:24" s="154" customFormat="1" ht="18">
      <c r="B39" s="222"/>
      <c r="C39" s="178" t="s">
        <v>187</v>
      </c>
      <c r="D39" s="178"/>
      <c r="E39" s="179"/>
      <c r="F39" s="29" t="s">
        <v>15</v>
      </c>
      <c r="G39" s="177">
        <v>-2.775990356966744</v>
      </c>
      <c r="H39" s="25">
        <v>-2.759400122448426</v>
      </c>
      <c r="I39" s="25">
        <v>-2.4831748224605947</v>
      </c>
      <c r="J39" s="177">
        <v>-1.8480073561413517</v>
      </c>
      <c r="K39" s="223" t="s">
        <v>137</v>
      </c>
      <c r="L39" s="223" t="s">
        <v>137</v>
      </c>
      <c r="M39" s="224" t="s">
        <v>137</v>
      </c>
      <c r="U39" s="221"/>
      <c r="V39" s="221"/>
      <c r="W39" s="221"/>
      <c r="X39" s="221"/>
    </row>
    <row r="40" spans="2:24" s="154" customFormat="1" ht="15">
      <c r="B40" s="222"/>
      <c r="C40" s="178" t="s">
        <v>172</v>
      </c>
      <c r="D40" s="178"/>
      <c r="E40" s="179"/>
      <c r="F40" s="29" t="s">
        <v>15</v>
      </c>
      <c r="G40" s="177">
        <v>53.47213159391029</v>
      </c>
      <c r="H40" s="25">
        <v>52.64340941527723</v>
      </c>
      <c r="I40" s="25">
        <v>52.56148128716279</v>
      </c>
      <c r="J40" s="177">
        <v>52.395226053239476</v>
      </c>
      <c r="K40" s="223" t="s">
        <v>137</v>
      </c>
      <c r="L40" s="223" t="s">
        <v>137</v>
      </c>
      <c r="M40" s="224" t="s">
        <v>137</v>
      </c>
      <c r="U40" s="221"/>
      <c r="V40" s="221"/>
      <c r="W40" s="221"/>
      <c r="X40" s="221"/>
    </row>
    <row r="41" spans="2:24" s="154" customFormat="1" ht="15">
      <c r="B41" s="222"/>
      <c r="C41" s="178" t="s">
        <v>173</v>
      </c>
      <c r="D41" s="178"/>
      <c r="E41" s="179"/>
      <c r="F41" s="29" t="s">
        <v>15</v>
      </c>
      <c r="G41" s="177">
        <v>38.86156220574473</v>
      </c>
      <c r="H41" s="25">
        <v>40.845536489857</v>
      </c>
      <c r="I41" s="25">
        <v>39.27380299379061</v>
      </c>
      <c r="J41" s="177">
        <v>38.48999638015252</v>
      </c>
      <c r="K41" s="223" t="s">
        <v>137</v>
      </c>
      <c r="L41" s="223" t="s">
        <v>137</v>
      </c>
      <c r="M41" s="224" t="s">
        <v>137</v>
      </c>
      <c r="U41" s="221"/>
      <c r="V41" s="221"/>
      <c r="W41" s="221"/>
      <c r="X41" s="221"/>
    </row>
    <row r="42" spans="2:24" s="154" customFormat="1" ht="15">
      <c r="B42" s="222"/>
      <c r="C42" s="178" t="s">
        <v>174</v>
      </c>
      <c r="D42" s="178"/>
      <c r="E42" s="179"/>
      <c r="F42" s="29" t="s">
        <v>15</v>
      </c>
      <c r="G42" s="177">
        <v>41.63755256271148</v>
      </c>
      <c r="H42" s="25">
        <v>43.60493661230542</v>
      </c>
      <c r="I42" s="25">
        <v>41.75697781625121</v>
      </c>
      <c r="J42" s="177">
        <v>40.33800373629387</v>
      </c>
      <c r="K42" s="223" t="s">
        <v>137</v>
      </c>
      <c r="L42" s="223" t="s">
        <v>137</v>
      </c>
      <c r="M42" s="224" t="s">
        <v>137</v>
      </c>
      <c r="U42" s="221"/>
      <c r="V42" s="221"/>
      <c r="W42" s="221"/>
      <c r="X42" s="221"/>
    </row>
    <row r="43" spans="2:24" s="154" customFormat="1" ht="3.75" customHeight="1">
      <c r="B43" s="13"/>
      <c r="C43" s="14"/>
      <c r="D43" s="14"/>
      <c r="E43" s="15"/>
      <c r="F43" s="15"/>
      <c r="G43" s="16"/>
      <c r="H43" s="19"/>
      <c r="I43" s="19"/>
      <c r="J43" s="16"/>
      <c r="K43" s="19"/>
      <c r="L43" s="19"/>
      <c r="M43" s="163"/>
      <c r="U43" s="221"/>
      <c r="V43" s="221"/>
      <c r="W43" s="221"/>
      <c r="X43" s="221"/>
    </row>
    <row r="44" spans="2:24" ht="15.75" thickBot="1">
      <c r="B44" s="6" t="s">
        <v>16</v>
      </c>
      <c r="C44" s="7"/>
      <c r="D44" s="7"/>
      <c r="E44" s="8"/>
      <c r="F44" s="8"/>
      <c r="G44" s="9"/>
      <c r="H44" s="20"/>
      <c r="I44" s="20"/>
      <c r="J44" s="9"/>
      <c r="K44" s="20"/>
      <c r="L44" s="20"/>
      <c r="M44" s="164"/>
      <c r="U44" s="221"/>
      <c r="V44" s="221"/>
      <c r="W44" s="221"/>
      <c r="X44" s="221"/>
    </row>
    <row r="45" spans="2:24" ht="15">
      <c r="B45" s="13"/>
      <c r="C45" s="14" t="s">
        <v>100</v>
      </c>
      <c r="D45" s="14"/>
      <c r="E45" s="15"/>
      <c r="F45" s="16" t="s">
        <v>15</v>
      </c>
      <c r="G45" s="17">
        <v>3.8</v>
      </c>
      <c r="H45" s="18">
        <v>2.3</v>
      </c>
      <c r="I45" s="18">
        <v>1.9</v>
      </c>
      <c r="J45" s="17">
        <v>1.9</v>
      </c>
      <c r="K45" s="18">
        <v>-0.9</v>
      </c>
      <c r="L45" s="18">
        <v>-1.1</v>
      </c>
      <c r="M45" s="160">
        <v>-1.2</v>
      </c>
      <c r="U45" s="221"/>
      <c r="V45" s="221"/>
      <c r="W45" s="221"/>
      <c r="X45" s="221"/>
    </row>
    <row r="46" spans="2:24" ht="15">
      <c r="B46" s="13"/>
      <c r="C46" s="14" t="s">
        <v>80</v>
      </c>
      <c r="D46" s="14"/>
      <c r="E46" s="15"/>
      <c r="F46" s="16" t="s">
        <v>15</v>
      </c>
      <c r="G46" s="17">
        <v>0.1</v>
      </c>
      <c r="H46" s="18">
        <v>-0.7</v>
      </c>
      <c r="I46" s="18">
        <v>-1.8</v>
      </c>
      <c r="J46" s="17">
        <v>-1.6</v>
      </c>
      <c r="K46" s="18">
        <v>-0.7</v>
      </c>
      <c r="L46" s="18">
        <v>-1.3</v>
      </c>
      <c r="M46" s="160">
        <v>-1.4</v>
      </c>
      <c r="U46" s="221"/>
      <c r="V46" s="221"/>
      <c r="W46" s="221"/>
      <c r="X46" s="221"/>
    </row>
    <row r="47" spans="2:24" ht="3.75" customHeight="1">
      <c r="B47" s="13"/>
      <c r="C47" s="14"/>
      <c r="D47" s="14"/>
      <c r="E47" s="15"/>
      <c r="F47" s="15"/>
      <c r="G47" s="16"/>
      <c r="H47" s="19"/>
      <c r="I47" s="19"/>
      <c r="J47" s="16"/>
      <c r="K47" s="19"/>
      <c r="L47" s="19"/>
      <c r="M47" s="163"/>
      <c r="U47" s="221"/>
      <c r="V47" s="221"/>
      <c r="W47" s="221"/>
      <c r="X47" s="221"/>
    </row>
    <row r="48" spans="2:24" ht="15.75" hidden="1" outlineLevel="1" thickBot="1">
      <c r="B48" s="6" t="s">
        <v>17</v>
      </c>
      <c r="C48" s="7"/>
      <c r="D48" s="7"/>
      <c r="E48" s="8"/>
      <c r="F48" s="8"/>
      <c r="G48" s="9"/>
      <c r="H48" s="20"/>
      <c r="I48" s="20"/>
      <c r="J48" s="9"/>
      <c r="K48" s="20"/>
      <c r="L48" s="20"/>
      <c r="M48" s="164"/>
      <c r="U48" s="221"/>
      <c r="V48" s="221"/>
      <c r="W48" s="221"/>
      <c r="X48" s="221"/>
    </row>
    <row r="49" spans="2:24" ht="15" hidden="1" outlineLevel="1">
      <c r="B49" s="13"/>
      <c r="C49" s="14" t="s">
        <v>41</v>
      </c>
      <c r="D49" s="14"/>
      <c r="E49" s="15"/>
      <c r="F49" s="16" t="s">
        <v>81</v>
      </c>
      <c r="G49" s="16"/>
      <c r="H49" s="19"/>
      <c r="I49" s="19"/>
      <c r="J49" s="16"/>
      <c r="K49" s="19"/>
      <c r="L49" s="19"/>
      <c r="M49" s="163"/>
      <c r="U49" s="221"/>
      <c r="V49" s="221"/>
      <c r="W49" s="221"/>
      <c r="X49" s="221"/>
    </row>
    <row r="50" spans="2:24" ht="15" hidden="1" outlineLevel="1">
      <c r="B50" s="13"/>
      <c r="C50" s="14" t="s">
        <v>18</v>
      </c>
      <c r="D50" s="14"/>
      <c r="E50" s="15"/>
      <c r="F50" s="29" t="s">
        <v>81</v>
      </c>
      <c r="G50" s="16"/>
      <c r="H50" s="19"/>
      <c r="I50" s="19"/>
      <c r="J50" s="16"/>
      <c r="K50" s="19"/>
      <c r="L50" s="19"/>
      <c r="M50" s="163"/>
      <c r="U50" s="221"/>
      <c r="V50" s="221"/>
      <c r="W50" s="221"/>
      <c r="X50" s="221"/>
    </row>
    <row r="51" spans="2:24" ht="3.75" customHeight="1" hidden="1" collapsed="1">
      <c r="B51" s="13"/>
      <c r="C51" s="14"/>
      <c r="D51" s="14"/>
      <c r="E51" s="15"/>
      <c r="F51" s="15"/>
      <c r="G51" s="16"/>
      <c r="H51" s="19"/>
      <c r="I51" s="19"/>
      <c r="J51" s="16"/>
      <c r="K51" s="19"/>
      <c r="L51" s="19"/>
      <c r="M51" s="163"/>
      <c r="U51" s="221"/>
      <c r="V51" s="221"/>
      <c r="W51" s="221"/>
      <c r="X51" s="221"/>
    </row>
    <row r="52" spans="2:24" ht="15.75" thickBot="1">
      <c r="B52" s="6" t="s">
        <v>40</v>
      </c>
      <c r="C52" s="7"/>
      <c r="D52" s="7"/>
      <c r="E52" s="30"/>
      <c r="F52" s="8"/>
      <c r="G52" s="9"/>
      <c r="H52" s="20"/>
      <c r="I52" s="20"/>
      <c r="J52" s="9"/>
      <c r="K52" s="20"/>
      <c r="L52" s="20"/>
      <c r="M52" s="164"/>
      <c r="U52" s="221"/>
      <c r="V52" s="221"/>
      <c r="W52" s="221"/>
      <c r="X52" s="221"/>
    </row>
    <row r="53" spans="2:24" ht="15">
      <c r="B53" s="13"/>
      <c r="C53" s="31" t="s">
        <v>45</v>
      </c>
      <c r="D53" s="31"/>
      <c r="E53" s="15"/>
      <c r="F53" s="16" t="s">
        <v>46</v>
      </c>
      <c r="G53" s="17">
        <v>4.606813693996315</v>
      </c>
      <c r="H53" s="18">
        <v>2.94016808194024</v>
      </c>
      <c r="I53" s="18">
        <v>4.011015091127177</v>
      </c>
      <c r="J53" s="17">
        <v>4.781179004853726</v>
      </c>
      <c r="K53" s="18">
        <v>-0.2</v>
      </c>
      <c r="L53" s="18">
        <v>-0.3</v>
      </c>
      <c r="M53" s="160">
        <v>-0.4</v>
      </c>
      <c r="U53" s="221"/>
      <c r="V53" s="221"/>
      <c r="W53" s="221"/>
      <c r="X53" s="221"/>
    </row>
    <row r="54" spans="2:24" ht="15" customHeight="1">
      <c r="B54" s="13"/>
      <c r="C54" s="14" t="s">
        <v>188</v>
      </c>
      <c r="D54" s="14"/>
      <c r="E54" s="15"/>
      <c r="F54" s="16" t="s">
        <v>42</v>
      </c>
      <c r="G54" s="32">
        <v>1.3290172500000001</v>
      </c>
      <c r="H54" s="33">
        <v>1.11039375</v>
      </c>
      <c r="I54" s="33">
        <v>1.08636</v>
      </c>
      <c r="J54" s="32">
        <v>1.08636</v>
      </c>
      <c r="K54" s="18">
        <v>-0.3</v>
      </c>
      <c r="L54" s="18">
        <v>-2.5</v>
      </c>
      <c r="M54" s="160">
        <v>-2.5</v>
      </c>
      <c r="U54" s="221"/>
      <c r="V54" s="221"/>
      <c r="W54" s="221"/>
      <c r="X54" s="221"/>
    </row>
    <row r="55" spans="2:24" ht="18">
      <c r="B55" s="13"/>
      <c r="C55" s="14" t="s">
        <v>189</v>
      </c>
      <c r="D55" s="14"/>
      <c r="E55" s="15"/>
      <c r="F55" s="16" t="s">
        <v>42</v>
      </c>
      <c r="G55" s="17">
        <v>98.94324999999999</v>
      </c>
      <c r="H55" s="18">
        <v>53.7516180808992</v>
      </c>
      <c r="I55" s="18">
        <v>52.20266666666667</v>
      </c>
      <c r="J55" s="17">
        <v>57.476</v>
      </c>
      <c r="K55" s="18">
        <v>-0.7</v>
      </c>
      <c r="L55" s="18">
        <v>-1.7</v>
      </c>
      <c r="M55" s="160">
        <v>-0.3</v>
      </c>
      <c r="U55" s="221"/>
      <c r="V55" s="221"/>
      <c r="W55" s="221"/>
      <c r="X55" s="221"/>
    </row>
    <row r="56" spans="2:24" ht="15">
      <c r="B56" s="13"/>
      <c r="C56" s="14" t="s">
        <v>43</v>
      </c>
      <c r="D56" s="14"/>
      <c r="E56" s="15"/>
      <c r="F56" s="16" t="s">
        <v>46</v>
      </c>
      <c r="G56" s="17">
        <v>-9.096205805407905</v>
      </c>
      <c r="H56" s="18">
        <v>-45.674295031849866</v>
      </c>
      <c r="I56" s="18">
        <v>-2.8816833232838945</v>
      </c>
      <c r="J56" s="17">
        <v>10.101655087862667</v>
      </c>
      <c r="K56" s="18">
        <v>-0.4</v>
      </c>
      <c r="L56" s="18">
        <v>-1.1</v>
      </c>
      <c r="M56" s="160">
        <v>1.5</v>
      </c>
      <c r="U56" s="221"/>
      <c r="V56" s="221"/>
      <c r="W56" s="221"/>
      <c r="X56" s="221"/>
    </row>
    <row r="57" spans="2:24" ht="15">
      <c r="B57" s="13"/>
      <c r="C57" s="14" t="s">
        <v>44</v>
      </c>
      <c r="D57" s="14"/>
      <c r="E57" s="15"/>
      <c r="F57" s="16" t="s">
        <v>46</v>
      </c>
      <c r="G57" s="17">
        <v>-9.165442954642415</v>
      </c>
      <c r="H57" s="18">
        <v>-34.97820118216423</v>
      </c>
      <c r="I57" s="18">
        <v>-0.7331162337104331</v>
      </c>
      <c r="J57" s="17">
        <v>10.101655087862667</v>
      </c>
      <c r="K57" s="18">
        <v>-0.2</v>
      </c>
      <c r="L57" s="18">
        <v>1.2</v>
      </c>
      <c r="M57" s="160">
        <v>1.5</v>
      </c>
      <c r="U57" s="221"/>
      <c r="V57" s="221"/>
      <c r="W57" s="221"/>
      <c r="X57" s="221"/>
    </row>
    <row r="58" spans="2:24" ht="18">
      <c r="B58" s="13"/>
      <c r="C58" s="14" t="s">
        <v>190</v>
      </c>
      <c r="D58" s="14"/>
      <c r="E58" s="15"/>
      <c r="F58" s="16" t="s">
        <v>46</v>
      </c>
      <c r="G58" s="17">
        <v>-8.622675517559145</v>
      </c>
      <c r="H58" s="18">
        <v>-18.67496787839994</v>
      </c>
      <c r="I58" s="18">
        <v>-5.229501198723312</v>
      </c>
      <c r="J58" s="17">
        <v>4.057113806878917</v>
      </c>
      <c r="K58" s="18">
        <v>1</v>
      </c>
      <c r="L58" s="25">
        <v>-0.7</v>
      </c>
      <c r="M58" s="235">
        <v>-0.4</v>
      </c>
      <c r="U58" s="221"/>
      <c r="V58" s="221"/>
      <c r="W58" s="221"/>
      <c r="X58" s="221"/>
    </row>
    <row r="59" spans="2:24" ht="18">
      <c r="B59" s="13"/>
      <c r="C59" s="14" t="s">
        <v>191</v>
      </c>
      <c r="D59" s="14"/>
      <c r="E59" s="15"/>
      <c r="F59" s="16" t="s">
        <v>101</v>
      </c>
      <c r="G59" s="17">
        <v>0.2099456712603569</v>
      </c>
      <c r="H59" s="18">
        <v>-0.02300593175459653</v>
      </c>
      <c r="I59" s="18">
        <v>-0.19187500327825546</v>
      </c>
      <c r="J59" s="17">
        <v>-0.12250000052154064</v>
      </c>
      <c r="K59" s="18">
        <v>0</v>
      </c>
      <c r="L59" s="18">
        <v>-0.2</v>
      </c>
      <c r="M59" s="116">
        <v>-0.2</v>
      </c>
      <c r="U59" s="221"/>
      <c r="V59" s="221"/>
      <c r="W59" s="221"/>
      <c r="X59" s="221"/>
    </row>
    <row r="60" spans="2:24" ht="15.75" thickBot="1">
      <c r="B60" s="34"/>
      <c r="C60" s="35" t="s">
        <v>112</v>
      </c>
      <c r="D60" s="35"/>
      <c r="E60" s="36"/>
      <c r="F60" s="37" t="s">
        <v>11</v>
      </c>
      <c r="G60" s="38">
        <v>2.072027087211609</v>
      </c>
      <c r="H60" s="39">
        <v>0.8947236388921738</v>
      </c>
      <c r="I60" s="39">
        <v>0.9301333278417587</v>
      </c>
      <c r="J60" s="38">
        <v>1.1924749612808228</v>
      </c>
      <c r="K60" s="39">
        <v>0.1</v>
      </c>
      <c r="L60" s="39">
        <v>0.3</v>
      </c>
      <c r="M60" s="156">
        <v>0.3</v>
      </c>
      <c r="U60" s="221"/>
      <c r="V60" s="221"/>
      <c r="W60" s="221"/>
      <c r="X60" s="221"/>
    </row>
    <row r="61" spans="2:13" ht="15.75" customHeight="1">
      <c r="B61" s="31" t="s">
        <v>102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customHeight="1">
      <c r="B62" s="31" t="s">
        <v>113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ht="15.75" customHeight="1">
      <c r="B63" s="31" t="s">
        <v>114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5.75" customHeight="1">
      <c r="B64" s="31" t="s">
        <v>115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5">
      <c r="B65" s="31" t="s">
        <v>128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5">
      <c r="B66" s="31" t="s">
        <v>116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5">
      <c r="B67" s="31" t="s">
        <v>117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ht="15">
      <c r="B68" s="31" t="s">
        <v>118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s="154" customFormat="1" ht="15">
      <c r="B69" s="180" t="s">
        <v>193</v>
      </c>
      <c r="C69" s="180"/>
      <c r="D69" s="225"/>
      <c r="E69" s="180"/>
      <c r="F69" s="180"/>
      <c r="G69" s="31"/>
      <c r="H69" s="31"/>
      <c r="I69" s="31"/>
      <c r="J69" s="31"/>
      <c r="K69" s="31"/>
      <c r="L69" s="31"/>
      <c r="M69" s="31"/>
    </row>
    <row r="70" spans="2:13" ht="15">
      <c r="B70" s="31" t="s">
        <v>186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2:16" s="154" customFormat="1" ht="15">
      <c r="B71" s="180" t="s">
        <v>195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210"/>
      <c r="O71" s="210"/>
      <c r="P71" s="210"/>
    </row>
    <row r="72" spans="2:4" s="180" customFormat="1" ht="15.75">
      <c r="B72" s="180" t="s">
        <v>165</v>
      </c>
      <c r="C72" s="225"/>
      <c r="D72" s="226"/>
    </row>
    <row r="73" s="180" customFormat="1" ht="15"/>
    <row r="74" spans="5:14" ht="15">
      <c r="E74" s="210"/>
      <c r="F74" s="210"/>
      <c r="G74" s="210"/>
      <c r="H74" s="210"/>
      <c r="I74" s="210"/>
      <c r="J74" s="210"/>
      <c r="K74" s="210"/>
      <c r="L74" s="210"/>
      <c r="M74" s="210"/>
      <c r="N74" s="210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M57" sqref="M57"/>
    </sheetView>
  </sheetViews>
  <sheetFormatPr defaultColWidth="9.140625" defaultRowHeight="15"/>
  <cols>
    <col min="1" max="5" width="3.140625" style="45" customWidth="1"/>
    <col min="6" max="6" width="29.8515625" style="45" customWidth="1"/>
    <col min="7" max="7" width="20.7109375" style="45" bestFit="1" customWidth="1"/>
    <col min="8" max="8" width="10.0039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122</v>
      </c>
    </row>
    <row r="2" spans="2:27" ht="15" customHeight="1">
      <c r="B2" s="236" t="str">
        <f>"Strednodobá predikcia "&amp;Súhrn!$H$4&amp;" - komponenty HDP [objem]"</f>
        <v>Strednodobá predikcia P4Q-2015 - komponenty HDP [objem]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15" customHeight="1"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4"/>
    </row>
    <row r="4" spans="2:27" ht="15">
      <c r="B4" s="266" t="s">
        <v>30</v>
      </c>
      <c r="C4" s="267"/>
      <c r="D4" s="267"/>
      <c r="E4" s="267"/>
      <c r="F4" s="268"/>
      <c r="G4" s="271" t="s">
        <v>77</v>
      </c>
      <c r="H4" s="41" t="s">
        <v>37</v>
      </c>
      <c r="I4" s="254">
        <v>2015</v>
      </c>
      <c r="J4" s="254">
        <v>2016</v>
      </c>
      <c r="K4" s="256">
        <v>2017</v>
      </c>
      <c r="L4" s="275">
        <v>2014</v>
      </c>
      <c r="M4" s="276"/>
      <c r="N4" s="276"/>
      <c r="O4" s="276"/>
      <c r="P4" s="275">
        <v>2015</v>
      </c>
      <c r="Q4" s="276"/>
      <c r="R4" s="276"/>
      <c r="S4" s="276"/>
      <c r="T4" s="275">
        <v>2016</v>
      </c>
      <c r="U4" s="276"/>
      <c r="V4" s="276"/>
      <c r="W4" s="277"/>
      <c r="X4" s="276">
        <v>2017</v>
      </c>
      <c r="Y4" s="276"/>
      <c r="Z4" s="276"/>
      <c r="AA4" s="278"/>
    </row>
    <row r="5" spans="2:27" ht="15">
      <c r="B5" s="261"/>
      <c r="C5" s="262"/>
      <c r="D5" s="262"/>
      <c r="E5" s="262"/>
      <c r="F5" s="263"/>
      <c r="G5" s="265"/>
      <c r="H5" s="42">
        <v>2014</v>
      </c>
      <c r="I5" s="255"/>
      <c r="J5" s="255"/>
      <c r="K5" s="257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54"/>
      <c r="I6" s="55"/>
      <c r="J6" s="56"/>
      <c r="K6" s="54"/>
      <c r="L6" s="57"/>
      <c r="M6" s="57"/>
      <c r="N6" s="57"/>
      <c r="O6" s="58"/>
      <c r="P6" s="57"/>
      <c r="Q6" s="57"/>
      <c r="R6" s="57"/>
      <c r="S6" s="58"/>
      <c r="T6" s="59"/>
      <c r="U6" s="57"/>
      <c r="V6" s="57"/>
      <c r="W6" s="58"/>
      <c r="X6" s="57"/>
      <c r="Y6" s="57"/>
      <c r="Z6" s="57"/>
      <c r="AA6" s="60"/>
    </row>
    <row r="7" spans="2:27" ht="15">
      <c r="B7" s="61"/>
      <c r="C7" s="57" t="s">
        <v>0</v>
      </c>
      <c r="D7" s="57"/>
      <c r="E7" s="57"/>
      <c r="F7" s="58"/>
      <c r="G7" s="62" t="s">
        <v>138</v>
      </c>
      <c r="H7" s="83">
        <v>75560.457</v>
      </c>
      <c r="I7" s="84">
        <v>77879.80347850692</v>
      </c>
      <c r="J7" s="84">
        <v>81324.39889782677</v>
      </c>
      <c r="K7" s="83">
        <v>85838.82274129044</v>
      </c>
      <c r="L7" s="85">
        <v>18709.1477885014</v>
      </c>
      <c r="M7" s="85">
        <v>18813.2009044258</v>
      </c>
      <c r="N7" s="85">
        <v>18943.9811876669</v>
      </c>
      <c r="O7" s="86">
        <v>19094.1271194059</v>
      </c>
      <c r="P7" s="85">
        <v>19221.5430484936</v>
      </c>
      <c r="Q7" s="85">
        <v>19385.0165026071</v>
      </c>
      <c r="R7" s="85">
        <v>19540.5321282247</v>
      </c>
      <c r="S7" s="86">
        <v>19732.71179918152</v>
      </c>
      <c r="T7" s="87">
        <v>19939.479518690037</v>
      </c>
      <c r="U7" s="85">
        <v>20180.480739591123</v>
      </c>
      <c r="V7" s="85">
        <v>20460.414052103722</v>
      </c>
      <c r="W7" s="86">
        <v>20744.024587441887</v>
      </c>
      <c r="X7" s="85">
        <v>21024.15143245601</v>
      </c>
      <c r="Y7" s="85">
        <v>21308.671991116036</v>
      </c>
      <c r="Z7" s="85">
        <v>21602.955769618922</v>
      </c>
      <c r="AA7" s="88">
        <v>21903.043548099475</v>
      </c>
    </row>
    <row r="8" spans="2:27" ht="15">
      <c r="B8" s="61"/>
      <c r="C8" s="57"/>
      <c r="D8" s="57"/>
      <c r="E8" s="57" t="s">
        <v>31</v>
      </c>
      <c r="F8" s="58"/>
      <c r="G8" s="62" t="s">
        <v>138</v>
      </c>
      <c r="H8" s="86">
        <v>42736.86</v>
      </c>
      <c r="I8" s="85">
        <v>43696.68299429331</v>
      </c>
      <c r="J8" s="22">
        <v>45518.72074544065</v>
      </c>
      <c r="K8" s="86">
        <v>47678.35849890817</v>
      </c>
      <c r="L8" s="85">
        <v>10622.8823100187</v>
      </c>
      <c r="M8" s="85">
        <v>10636.8109735573</v>
      </c>
      <c r="N8" s="85">
        <v>10688.1777310925</v>
      </c>
      <c r="O8" s="86">
        <v>10788.988985331498</v>
      </c>
      <c r="P8" s="85">
        <v>10793.5220648688</v>
      </c>
      <c r="Q8" s="85">
        <v>10889.268835521001</v>
      </c>
      <c r="R8" s="85">
        <v>10966.53504817141</v>
      </c>
      <c r="S8" s="86">
        <v>11047.357045732097</v>
      </c>
      <c r="T8" s="87">
        <v>11202.370517723124</v>
      </c>
      <c r="U8" s="85">
        <v>11310.931274459836</v>
      </c>
      <c r="V8" s="85">
        <v>11436.738907186298</v>
      </c>
      <c r="W8" s="86">
        <v>11568.680046071395</v>
      </c>
      <c r="X8" s="85">
        <v>11705.573964432648</v>
      </c>
      <c r="Y8" s="85">
        <v>11846.839220027117</v>
      </c>
      <c r="Z8" s="85">
        <v>11990.737448993686</v>
      </c>
      <c r="AA8" s="88">
        <v>12135.207865454719</v>
      </c>
    </row>
    <row r="9" spans="2:27" ht="15">
      <c r="B9" s="61"/>
      <c r="C9" s="57"/>
      <c r="D9" s="57"/>
      <c r="E9" s="57" t="s">
        <v>32</v>
      </c>
      <c r="F9" s="58"/>
      <c r="G9" s="62" t="s">
        <v>138</v>
      </c>
      <c r="H9" s="86">
        <v>14242.386999999992</v>
      </c>
      <c r="I9" s="85">
        <v>14830.507603248738</v>
      </c>
      <c r="J9" s="85">
        <v>15453.659689025604</v>
      </c>
      <c r="K9" s="86">
        <v>15939.088541626192</v>
      </c>
      <c r="L9" s="85">
        <v>3496.57827082548</v>
      </c>
      <c r="M9" s="85">
        <v>3544.84172965264</v>
      </c>
      <c r="N9" s="85">
        <v>3581.09440093148</v>
      </c>
      <c r="O9" s="86">
        <v>3619.87259859039</v>
      </c>
      <c r="P9" s="85">
        <v>3641.19490759193</v>
      </c>
      <c r="Q9" s="85">
        <v>3686.53894890961</v>
      </c>
      <c r="R9" s="85">
        <v>3733.0992453417157</v>
      </c>
      <c r="S9" s="86">
        <v>3769.674501405483</v>
      </c>
      <c r="T9" s="87">
        <v>3804.3287527948482</v>
      </c>
      <c r="U9" s="85">
        <v>3844.5848950121253</v>
      </c>
      <c r="V9" s="85">
        <v>3884.30062597203</v>
      </c>
      <c r="W9" s="86">
        <v>3920.445415246601</v>
      </c>
      <c r="X9" s="85">
        <v>3947.2608764728566</v>
      </c>
      <c r="Y9" s="85">
        <v>3970.9023465587475</v>
      </c>
      <c r="Z9" s="85">
        <v>3997.1545098120223</v>
      </c>
      <c r="AA9" s="88">
        <v>4023.7708087825645</v>
      </c>
    </row>
    <row r="10" spans="2:27" ht="15">
      <c r="B10" s="61"/>
      <c r="C10" s="57"/>
      <c r="D10" s="57"/>
      <c r="E10" s="57" t="s">
        <v>1</v>
      </c>
      <c r="F10" s="58"/>
      <c r="G10" s="62" t="s">
        <v>138</v>
      </c>
      <c r="H10" s="86">
        <v>15766.02199999999</v>
      </c>
      <c r="I10" s="85">
        <v>17147.160347512825</v>
      </c>
      <c r="J10" s="85">
        <v>17725.870728980422</v>
      </c>
      <c r="K10" s="86">
        <v>18702.728993137098</v>
      </c>
      <c r="L10" s="85">
        <v>3843.76624030997</v>
      </c>
      <c r="M10" s="85">
        <v>3888.46017686622</v>
      </c>
      <c r="N10" s="85">
        <v>3951.58908887946</v>
      </c>
      <c r="O10" s="86">
        <v>4082.20649394434</v>
      </c>
      <c r="P10" s="85">
        <v>4097.3794278896</v>
      </c>
      <c r="Q10" s="85">
        <v>4242.35482652615</v>
      </c>
      <c r="R10" s="85">
        <v>4384.4619384896605</v>
      </c>
      <c r="S10" s="86">
        <v>4422.964154607412</v>
      </c>
      <c r="T10" s="87">
        <v>4364.931581562248</v>
      </c>
      <c r="U10" s="85">
        <v>4394.450389166121</v>
      </c>
      <c r="V10" s="85">
        <v>4452.129894002621</v>
      </c>
      <c r="W10" s="86">
        <v>4514.3588642494315</v>
      </c>
      <c r="X10" s="85">
        <v>4578.3840921151805</v>
      </c>
      <c r="Y10" s="85">
        <v>4642.8871866665795</v>
      </c>
      <c r="Z10" s="85">
        <v>4708.071910641808</v>
      </c>
      <c r="AA10" s="88">
        <v>4773.385803713529</v>
      </c>
    </row>
    <row r="11" spans="2:27" ht="15">
      <c r="B11" s="61"/>
      <c r="C11" s="57"/>
      <c r="D11" s="57"/>
      <c r="E11" s="57" t="s">
        <v>2</v>
      </c>
      <c r="F11" s="58"/>
      <c r="G11" s="62" t="s">
        <v>138</v>
      </c>
      <c r="H11" s="86">
        <v>72745.26899999997</v>
      </c>
      <c r="I11" s="85">
        <v>75674.35094505487</v>
      </c>
      <c r="J11" s="85">
        <v>78698.25116344666</v>
      </c>
      <c r="K11" s="86">
        <v>82320.17603367145</v>
      </c>
      <c r="L11" s="85">
        <v>17963.22682115415</v>
      </c>
      <c r="M11" s="85">
        <v>18070.112880076158</v>
      </c>
      <c r="N11" s="85">
        <v>18220.86122090344</v>
      </c>
      <c r="O11" s="86">
        <v>18491.068077866228</v>
      </c>
      <c r="P11" s="85">
        <v>18532.09640035033</v>
      </c>
      <c r="Q11" s="85">
        <v>18818.16261095676</v>
      </c>
      <c r="R11" s="85">
        <v>19084.096232002787</v>
      </c>
      <c r="S11" s="86">
        <v>19239.995701744992</v>
      </c>
      <c r="T11" s="87">
        <v>19371.63085208022</v>
      </c>
      <c r="U11" s="85">
        <v>19549.96655863808</v>
      </c>
      <c r="V11" s="85">
        <v>19773.16942716095</v>
      </c>
      <c r="W11" s="86">
        <v>20003.484325567428</v>
      </c>
      <c r="X11" s="85">
        <v>20231.218933020686</v>
      </c>
      <c r="Y11" s="85">
        <v>20460.628753252447</v>
      </c>
      <c r="Z11" s="85">
        <v>20695.963869447518</v>
      </c>
      <c r="AA11" s="88">
        <v>20932.36447795081</v>
      </c>
    </row>
    <row r="12" spans="2:27" ht="15">
      <c r="B12" s="61"/>
      <c r="C12" s="57"/>
      <c r="D12" s="57" t="s">
        <v>33</v>
      </c>
      <c r="E12" s="57"/>
      <c r="F12" s="58"/>
      <c r="G12" s="62" t="s">
        <v>138</v>
      </c>
      <c r="H12" s="86">
        <v>69404.67599999999</v>
      </c>
      <c r="I12" s="85">
        <v>72994.32362800525</v>
      </c>
      <c r="J12" s="85">
        <v>77150.50642456868</v>
      </c>
      <c r="K12" s="86">
        <v>83674.08004957282</v>
      </c>
      <c r="L12" s="85">
        <v>17771.6535003024</v>
      </c>
      <c r="M12" s="85">
        <v>17289.5591659164</v>
      </c>
      <c r="N12" s="85">
        <v>17118.9216403661</v>
      </c>
      <c r="O12" s="86">
        <v>17224.5416934151</v>
      </c>
      <c r="P12" s="85">
        <v>18190.5773986123</v>
      </c>
      <c r="Q12" s="85">
        <v>18087.7762885275</v>
      </c>
      <c r="R12" s="85">
        <v>18275.14266365574</v>
      </c>
      <c r="S12" s="86">
        <v>18440.827277209708</v>
      </c>
      <c r="T12" s="87">
        <v>18745.433325389822</v>
      </c>
      <c r="U12" s="85">
        <v>19087.71623860535</v>
      </c>
      <c r="V12" s="85">
        <v>19461.67800836346</v>
      </c>
      <c r="W12" s="86">
        <v>19855.678852210043</v>
      </c>
      <c r="X12" s="85">
        <v>20265.888203092964</v>
      </c>
      <c r="Y12" s="85">
        <v>20692.533189015085</v>
      </c>
      <c r="Z12" s="85">
        <v>21133.559642664222</v>
      </c>
      <c r="AA12" s="88">
        <v>21582.099014800544</v>
      </c>
    </row>
    <row r="13" spans="2:27" ht="15">
      <c r="B13" s="61"/>
      <c r="C13" s="57"/>
      <c r="D13" s="57" t="s">
        <v>34</v>
      </c>
      <c r="E13" s="57"/>
      <c r="F13" s="58"/>
      <c r="G13" s="62" t="s">
        <v>138</v>
      </c>
      <c r="H13" s="86">
        <v>66647.4660000001</v>
      </c>
      <c r="I13" s="85">
        <v>71252.4676627052</v>
      </c>
      <c r="J13" s="85">
        <v>75620.83153498276</v>
      </c>
      <c r="K13" s="86">
        <v>82009.79346758046</v>
      </c>
      <c r="L13" s="85">
        <v>17071.5461484834</v>
      </c>
      <c r="M13" s="85">
        <v>16594.2571429842</v>
      </c>
      <c r="N13" s="85">
        <v>16366.241247328002</v>
      </c>
      <c r="O13" s="86">
        <v>16615.4214612045</v>
      </c>
      <c r="P13" s="85">
        <v>17453.8397945929</v>
      </c>
      <c r="Q13" s="85">
        <v>17670.1634868322</v>
      </c>
      <c r="R13" s="85">
        <v>17978.53782201535</v>
      </c>
      <c r="S13" s="86">
        <v>18149.926559264743</v>
      </c>
      <c r="T13" s="87">
        <v>18380.36764061809</v>
      </c>
      <c r="U13" s="85">
        <v>18700.023537057405</v>
      </c>
      <c r="V13" s="85">
        <v>19075.7000157533</v>
      </c>
      <c r="W13" s="86">
        <v>19464.74034155396</v>
      </c>
      <c r="X13" s="85">
        <v>19870.27545276509</v>
      </c>
      <c r="Y13" s="85">
        <v>20288.657754666005</v>
      </c>
      <c r="Z13" s="85">
        <v>20712.61618727301</v>
      </c>
      <c r="AA13" s="88">
        <v>21138.244072876343</v>
      </c>
    </row>
    <row r="14" spans="2:27" ht="15.75" thickBot="1">
      <c r="B14" s="63"/>
      <c r="C14" s="64"/>
      <c r="D14" s="64" t="s">
        <v>35</v>
      </c>
      <c r="E14" s="64"/>
      <c r="F14" s="65"/>
      <c r="G14" s="104" t="s">
        <v>138</v>
      </c>
      <c r="H14" s="89">
        <v>2757.2099999998973</v>
      </c>
      <c r="I14" s="90">
        <v>1741.8559653000557</v>
      </c>
      <c r="J14" s="90">
        <v>1529.67488958592</v>
      </c>
      <c r="K14" s="89">
        <v>1664.2865819923645</v>
      </c>
      <c r="L14" s="90">
        <v>700.1073518189987</v>
      </c>
      <c r="M14" s="90">
        <v>695.3020229321992</v>
      </c>
      <c r="N14" s="90">
        <v>752.6803930380993</v>
      </c>
      <c r="O14" s="89">
        <v>609.1202322106001</v>
      </c>
      <c r="P14" s="90">
        <v>736.7376040193994</v>
      </c>
      <c r="Q14" s="90">
        <v>417.61280169530073</v>
      </c>
      <c r="R14" s="90">
        <v>296.6048416403901</v>
      </c>
      <c r="S14" s="89">
        <v>290.90071794496544</v>
      </c>
      <c r="T14" s="91">
        <v>365.0656847717328</v>
      </c>
      <c r="U14" s="90">
        <v>387.69270154794503</v>
      </c>
      <c r="V14" s="90">
        <v>385.97799261015825</v>
      </c>
      <c r="W14" s="89">
        <v>390.93851065608396</v>
      </c>
      <c r="X14" s="90">
        <v>395.6127503278731</v>
      </c>
      <c r="Y14" s="90">
        <v>403.87543434908</v>
      </c>
      <c r="Z14" s="90">
        <v>420.9434553912106</v>
      </c>
      <c r="AA14" s="92">
        <v>443.85494192420083</v>
      </c>
    </row>
    <row r="15" ht="15.75" thickBot="1">
      <c r="G15" s="68"/>
    </row>
    <row r="16" spans="2:27" ht="15" customHeight="1">
      <c r="B16" s="236" t="str">
        <f>"Strednodobá predikcia "&amp;Súhrn!$H$4&amp;" - komponenty HDP [zmena oproti predchádzajúcemu obdobiu]"</f>
        <v>Strednodobá predikcia P4Q-2015 - komponenty HDP [zmena oproti predchádzajúcemu obdobiu]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8"/>
    </row>
    <row r="17" spans="2:27" ht="15" customHeight="1">
      <c r="B17" s="272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4"/>
    </row>
    <row r="18" spans="2:27" ht="15">
      <c r="B18" s="266" t="s">
        <v>30</v>
      </c>
      <c r="C18" s="267"/>
      <c r="D18" s="267"/>
      <c r="E18" s="267"/>
      <c r="F18" s="268"/>
      <c r="G18" s="271" t="s">
        <v>77</v>
      </c>
      <c r="H18" s="41" t="s">
        <v>37</v>
      </c>
      <c r="I18" s="254">
        <v>2015</v>
      </c>
      <c r="J18" s="254">
        <v>2016</v>
      </c>
      <c r="K18" s="256">
        <v>2017</v>
      </c>
      <c r="L18" s="275">
        <v>2014</v>
      </c>
      <c r="M18" s="276"/>
      <c r="N18" s="276"/>
      <c r="O18" s="276"/>
      <c r="P18" s="275">
        <v>2015</v>
      </c>
      <c r="Q18" s="276"/>
      <c r="R18" s="276"/>
      <c r="S18" s="276"/>
      <c r="T18" s="275">
        <v>2016</v>
      </c>
      <c r="U18" s="276"/>
      <c r="V18" s="276"/>
      <c r="W18" s="277"/>
      <c r="X18" s="276">
        <v>2017</v>
      </c>
      <c r="Y18" s="276"/>
      <c r="Z18" s="276"/>
      <c r="AA18" s="278"/>
    </row>
    <row r="19" spans="2:27" ht="15">
      <c r="B19" s="261"/>
      <c r="C19" s="262"/>
      <c r="D19" s="262"/>
      <c r="E19" s="262"/>
      <c r="F19" s="263"/>
      <c r="G19" s="265"/>
      <c r="H19" s="42">
        <v>2014</v>
      </c>
      <c r="I19" s="255"/>
      <c r="J19" s="255"/>
      <c r="K19" s="257"/>
      <c r="L19" s="46" t="s">
        <v>3</v>
      </c>
      <c r="M19" s="46" t="s">
        <v>4</v>
      </c>
      <c r="N19" s="46" t="s">
        <v>5</v>
      </c>
      <c r="O19" s="158" t="s">
        <v>6</v>
      </c>
      <c r="P19" s="46" t="s">
        <v>3</v>
      </c>
      <c r="Q19" s="46" t="s">
        <v>4</v>
      </c>
      <c r="R19" s="46" t="s">
        <v>5</v>
      </c>
      <c r="S19" s="158" t="s">
        <v>6</v>
      </c>
      <c r="T19" s="48" t="s">
        <v>3</v>
      </c>
      <c r="U19" s="46" t="s">
        <v>4</v>
      </c>
      <c r="V19" s="46" t="s">
        <v>5</v>
      </c>
      <c r="W19" s="158" t="s">
        <v>6</v>
      </c>
      <c r="X19" s="46" t="s">
        <v>3</v>
      </c>
      <c r="Y19" s="46" t="s">
        <v>4</v>
      </c>
      <c r="Z19" s="46" t="s">
        <v>5</v>
      </c>
      <c r="AA19" s="49" t="s">
        <v>6</v>
      </c>
    </row>
    <row r="20" spans="2:27" ht="3.75" customHeight="1">
      <c r="B20" s="50"/>
      <c r="C20" s="51"/>
      <c r="D20" s="51"/>
      <c r="E20" s="51"/>
      <c r="F20" s="52"/>
      <c r="G20" s="40"/>
      <c r="H20" s="54"/>
      <c r="I20" s="55"/>
      <c r="J20" s="56"/>
      <c r="K20" s="54"/>
      <c r="L20" s="57"/>
      <c r="M20" s="57"/>
      <c r="N20" s="57"/>
      <c r="O20" s="58"/>
      <c r="P20" s="57"/>
      <c r="Q20" s="57"/>
      <c r="R20" s="57"/>
      <c r="S20" s="58"/>
      <c r="T20" s="59"/>
      <c r="U20" s="57"/>
      <c r="V20" s="57"/>
      <c r="W20" s="58"/>
      <c r="X20" s="57"/>
      <c r="Y20" s="57"/>
      <c r="Z20" s="57"/>
      <c r="AA20" s="60"/>
    </row>
    <row r="21" spans="2:27" ht="15">
      <c r="B21" s="61"/>
      <c r="C21" s="57" t="s">
        <v>0</v>
      </c>
      <c r="D21" s="57"/>
      <c r="E21" s="57"/>
      <c r="F21" s="58"/>
      <c r="G21" s="62" t="s">
        <v>139</v>
      </c>
      <c r="H21" s="75">
        <v>2.5219335874674442</v>
      </c>
      <c r="I21" s="76">
        <v>3.3152276527359703</v>
      </c>
      <c r="J21" s="76">
        <v>3.080019412508946</v>
      </c>
      <c r="K21" s="75">
        <v>3.220752465458901</v>
      </c>
      <c r="L21" s="76">
        <v>0.6345616792482076</v>
      </c>
      <c r="M21" s="76">
        <v>0.6024795780948438</v>
      </c>
      <c r="N21" s="76">
        <v>0.6784471357404982</v>
      </c>
      <c r="O21" s="75">
        <v>0.8443958700201222</v>
      </c>
      <c r="P21" s="76">
        <v>0.8392399975021476</v>
      </c>
      <c r="Q21" s="76">
        <v>0.8915530469284079</v>
      </c>
      <c r="R21" s="76">
        <v>0.8660665742798983</v>
      </c>
      <c r="S21" s="75">
        <v>0.8372349594573052</v>
      </c>
      <c r="T21" s="77">
        <v>0.6214061171282026</v>
      </c>
      <c r="U21" s="76">
        <v>0.6781931226169604</v>
      </c>
      <c r="V21" s="76">
        <v>0.8504128631493728</v>
      </c>
      <c r="W21" s="75">
        <v>0.8277097555641859</v>
      </c>
      <c r="X21" s="76">
        <v>0.770148761495463</v>
      </c>
      <c r="Y21" s="76">
        <v>0.7750174836754553</v>
      </c>
      <c r="Z21" s="76">
        <v>0.8156744349656577</v>
      </c>
      <c r="AA21" s="78">
        <v>0.8306655772346829</v>
      </c>
    </row>
    <row r="22" spans="2:27" ht="15">
      <c r="B22" s="61"/>
      <c r="C22" s="57"/>
      <c r="D22" s="57"/>
      <c r="E22" s="57" t="s">
        <v>31</v>
      </c>
      <c r="F22" s="58"/>
      <c r="G22" s="62" t="s">
        <v>139</v>
      </c>
      <c r="H22" s="75">
        <v>2.3018689613714542</v>
      </c>
      <c r="I22" s="76">
        <v>2.156690926280305</v>
      </c>
      <c r="J22" s="76">
        <v>3.306295521954098</v>
      </c>
      <c r="K22" s="75">
        <v>2.93779686458015</v>
      </c>
      <c r="L22" s="76">
        <v>1.21567722399665</v>
      </c>
      <c r="M22" s="76">
        <v>0.36779403317224535</v>
      </c>
      <c r="N22" s="76">
        <v>0.43458433346334857</v>
      </c>
      <c r="O22" s="75">
        <v>0.598309017612138</v>
      </c>
      <c r="P22" s="76">
        <v>0.3688813280154477</v>
      </c>
      <c r="Q22" s="76">
        <v>0.6072525066337562</v>
      </c>
      <c r="R22" s="76">
        <v>0.6890601953781754</v>
      </c>
      <c r="S22" s="75">
        <v>0.8449520670593671</v>
      </c>
      <c r="T22" s="77">
        <v>1.1528270603739657</v>
      </c>
      <c r="U22" s="76">
        <v>0.5786246362724086</v>
      </c>
      <c r="V22" s="76">
        <v>0.729335609463817</v>
      </c>
      <c r="W22" s="75">
        <v>0.74263741128226</v>
      </c>
      <c r="X22" s="76">
        <v>0.7371265205534883</v>
      </c>
      <c r="Y22" s="76">
        <v>0.7349736245901681</v>
      </c>
      <c r="Z22" s="76">
        <v>0.7360527699925967</v>
      </c>
      <c r="AA22" s="78">
        <v>0.7316787428990779</v>
      </c>
    </row>
    <row r="23" spans="2:27" ht="15">
      <c r="B23" s="61"/>
      <c r="C23" s="57"/>
      <c r="D23" s="57"/>
      <c r="E23" s="57" t="s">
        <v>32</v>
      </c>
      <c r="F23" s="58"/>
      <c r="G23" s="62" t="s">
        <v>139</v>
      </c>
      <c r="H23" s="75">
        <v>5.9486626143724095</v>
      </c>
      <c r="I23" s="76">
        <v>3.261647699809018</v>
      </c>
      <c r="J23" s="76">
        <v>1.8219373314524319</v>
      </c>
      <c r="K23" s="75">
        <v>0.945724254463201</v>
      </c>
      <c r="L23" s="76">
        <v>2.202558142413096</v>
      </c>
      <c r="M23" s="76">
        <v>1.2233796872112919</v>
      </c>
      <c r="N23" s="76">
        <v>0.785751516512633</v>
      </c>
      <c r="O23" s="75">
        <v>0.8426829001162872</v>
      </c>
      <c r="P23" s="76">
        <v>0.40360228357050687</v>
      </c>
      <c r="Q23" s="76">
        <v>1.0153194222099415</v>
      </c>
      <c r="R23" s="76">
        <v>1.0727676028940323</v>
      </c>
      <c r="S23" s="75">
        <v>0.7653638970226808</v>
      </c>
      <c r="T23" s="77">
        <v>-0.23348970944414305</v>
      </c>
      <c r="U23" s="76">
        <v>0.48247652963564747</v>
      </c>
      <c r="V23" s="76">
        <v>0.4611489901285495</v>
      </c>
      <c r="W23" s="75">
        <v>0.3803115337435088</v>
      </c>
      <c r="X23" s="76">
        <v>0.14818124454846782</v>
      </c>
      <c r="Y23" s="76">
        <v>0.07921864077576402</v>
      </c>
      <c r="Z23" s="76">
        <v>0.13069579569268797</v>
      </c>
      <c r="AA23" s="78">
        <v>0.13843670514653184</v>
      </c>
    </row>
    <row r="24" spans="2:27" ht="15">
      <c r="B24" s="61"/>
      <c r="C24" s="57"/>
      <c r="D24" s="57"/>
      <c r="E24" s="57" t="s">
        <v>1</v>
      </c>
      <c r="F24" s="58"/>
      <c r="G24" s="62" t="s">
        <v>139</v>
      </c>
      <c r="H24" s="75">
        <v>3.493829091941137</v>
      </c>
      <c r="I24" s="76">
        <v>9.325164254491298</v>
      </c>
      <c r="J24" s="76">
        <v>2.179691643750232</v>
      </c>
      <c r="K24" s="75">
        <v>3.2245230128048945</v>
      </c>
      <c r="L24" s="76">
        <v>-2.909919219217045</v>
      </c>
      <c r="M24" s="76">
        <v>1.5150539350022143</v>
      </c>
      <c r="N24" s="76">
        <v>1.9509917342612795</v>
      </c>
      <c r="O24" s="75">
        <v>2.8678316664511243</v>
      </c>
      <c r="P24" s="76">
        <v>0.5397664962553392</v>
      </c>
      <c r="Q24" s="76">
        <v>3.3803256098779144</v>
      </c>
      <c r="R24" s="76">
        <v>3.615714868292528</v>
      </c>
      <c r="S24" s="75">
        <v>2.4724543851351655</v>
      </c>
      <c r="T24" s="77">
        <v>-2.816448275637754</v>
      </c>
      <c r="U24" s="76">
        <v>0.04088791876004905</v>
      </c>
      <c r="V24" s="76">
        <v>0.7823690174132452</v>
      </c>
      <c r="W24" s="75">
        <v>0.8593890917880174</v>
      </c>
      <c r="X24" s="76">
        <v>0.8550631595503262</v>
      </c>
      <c r="Y24" s="76">
        <v>0.8507938650215578</v>
      </c>
      <c r="Z24" s="76">
        <v>0.862846485675206</v>
      </c>
      <c r="AA24" s="78">
        <v>0.8570442739848545</v>
      </c>
    </row>
    <row r="25" spans="2:27" ht="15">
      <c r="B25" s="61"/>
      <c r="C25" s="57"/>
      <c r="D25" s="57"/>
      <c r="E25" s="57" t="s">
        <v>2</v>
      </c>
      <c r="F25" s="58"/>
      <c r="G25" s="62" t="s">
        <v>139</v>
      </c>
      <c r="H25" s="75">
        <v>3.275480504911357</v>
      </c>
      <c r="I25" s="76">
        <v>4.009605878533179</v>
      </c>
      <c r="J25" s="76">
        <v>2.745088432643584</v>
      </c>
      <c r="K25" s="75">
        <v>2.6188688567930143</v>
      </c>
      <c r="L25" s="76">
        <v>0.4483168086683662</v>
      </c>
      <c r="M25" s="76">
        <v>0.7941590505064795</v>
      </c>
      <c r="N25" s="76">
        <v>0.8471259559380258</v>
      </c>
      <c r="O25" s="75">
        <v>1.1656444039209362</v>
      </c>
      <c r="P25" s="76">
        <v>0.4154645890035198</v>
      </c>
      <c r="Q25" s="76">
        <v>1.3333302590044553</v>
      </c>
      <c r="R25" s="76">
        <v>1.45961406773975</v>
      </c>
      <c r="S25" s="75">
        <v>1.224124328794801</v>
      </c>
      <c r="T25" s="77">
        <v>-0.09213296878638744</v>
      </c>
      <c r="U25" s="76">
        <v>0.4314639709588164</v>
      </c>
      <c r="V25" s="76">
        <v>0.6897082694892589</v>
      </c>
      <c r="W25" s="75">
        <v>0.7000167271789053</v>
      </c>
      <c r="X25" s="76">
        <v>0.6511485649824493</v>
      </c>
      <c r="Y25" s="76">
        <v>0.6362373565159061</v>
      </c>
      <c r="Z25" s="76">
        <v>0.6503655547969629</v>
      </c>
      <c r="AA25" s="78">
        <v>0.6486226783349878</v>
      </c>
    </row>
    <row r="26" spans="2:27" ht="15">
      <c r="B26" s="61"/>
      <c r="C26" s="57"/>
      <c r="D26" s="57" t="s">
        <v>33</v>
      </c>
      <c r="E26" s="57"/>
      <c r="F26" s="58"/>
      <c r="G26" s="62" t="s">
        <v>139</v>
      </c>
      <c r="H26" s="75">
        <v>3.633376222371922</v>
      </c>
      <c r="I26" s="76">
        <v>6.665353177045304</v>
      </c>
      <c r="J26" s="76">
        <v>4.289546946576266</v>
      </c>
      <c r="K26" s="75">
        <v>6.097568353966707</v>
      </c>
      <c r="L26" s="76">
        <v>1.4046543597314525</v>
      </c>
      <c r="M26" s="76">
        <v>-2.016692716068519</v>
      </c>
      <c r="N26" s="76">
        <v>-0.35893861653460135</v>
      </c>
      <c r="O26" s="75">
        <v>0.5649030684327698</v>
      </c>
      <c r="P26" s="76">
        <v>6.986234073340086</v>
      </c>
      <c r="Q26" s="76">
        <v>-1.0140370199743813</v>
      </c>
      <c r="R26" s="76">
        <v>0.8992845810629433</v>
      </c>
      <c r="S26" s="75">
        <v>1.145473030627059</v>
      </c>
      <c r="T26" s="77">
        <v>1.117631688466986</v>
      </c>
      <c r="U26" s="76">
        <v>1.2862247846285868</v>
      </c>
      <c r="V26" s="76">
        <v>1.428364104721453</v>
      </c>
      <c r="W26" s="75">
        <v>1.4687145915050195</v>
      </c>
      <c r="X26" s="76">
        <v>1.5056998027707067</v>
      </c>
      <c r="Y26" s="76">
        <v>1.5319311443925159</v>
      </c>
      <c r="Z26" s="76">
        <v>1.560736763721593</v>
      </c>
      <c r="AA26" s="78">
        <v>1.5517634253488808</v>
      </c>
    </row>
    <row r="27" spans="2:27" ht="15">
      <c r="B27" s="61"/>
      <c r="C27" s="57"/>
      <c r="D27" s="57" t="s">
        <v>34</v>
      </c>
      <c r="E27" s="57"/>
      <c r="F27" s="58"/>
      <c r="G27" s="62" t="s">
        <v>139</v>
      </c>
      <c r="H27" s="75">
        <v>4.261200514735975</v>
      </c>
      <c r="I27" s="76">
        <v>8.113741088378859</v>
      </c>
      <c r="J27" s="76">
        <v>4.115840001613364</v>
      </c>
      <c r="K27" s="75">
        <v>5.650286898779356</v>
      </c>
      <c r="L27" s="76">
        <v>0.9219403347915431</v>
      </c>
      <c r="M27" s="76">
        <v>-1.9757184484975738</v>
      </c>
      <c r="N27" s="76">
        <v>-1.0972915901697178</v>
      </c>
      <c r="O27" s="75">
        <v>0.8692300234154544</v>
      </c>
      <c r="P27" s="76">
        <v>7.162241953502942</v>
      </c>
      <c r="Q27" s="76">
        <v>0.3266106790534451</v>
      </c>
      <c r="R27" s="76">
        <v>1.4730749747845664</v>
      </c>
      <c r="S27" s="75">
        <v>1.2430340691898891</v>
      </c>
      <c r="T27" s="77">
        <v>0.5106361002446675</v>
      </c>
      <c r="U27" s="76">
        <v>1.0678330408919123</v>
      </c>
      <c r="V27" s="76">
        <v>1.2967261618736643</v>
      </c>
      <c r="W27" s="75">
        <v>1.3759030965601227</v>
      </c>
      <c r="X27" s="76">
        <v>1.4292702587730446</v>
      </c>
      <c r="Y27" s="76">
        <v>1.4388890195088635</v>
      </c>
      <c r="Z27" s="76">
        <v>1.4426636255222576</v>
      </c>
      <c r="AA27" s="78">
        <v>1.4180587428278386</v>
      </c>
    </row>
    <row r="28" spans="2:27" ht="15.75" thickBot="1">
      <c r="B28" s="63"/>
      <c r="C28" s="64"/>
      <c r="D28" s="64" t="s">
        <v>35</v>
      </c>
      <c r="E28" s="64"/>
      <c r="F28" s="65"/>
      <c r="G28" s="104" t="s">
        <v>139</v>
      </c>
      <c r="H28" s="80">
        <v>-4.256971641889493</v>
      </c>
      <c r="I28" s="79">
        <v>-13.157149596042814</v>
      </c>
      <c r="J28" s="79">
        <v>7.249178195339738</v>
      </c>
      <c r="K28" s="80">
        <v>13.495735657112078</v>
      </c>
      <c r="L28" s="79">
        <v>8.813200898093257</v>
      </c>
      <c r="M28" s="79">
        <v>-2.599947488648027</v>
      </c>
      <c r="N28" s="79">
        <v>10.218624055471295</v>
      </c>
      <c r="O28" s="80">
        <v>-3.347244237722933</v>
      </c>
      <c r="P28" s="79">
        <v>4.624933049417493</v>
      </c>
      <c r="Q28" s="79">
        <v>-19.43619524657248</v>
      </c>
      <c r="R28" s="79">
        <v>-8.91944471400295</v>
      </c>
      <c r="S28" s="80">
        <v>-0.7144868637331285</v>
      </c>
      <c r="T28" s="81">
        <v>12.91790228692247</v>
      </c>
      <c r="U28" s="79">
        <v>5.065355099323327</v>
      </c>
      <c r="V28" s="79">
        <v>3.6196051801143483</v>
      </c>
      <c r="W28" s="80">
        <v>2.9790184011011718</v>
      </c>
      <c r="X28" s="79">
        <v>2.730061702538052</v>
      </c>
      <c r="Y28" s="79">
        <v>3.0035451426644357</v>
      </c>
      <c r="Z28" s="79">
        <v>3.399889120640509</v>
      </c>
      <c r="AA28" s="82">
        <v>3.594977116302857</v>
      </c>
    </row>
    <row r="29" ht="15.75" thickBot="1"/>
    <row r="30" spans="2:27" ht="15" customHeight="1">
      <c r="B30" s="236" t="str">
        <f>"Strednodobá predikcia "&amp;Súhrn!$H$4&amp;" - komponenty HDP [príspevky k rastu]"</f>
        <v>Strednodobá predikcia P4Q-2015 - komponenty HDP [príspevky k rastu]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8"/>
    </row>
    <row r="31" spans="2:27" ht="15" customHeight="1">
      <c r="B31" s="272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4"/>
    </row>
    <row r="32" spans="2:27" ht="15">
      <c r="B32" s="266" t="s">
        <v>30</v>
      </c>
      <c r="C32" s="267"/>
      <c r="D32" s="267"/>
      <c r="E32" s="267"/>
      <c r="F32" s="268"/>
      <c r="G32" s="269" t="s">
        <v>77</v>
      </c>
      <c r="H32" s="41" t="s">
        <v>37</v>
      </c>
      <c r="I32" s="254">
        <v>2015</v>
      </c>
      <c r="J32" s="254">
        <v>2016</v>
      </c>
      <c r="K32" s="256">
        <v>2017</v>
      </c>
      <c r="L32" s="275">
        <v>2014</v>
      </c>
      <c r="M32" s="276"/>
      <c r="N32" s="276"/>
      <c r="O32" s="276"/>
      <c r="P32" s="275">
        <v>2015</v>
      </c>
      <c r="Q32" s="276"/>
      <c r="R32" s="276"/>
      <c r="S32" s="276"/>
      <c r="T32" s="275">
        <v>2016</v>
      </c>
      <c r="U32" s="276"/>
      <c r="V32" s="276"/>
      <c r="W32" s="277"/>
      <c r="X32" s="276">
        <v>2017</v>
      </c>
      <c r="Y32" s="276"/>
      <c r="Z32" s="276"/>
      <c r="AA32" s="278"/>
    </row>
    <row r="33" spans="2:27" ht="15">
      <c r="B33" s="261"/>
      <c r="C33" s="262"/>
      <c r="D33" s="262"/>
      <c r="E33" s="262"/>
      <c r="F33" s="263"/>
      <c r="G33" s="270"/>
      <c r="H33" s="42">
        <v>2014</v>
      </c>
      <c r="I33" s="255"/>
      <c r="J33" s="255"/>
      <c r="K33" s="257"/>
      <c r="L33" s="46" t="s">
        <v>3</v>
      </c>
      <c r="M33" s="46" t="s">
        <v>4</v>
      </c>
      <c r="N33" s="46" t="s">
        <v>5</v>
      </c>
      <c r="O33" s="158" t="s">
        <v>6</v>
      </c>
      <c r="P33" s="46" t="s">
        <v>3</v>
      </c>
      <c r="Q33" s="46" t="s">
        <v>4</v>
      </c>
      <c r="R33" s="46" t="s">
        <v>5</v>
      </c>
      <c r="S33" s="158" t="s">
        <v>6</v>
      </c>
      <c r="T33" s="48" t="s">
        <v>3</v>
      </c>
      <c r="U33" s="46" t="s">
        <v>4</v>
      </c>
      <c r="V33" s="46" t="s">
        <v>5</v>
      </c>
      <c r="W33" s="158" t="s">
        <v>6</v>
      </c>
      <c r="X33" s="46" t="s">
        <v>3</v>
      </c>
      <c r="Y33" s="46" t="s">
        <v>4</v>
      </c>
      <c r="Z33" s="46" t="s">
        <v>5</v>
      </c>
      <c r="AA33" s="49" t="s">
        <v>6</v>
      </c>
    </row>
    <row r="34" spans="2:27" ht="3.75" customHeight="1">
      <c r="B34" s="50"/>
      <c r="C34" s="51"/>
      <c r="D34" s="51"/>
      <c r="E34" s="51"/>
      <c r="F34" s="52"/>
      <c r="G34" s="40"/>
      <c r="H34" s="54"/>
      <c r="I34" s="55"/>
      <c r="J34" s="56"/>
      <c r="K34" s="54"/>
      <c r="L34" s="57"/>
      <c r="M34" s="57"/>
      <c r="N34" s="57"/>
      <c r="O34" s="58"/>
      <c r="P34" s="57"/>
      <c r="Q34" s="57"/>
      <c r="R34" s="57"/>
      <c r="S34" s="58"/>
      <c r="T34" s="59"/>
      <c r="U34" s="57"/>
      <c r="V34" s="57"/>
      <c r="W34" s="58"/>
      <c r="X34" s="57"/>
      <c r="Y34" s="57"/>
      <c r="Z34" s="57"/>
      <c r="AA34" s="60"/>
    </row>
    <row r="35" spans="2:27" ht="15">
      <c r="B35" s="61"/>
      <c r="C35" s="57" t="s">
        <v>0</v>
      </c>
      <c r="D35" s="57"/>
      <c r="E35" s="57"/>
      <c r="F35" s="58"/>
      <c r="G35" s="62" t="s">
        <v>139</v>
      </c>
      <c r="H35" s="75">
        <v>2.5219335874674442</v>
      </c>
      <c r="I35" s="76">
        <v>3.3152276527359703</v>
      </c>
      <c r="J35" s="76">
        <v>3.080019412508946</v>
      </c>
      <c r="K35" s="75">
        <v>3.220752465458901</v>
      </c>
      <c r="L35" s="76">
        <v>0.6345616792482076</v>
      </c>
      <c r="M35" s="76">
        <v>0.6024795780948438</v>
      </c>
      <c r="N35" s="76">
        <v>0.6784471357404982</v>
      </c>
      <c r="O35" s="75">
        <v>0.8443958700201222</v>
      </c>
      <c r="P35" s="76">
        <v>0.8392399975021476</v>
      </c>
      <c r="Q35" s="76">
        <v>0.8915530469284079</v>
      </c>
      <c r="R35" s="76">
        <v>0.8660665742798983</v>
      </c>
      <c r="S35" s="75">
        <v>0.8372349594573052</v>
      </c>
      <c r="T35" s="77">
        <v>0.6214061171282026</v>
      </c>
      <c r="U35" s="76">
        <v>0.6781931226169604</v>
      </c>
      <c r="V35" s="76">
        <v>0.8504128631493728</v>
      </c>
      <c r="W35" s="75">
        <v>0.8277097555641859</v>
      </c>
      <c r="X35" s="76">
        <v>0.770148761495463</v>
      </c>
      <c r="Y35" s="76">
        <v>0.7750174836754553</v>
      </c>
      <c r="Z35" s="76">
        <v>0.8156744349656577</v>
      </c>
      <c r="AA35" s="78">
        <v>0.8306655772346829</v>
      </c>
    </row>
    <row r="36" spans="2:27" ht="15">
      <c r="B36" s="61"/>
      <c r="C36" s="57"/>
      <c r="D36" s="57"/>
      <c r="E36" s="57" t="s">
        <v>31</v>
      </c>
      <c r="F36" s="58"/>
      <c r="G36" s="62" t="s">
        <v>140</v>
      </c>
      <c r="H36" s="75">
        <v>1.2389083158913117</v>
      </c>
      <c r="I36" s="76">
        <v>1.15827921143821</v>
      </c>
      <c r="J36" s="76">
        <v>1.7557775807987759</v>
      </c>
      <c r="K36" s="75">
        <v>1.563514416703894</v>
      </c>
      <c r="L36" s="76">
        <v>0.651483216022644</v>
      </c>
      <c r="M36" s="76">
        <v>0.19823952875029682</v>
      </c>
      <c r="N36" s="76">
        <v>0.23369280288185468</v>
      </c>
      <c r="O36" s="75">
        <v>0.3209545951657693</v>
      </c>
      <c r="P36" s="76">
        <v>0.19739840272193057</v>
      </c>
      <c r="Q36" s="76">
        <v>0.32344154102013145</v>
      </c>
      <c r="R36" s="76">
        <v>0.3659806515459207</v>
      </c>
      <c r="S36" s="75">
        <v>0.4479919785312211</v>
      </c>
      <c r="T36" s="77">
        <v>0.6112734916766176</v>
      </c>
      <c r="U36" s="76">
        <v>0.3084295387935499</v>
      </c>
      <c r="V36" s="76">
        <v>0.38837989669707723</v>
      </c>
      <c r="W36" s="75">
        <v>0.3949884860755435</v>
      </c>
      <c r="X36" s="76">
        <v>0.3917265999315571</v>
      </c>
      <c r="Y36" s="76">
        <v>0.390454506354786</v>
      </c>
      <c r="Z36" s="76">
        <v>0.39087242359745544</v>
      </c>
      <c r="AA36" s="78">
        <v>0.38824277976147464</v>
      </c>
    </row>
    <row r="37" spans="2:27" ht="15">
      <c r="B37" s="61"/>
      <c r="C37" s="57"/>
      <c r="D37" s="57"/>
      <c r="E37" s="57" t="s">
        <v>32</v>
      </c>
      <c r="F37" s="58"/>
      <c r="G37" s="62" t="s">
        <v>140</v>
      </c>
      <c r="H37" s="75">
        <v>1.0634746485150304</v>
      </c>
      <c r="I37" s="76">
        <v>0.6025922525938388</v>
      </c>
      <c r="J37" s="76">
        <v>0.33642994312339836</v>
      </c>
      <c r="K37" s="75">
        <v>0.17250139007662152</v>
      </c>
      <c r="L37" s="76">
        <v>0.3986167002327941</v>
      </c>
      <c r="M37" s="76">
        <v>0.22485574100410188</v>
      </c>
      <c r="N37" s="76">
        <v>0.14531153538637454</v>
      </c>
      <c r="O37" s="75">
        <v>0.1560061341437422</v>
      </c>
      <c r="P37" s="76">
        <v>0.07471774074451352</v>
      </c>
      <c r="Q37" s="76">
        <v>0.18715116788828026</v>
      </c>
      <c r="R37" s="76">
        <v>0.19798301396311613</v>
      </c>
      <c r="S37" s="75">
        <v>0.14154004415759544</v>
      </c>
      <c r="T37" s="77">
        <v>-0.04314887215200448</v>
      </c>
      <c r="U37" s="76">
        <v>0.08840407711039466</v>
      </c>
      <c r="V37" s="76">
        <v>0.08433197719200156</v>
      </c>
      <c r="W37" s="75">
        <v>0.06928049431287604</v>
      </c>
      <c r="X37" s="76">
        <v>0.02687406454271983</v>
      </c>
      <c r="Y37" s="76">
        <v>0.014278371300650738</v>
      </c>
      <c r="Z37" s="76">
        <v>0.02339396984348872</v>
      </c>
      <c r="AA37" s="78">
        <v>0.024611197025014703</v>
      </c>
    </row>
    <row r="38" spans="2:27" ht="15">
      <c r="B38" s="61"/>
      <c r="C38" s="57"/>
      <c r="D38" s="57"/>
      <c r="E38" s="57" t="s">
        <v>1</v>
      </c>
      <c r="F38" s="58"/>
      <c r="G38" s="62" t="s">
        <v>140</v>
      </c>
      <c r="H38" s="75">
        <v>0.737916094267029</v>
      </c>
      <c r="I38" s="76">
        <v>1.9881973153063355</v>
      </c>
      <c r="J38" s="76">
        <v>0.49176073989653696</v>
      </c>
      <c r="K38" s="75">
        <v>0.7211313415657887</v>
      </c>
      <c r="L38" s="76">
        <v>-0.6314292016900233</v>
      </c>
      <c r="M38" s="76">
        <v>0.31717542226449424</v>
      </c>
      <c r="N38" s="76">
        <v>0.4121436634199944</v>
      </c>
      <c r="O38" s="75">
        <v>0.613481964974254</v>
      </c>
      <c r="P38" s="76">
        <v>0.11778280288019141</v>
      </c>
      <c r="Q38" s="76">
        <v>0.7354324778709551</v>
      </c>
      <c r="R38" s="76">
        <v>0.8060491659295047</v>
      </c>
      <c r="S38" s="75">
        <v>0.5662082437339895</v>
      </c>
      <c r="T38" s="77">
        <v>-0.6554444493653502</v>
      </c>
      <c r="U38" s="76">
        <v>0.009190338342418223</v>
      </c>
      <c r="V38" s="76">
        <v>0.174739168128912</v>
      </c>
      <c r="W38" s="75">
        <v>0.1918118082006243</v>
      </c>
      <c r="X38" s="76">
        <v>0.19090624195894207</v>
      </c>
      <c r="Y38" s="76">
        <v>0.19011311984833115</v>
      </c>
      <c r="Z38" s="76">
        <v>0.19295130175052802</v>
      </c>
      <c r="AA38" s="78">
        <v>0.19174347617800389</v>
      </c>
    </row>
    <row r="39" spans="2:27" ht="15">
      <c r="B39" s="61"/>
      <c r="C39" s="57"/>
      <c r="D39" s="57"/>
      <c r="E39" s="57" t="s">
        <v>2</v>
      </c>
      <c r="F39" s="58"/>
      <c r="G39" s="62" t="s">
        <v>140</v>
      </c>
      <c r="H39" s="75">
        <v>3.0402990586733507</v>
      </c>
      <c r="I39" s="76">
        <v>3.7490687793383897</v>
      </c>
      <c r="J39" s="76">
        <v>2.5839682638187425</v>
      </c>
      <c r="K39" s="75">
        <v>2.457147148346276</v>
      </c>
      <c r="L39" s="76">
        <v>0.4186707145653973</v>
      </c>
      <c r="M39" s="76">
        <v>0.740270692018913</v>
      </c>
      <c r="N39" s="76">
        <v>0.7911480016881961</v>
      </c>
      <c r="O39" s="75">
        <v>1.090442694283778</v>
      </c>
      <c r="P39" s="76">
        <v>0.3898989463466404</v>
      </c>
      <c r="Q39" s="76">
        <v>1.2460251867793668</v>
      </c>
      <c r="R39" s="76">
        <v>1.3700128314385414</v>
      </c>
      <c r="S39" s="75">
        <v>1.1557402664228107</v>
      </c>
      <c r="T39" s="77">
        <v>-0.08731982984075129</v>
      </c>
      <c r="U39" s="76">
        <v>0.40602395424636994</v>
      </c>
      <c r="V39" s="76">
        <v>0.6474510420179979</v>
      </c>
      <c r="W39" s="75">
        <v>0.6560807885890368</v>
      </c>
      <c r="X39" s="76">
        <v>0.6095069064332281</v>
      </c>
      <c r="Y39" s="76">
        <v>0.5948459975037519</v>
      </c>
      <c r="Z39" s="76">
        <v>0.6072176951914791</v>
      </c>
      <c r="AA39" s="78">
        <v>0.6045974529644932</v>
      </c>
    </row>
    <row r="40" spans="2:27" ht="15">
      <c r="B40" s="61"/>
      <c r="C40" s="57"/>
      <c r="D40" s="57" t="s">
        <v>33</v>
      </c>
      <c r="E40" s="57"/>
      <c r="F40" s="58"/>
      <c r="G40" s="62" t="s">
        <v>140</v>
      </c>
      <c r="H40" s="75">
        <v>3.415163199889605</v>
      </c>
      <c r="I40" s="76">
        <v>6.332965428470308</v>
      </c>
      <c r="J40" s="76">
        <v>4.2077934658964455</v>
      </c>
      <c r="K40" s="75">
        <v>6.051540667939889</v>
      </c>
      <c r="L40" s="76">
        <v>1.3588775872351138</v>
      </c>
      <c r="M40" s="76">
        <v>-1.965899551506779</v>
      </c>
      <c r="N40" s="76">
        <v>-0.3407887015237616</v>
      </c>
      <c r="O40" s="75">
        <v>0.5308120504226923</v>
      </c>
      <c r="P40" s="76">
        <v>6.546431730099321</v>
      </c>
      <c r="Q40" s="76">
        <v>-1.0081233122341189</v>
      </c>
      <c r="R40" s="76">
        <v>0.877153902029882</v>
      </c>
      <c r="S40" s="75">
        <v>1.1176518021633386</v>
      </c>
      <c r="T40" s="77">
        <v>1.0938200568217284</v>
      </c>
      <c r="U40" s="76">
        <v>1.2650292190958559</v>
      </c>
      <c r="V40" s="76">
        <v>1.4133104887406265</v>
      </c>
      <c r="W40" s="75">
        <v>1.4615638893485252</v>
      </c>
      <c r="X40" s="76">
        <v>1.5078948036416229</v>
      </c>
      <c r="Y40" s="76">
        <v>1.5453627035681432</v>
      </c>
      <c r="Z40" s="76">
        <v>1.5862462409457663</v>
      </c>
      <c r="AA40" s="78">
        <v>1.5887817402768272</v>
      </c>
    </row>
    <row r="41" spans="2:27" ht="15">
      <c r="B41" s="61"/>
      <c r="C41" s="57"/>
      <c r="D41" s="57" t="s">
        <v>34</v>
      </c>
      <c r="E41" s="57"/>
      <c r="F41" s="58"/>
      <c r="G41" s="62" t="s">
        <v>140</v>
      </c>
      <c r="H41" s="75">
        <v>-3.710075952096925</v>
      </c>
      <c r="I41" s="76">
        <v>-7.184191622420015</v>
      </c>
      <c r="J41" s="76">
        <v>-3.8135707234674117</v>
      </c>
      <c r="K41" s="75">
        <v>-5.287935350827306</v>
      </c>
      <c r="L41" s="76">
        <v>-0.8373370528664683</v>
      </c>
      <c r="M41" s="76">
        <v>1.7995378319337243</v>
      </c>
      <c r="N41" s="76">
        <v>0.9738295748199104</v>
      </c>
      <c r="O41" s="75">
        <v>-0.7578221658225607</v>
      </c>
      <c r="P41" s="76">
        <v>-6.245806289870263</v>
      </c>
      <c r="Q41" s="76">
        <v>-0.30267888832377654</v>
      </c>
      <c r="R41" s="76">
        <v>-1.3574940500813577</v>
      </c>
      <c r="S41" s="75">
        <v>-1.1523962890737056</v>
      </c>
      <c r="T41" s="77">
        <v>-0.47530737946817675</v>
      </c>
      <c r="U41" s="76">
        <v>-0.9928600507252874</v>
      </c>
      <c r="V41" s="76">
        <v>-1.210348667609213</v>
      </c>
      <c r="W41" s="75">
        <v>-1.2899349223733936</v>
      </c>
      <c r="X41" s="76">
        <v>-1.347252948579376</v>
      </c>
      <c r="Y41" s="76">
        <v>-1.365191217396499</v>
      </c>
      <c r="Z41" s="76">
        <v>-1.3777895011715224</v>
      </c>
      <c r="AA41" s="78">
        <v>-1.3627136160066504</v>
      </c>
    </row>
    <row r="42" spans="2:27" ht="15">
      <c r="B42" s="61"/>
      <c r="C42" s="57"/>
      <c r="D42" s="57" t="s">
        <v>35</v>
      </c>
      <c r="E42" s="57"/>
      <c r="F42" s="58"/>
      <c r="G42" s="62" t="s">
        <v>140</v>
      </c>
      <c r="H42" s="93">
        <v>-0.29491275220730473</v>
      </c>
      <c r="I42" s="76">
        <v>-0.8512261939497229</v>
      </c>
      <c r="J42" s="76">
        <v>0.394222742429029</v>
      </c>
      <c r="K42" s="75">
        <v>0.7636053171126114</v>
      </c>
      <c r="L42" s="76">
        <v>0.5215405343686454</v>
      </c>
      <c r="M42" s="76">
        <v>-0.16636171957305426</v>
      </c>
      <c r="N42" s="76">
        <v>0.6330408732961489</v>
      </c>
      <c r="O42" s="75">
        <v>-0.22701011539986848</v>
      </c>
      <c r="P42" s="76">
        <v>0.3006254402290586</v>
      </c>
      <c r="Q42" s="76">
        <v>-1.3108022005578954</v>
      </c>
      <c r="R42" s="76">
        <v>-0.4803401480514757</v>
      </c>
      <c r="S42" s="75">
        <v>-0.034744486910366947</v>
      </c>
      <c r="T42" s="77">
        <v>0.6185126773535518</v>
      </c>
      <c r="U42" s="76">
        <v>0.27216916837056837</v>
      </c>
      <c r="V42" s="76">
        <v>0.20296182113141342</v>
      </c>
      <c r="W42" s="75">
        <v>0.17162896697513164</v>
      </c>
      <c r="X42" s="76">
        <v>0.16064185506224665</v>
      </c>
      <c r="Y42" s="76">
        <v>0.18017148617164427</v>
      </c>
      <c r="Z42" s="76">
        <v>0.2084567397742438</v>
      </c>
      <c r="AA42" s="78">
        <v>0.2260681242701768</v>
      </c>
    </row>
    <row r="43" spans="2:27" ht="15.75" thickBot="1">
      <c r="B43" s="63"/>
      <c r="C43" s="64"/>
      <c r="D43" s="64" t="s">
        <v>49</v>
      </c>
      <c r="E43" s="64"/>
      <c r="F43" s="65"/>
      <c r="G43" s="104" t="s">
        <v>140</v>
      </c>
      <c r="H43" s="94">
        <v>-0.22345271899862187</v>
      </c>
      <c r="I43" s="79">
        <v>0.41738506734728864</v>
      </c>
      <c r="J43" s="79">
        <v>0.10182840626120207</v>
      </c>
      <c r="K43" s="80">
        <v>0</v>
      </c>
      <c r="L43" s="79">
        <v>-0.3056495696858467</v>
      </c>
      <c r="M43" s="79">
        <v>0.02857060564899999</v>
      </c>
      <c r="N43" s="79">
        <v>-0.7457417392438823</v>
      </c>
      <c r="O43" s="80">
        <v>-0.019036708863761888</v>
      </c>
      <c r="P43" s="79">
        <v>0.14871561092645927</v>
      </c>
      <c r="Q43" s="79">
        <v>0.9563300607069398</v>
      </c>
      <c r="R43" s="79">
        <v>-0.023606109107169957</v>
      </c>
      <c r="S43" s="80">
        <v>-0.28376082005513786</v>
      </c>
      <c r="T43" s="81">
        <v>0.09021326961539117</v>
      </c>
      <c r="U43" s="79">
        <v>0</v>
      </c>
      <c r="V43" s="79">
        <v>0</v>
      </c>
      <c r="W43" s="80">
        <v>0</v>
      </c>
      <c r="X43" s="79">
        <v>0</v>
      </c>
      <c r="Y43" s="79">
        <v>0</v>
      </c>
      <c r="Z43" s="79">
        <v>0</v>
      </c>
      <c r="AA43" s="82">
        <v>0</v>
      </c>
    </row>
    <row r="44" spans="2:27" ht="15">
      <c r="B44" s="31" t="s">
        <v>119</v>
      </c>
      <c r="C44" s="57"/>
      <c r="D44" s="57"/>
      <c r="E44" s="57"/>
      <c r="F44" s="57"/>
      <c r="G44" s="6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2:27" ht="15">
      <c r="B45" s="57"/>
      <c r="C45" s="57"/>
      <c r="D45" s="57"/>
      <c r="E45" s="57"/>
      <c r="F45" s="57"/>
      <c r="G45" s="6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ht="15.75" thickBot="1">
      <c r="B46" s="70" t="s">
        <v>83</v>
      </c>
    </row>
    <row r="47" spans="2:11" ht="15">
      <c r="B47" s="258" t="s">
        <v>30</v>
      </c>
      <c r="C47" s="259"/>
      <c r="D47" s="259"/>
      <c r="E47" s="259"/>
      <c r="F47" s="260"/>
      <c r="G47" s="264" t="s">
        <v>77</v>
      </c>
      <c r="H47" s="41" t="s">
        <v>37</v>
      </c>
      <c r="I47" s="254">
        <v>2015</v>
      </c>
      <c r="J47" s="254">
        <v>2016</v>
      </c>
      <c r="K47" s="256">
        <v>2017</v>
      </c>
    </row>
    <row r="48" spans="2:11" ht="15" customHeight="1">
      <c r="B48" s="261"/>
      <c r="C48" s="262"/>
      <c r="D48" s="262"/>
      <c r="E48" s="262"/>
      <c r="F48" s="263"/>
      <c r="G48" s="265"/>
      <c r="H48" s="42">
        <v>2014</v>
      </c>
      <c r="I48" s="255"/>
      <c r="J48" s="255"/>
      <c r="K48" s="257"/>
    </row>
    <row r="49" spans="2:11" ht="3.75" customHeight="1">
      <c r="B49" s="50"/>
      <c r="C49" s="51"/>
      <c r="D49" s="51"/>
      <c r="E49" s="51"/>
      <c r="F49" s="52"/>
      <c r="G49" s="40"/>
      <c r="H49" s="71"/>
      <c r="I49" s="55"/>
      <c r="J49" s="55"/>
      <c r="K49" s="72"/>
    </row>
    <row r="50" spans="2:11" ht="15">
      <c r="B50" s="61"/>
      <c r="C50" s="57" t="s">
        <v>1</v>
      </c>
      <c r="D50" s="57"/>
      <c r="E50" s="57"/>
      <c r="F50" s="58"/>
      <c r="G50" s="62" t="s">
        <v>139</v>
      </c>
      <c r="H50" s="93">
        <v>3.493829091941137</v>
      </c>
      <c r="I50" s="76">
        <v>9.325164254491298</v>
      </c>
      <c r="J50" s="76">
        <v>2.179691643750232</v>
      </c>
      <c r="K50" s="78">
        <v>3.2245230128048945</v>
      </c>
    </row>
    <row r="51" spans="2:11" ht="15">
      <c r="B51" s="61"/>
      <c r="C51" s="57"/>
      <c r="D51" s="73" t="s">
        <v>47</v>
      </c>
      <c r="E51" s="57"/>
      <c r="F51" s="58"/>
      <c r="G51" s="62" t="s">
        <v>139</v>
      </c>
      <c r="H51" s="93">
        <v>0.2208966835348889</v>
      </c>
      <c r="I51" s="76">
        <v>5.1855411930695965</v>
      </c>
      <c r="J51" s="76">
        <v>7.692970495843696</v>
      </c>
      <c r="K51" s="78">
        <v>4.626772715771494</v>
      </c>
    </row>
    <row r="52" spans="2:11" ht="15.75" thickBot="1">
      <c r="B52" s="63"/>
      <c r="C52" s="64"/>
      <c r="D52" s="74" t="s">
        <v>82</v>
      </c>
      <c r="E52" s="64"/>
      <c r="F52" s="65"/>
      <c r="G52" s="66" t="s">
        <v>139</v>
      </c>
      <c r="H52" s="94">
        <v>22.428656736912032</v>
      </c>
      <c r="I52" s="79">
        <v>28.929869497440308</v>
      </c>
      <c r="J52" s="79">
        <v>-19.121896374241217</v>
      </c>
      <c r="K52" s="82">
        <v>-3.9896038520506067</v>
      </c>
    </row>
    <row r="53" spans="2:10" ht="15">
      <c r="B53" s="31" t="s">
        <v>119</v>
      </c>
      <c r="C53" s="57"/>
      <c r="D53" s="57"/>
      <c r="E53" s="57"/>
      <c r="F53" s="57"/>
      <c r="G53" s="68"/>
      <c r="H53" s="57"/>
      <c r="I53" s="57"/>
      <c r="J53" s="57"/>
    </row>
    <row r="60" spans="2:10" ht="15">
      <c r="B60" s="57"/>
      <c r="C60" s="57"/>
      <c r="D60" s="57"/>
      <c r="E60" s="57"/>
      <c r="F60" s="57"/>
      <c r="G60" s="68"/>
      <c r="H60" s="57"/>
      <c r="I60" s="57"/>
      <c r="J60" s="57"/>
    </row>
    <row r="61" spans="2:10" ht="15">
      <c r="B61" s="57"/>
      <c r="C61" s="57"/>
      <c r="D61" s="57"/>
      <c r="E61" s="57"/>
      <c r="F61" s="57"/>
      <c r="G61" s="68"/>
      <c r="H61" s="57"/>
      <c r="I61" s="57"/>
      <c r="J61" s="57"/>
    </row>
    <row r="62" spans="2:10" ht="15">
      <c r="B62" s="57"/>
      <c r="C62" s="57"/>
      <c r="D62" s="57"/>
      <c r="E62" s="57"/>
      <c r="F62" s="57"/>
      <c r="G62" s="68"/>
      <c r="H62" s="57"/>
      <c r="I62" s="57"/>
      <c r="J62" s="57"/>
    </row>
    <row r="63" spans="2:10" ht="15">
      <c r="B63" s="57"/>
      <c r="C63" s="57"/>
      <c r="D63" s="57"/>
      <c r="E63" s="57"/>
      <c r="F63" s="57"/>
      <c r="G63" s="68"/>
      <c r="H63" s="57"/>
      <c r="I63" s="57"/>
      <c r="J63" s="57"/>
    </row>
    <row r="64" spans="2:10" ht="15">
      <c r="B64" s="57"/>
      <c r="C64" s="57"/>
      <c r="D64" s="57"/>
      <c r="E64" s="57"/>
      <c r="F64" s="57"/>
      <c r="G64" s="68"/>
      <c r="H64" s="57"/>
      <c r="I64" s="57"/>
      <c r="J64" s="57"/>
    </row>
    <row r="65" spans="2:10" ht="15">
      <c r="B65" s="57"/>
      <c r="C65" s="57"/>
      <c r="D65" s="57"/>
      <c r="E65" s="57"/>
      <c r="F65" s="57"/>
      <c r="G65" s="68"/>
      <c r="H65" s="57"/>
      <c r="I65" s="57"/>
      <c r="J65" s="57"/>
    </row>
    <row r="66" spans="2:10" ht="15">
      <c r="B66" s="57"/>
      <c r="C66" s="57"/>
      <c r="D66" s="57"/>
      <c r="E66" s="57"/>
      <c r="F66" s="57"/>
      <c r="G66" s="68"/>
      <c r="H66" s="57"/>
      <c r="I66" s="57"/>
      <c r="J66" s="57"/>
    </row>
    <row r="67" spans="2:10" ht="15">
      <c r="B67" s="57"/>
      <c r="C67" s="57"/>
      <c r="D67" s="57"/>
      <c r="E67" s="57"/>
      <c r="F67" s="57"/>
      <c r="G67" s="68"/>
      <c r="H67" s="57"/>
      <c r="I67" s="57"/>
      <c r="J67" s="57"/>
    </row>
    <row r="68" spans="2:10" ht="15">
      <c r="B68" s="57"/>
      <c r="C68" s="57"/>
      <c r="D68" s="57"/>
      <c r="E68" s="57"/>
      <c r="F68" s="57"/>
      <c r="G68" s="68"/>
      <c r="H68" s="57"/>
      <c r="I68" s="57"/>
      <c r="J68" s="57"/>
    </row>
    <row r="69" spans="2:10" ht="15">
      <c r="B69" s="57"/>
      <c r="C69" s="57"/>
      <c r="D69" s="57"/>
      <c r="E69" s="57"/>
      <c r="F69" s="57"/>
      <c r="G69" s="68"/>
      <c r="H69" s="57"/>
      <c r="I69" s="57"/>
      <c r="J69" s="57"/>
    </row>
    <row r="70" spans="2:10" ht="15">
      <c r="B70" s="57"/>
      <c r="C70" s="57"/>
      <c r="D70" s="57"/>
      <c r="E70" s="57"/>
      <c r="F70" s="57"/>
      <c r="G70" s="68"/>
      <c r="H70" s="57"/>
      <c r="I70" s="57"/>
      <c r="J70" s="57"/>
    </row>
    <row r="71" spans="2:10" ht="15">
      <c r="B71" s="57"/>
      <c r="C71" s="57"/>
      <c r="D71" s="57"/>
      <c r="E71" s="57"/>
      <c r="F71" s="57"/>
      <c r="G71" s="68"/>
      <c r="H71" s="57"/>
      <c r="I71" s="57"/>
      <c r="J71" s="57"/>
    </row>
    <row r="72" spans="2:10" ht="15">
      <c r="B72" s="57"/>
      <c r="C72" s="57"/>
      <c r="D72" s="57"/>
      <c r="E72" s="57"/>
      <c r="F72" s="57"/>
      <c r="G72" s="68"/>
      <c r="H72" s="57"/>
      <c r="I72" s="57"/>
      <c r="J72" s="57"/>
    </row>
    <row r="73" spans="2:10" ht="15">
      <c r="B73" s="57"/>
      <c r="C73" s="57"/>
      <c r="D73" s="57"/>
      <c r="E73" s="57"/>
      <c r="F73" s="57"/>
      <c r="G73" s="57"/>
      <c r="H73" s="57"/>
      <c r="I73" s="57"/>
      <c r="J73" s="57"/>
    </row>
    <row r="74" spans="2:10" ht="15">
      <c r="B74" s="57"/>
      <c r="C74" s="57"/>
      <c r="D74" s="57"/>
      <c r="E74" s="57"/>
      <c r="F74" s="57"/>
      <c r="G74" s="57"/>
      <c r="H74" s="57"/>
      <c r="I74" s="57"/>
      <c r="J74" s="57"/>
    </row>
    <row r="75" spans="2:10" ht="15">
      <c r="B75" s="57"/>
      <c r="C75" s="57"/>
      <c r="D75" s="57"/>
      <c r="E75" s="57"/>
      <c r="F75" s="57"/>
      <c r="G75" s="57"/>
      <c r="H75" s="57"/>
      <c r="I75" s="57"/>
      <c r="J75" s="57"/>
    </row>
    <row r="76" spans="2:10" ht="15">
      <c r="B76" s="57"/>
      <c r="C76" s="57"/>
      <c r="D76" s="57"/>
      <c r="E76" s="57"/>
      <c r="F76" s="57"/>
      <c r="G76" s="57"/>
      <c r="H76" s="57"/>
      <c r="I76" s="57"/>
      <c r="J76" s="57"/>
    </row>
    <row r="77" spans="2:10" ht="15">
      <c r="B77" s="57"/>
      <c r="C77" s="57"/>
      <c r="D77" s="57"/>
      <c r="E77" s="57"/>
      <c r="F77" s="57"/>
      <c r="G77" s="57"/>
      <c r="H77" s="57"/>
      <c r="I77" s="57"/>
      <c r="J77" s="57"/>
    </row>
    <row r="78" spans="2:10" ht="15">
      <c r="B78" s="57"/>
      <c r="C78" s="57"/>
      <c r="D78" s="57"/>
      <c r="E78" s="57"/>
      <c r="F78" s="57"/>
      <c r="G78" s="57"/>
      <c r="H78" s="57"/>
      <c r="I78" s="57"/>
      <c r="J78" s="57"/>
    </row>
    <row r="79" spans="2:10" ht="15">
      <c r="B79" s="57"/>
      <c r="C79" s="57"/>
      <c r="D79" s="57"/>
      <c r="E79" s="57"/>
      <c r="F79" s="57"/>
      <c r="G79" s="57"/>
      <c r="H79" s="57"/>
      <c r="I79" s="57"/>
      <c r="J79" s="57"/>
    </row>
  </sheetData>
  <sheetProtection/>
  <mergeCells count="35"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B2:AA3"/>
    <mergeCell ref="L4:O4"/>
    <mergeCell ref="P4:S4"/>
    <mergeCell ref="T4:W4"/>
    <mergeCell ref="X4:AA4"/>
    <mergeCell ref="G4:G5"/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N46" sqref="N46"/>
    </sheetView>
  </sheetViews>
  <sheetFormatPr defaultColWidth="9.140625" defaultRowHeight="15"/>
  <cols>
    <col min="1" max="5" width="3.140625" style="45" customWidth="1"/>
    <col min="6" max="6" width="39.28125" style="45" customWidth="1"/>
    <col min="7" max="7" width="20.421875" style="45" bestFit="1" customWidth="1"/>
    <col min="8" max="8" width="10.710937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121</v>
      </c>
    </row>
    <row r="2" spans="2:27" ht="18.75" customHeight="1">
      <c r="B2" s="236" t="str">
        <f>"Strednodobá predikcia "&amp;Súhrn!$H$4&amp;" - cenový vývoj [medziročný rast]"</f>
        <v>Strednodobá predikcia P4Q-2015 - cenový vývoj [medziročný rast]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18.75" customHeight="1"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4"/>
    </row>
    <row r="4" spans="2:27" ht="15">
      <c r="B4" s="266" t="s">
        <v>30</v>
      </c>
      <c r="C4" s="267"/>
      <c r="D4" s="267"/>
      <c r="E4" s="267"/>
      <c r="F4" s="268"/>
      <c r="G4" s="271" t="s">
        <v>77</v>
      </c>
      <c r="H4" s="41" t="s">
        <v>37</v>
      </c>
      <c r="I4" s="254">
        <v>2015</v>
      </c>
      <c r="J4" s="254">
        <v>2016</v>
      </c>
      <c r="K4" s="256">
        <v>2017</v>
      </c>
      <c r="L4" s="275">
        <v>2014</v>
      </c>
      <c r="M4" s="276"/>
      <c r="N4" s="276"/>
      <c r="O4" s="276"/>
      <c r="P4" s="275">
        <v>2015</v>
      </c>
      <c r="Q4" s="276"/>
      <c r="R4" s="276"/>
      <c r="S4" s="276"/>
      <c r="T4" s="275">
        <v>2016</v>
      </c>
      <c r="U4" s="276"/>
      <c r="V4" s="276"/>
      <c r="W4" s="276"/>
      <c r="X4" s="275">
        <v>2017</v>
      </c>
      <c r="Y4" s="276"/>
      <c r="Z4" s="276"/>
      <c r="AA4" s="278"/>
    </row>
    <row r="5" spans="2:27" ht="15">
      <c r="B5" s="261"/>
      <c r="C5" s="262"/>
      <c r="D5" s="262"/>
      <c r="E5" s="262"/>
      <c r="F5" s="263"/>
      <c r="G5" s="265"/>
      <c r="H5" s="42">
        <v>2014</v>
      </c>
      <c r="I5" s="255"/>
      <c r="J5" s="255"/>
      <c r="K5" s="257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157" t="s">
        <v>6</v>
      </c>
    </row>
    <row r="6" spans="2:27" ht="3.75" customHeight="1">
      <c r="B6" s="50"/>
      <c r="C6" s="51"/>
      <c r="D6" s="51"/>
      <c r="E6" s="51"/>
      <c r="F6" s="52"/>
      <c r="G6" s="40"/>
      <c r="H6" s="54"/>
      <c r="I6" s="95"/>
      <c r="J6" s="96"/>
      <c r="K6" s="97"/>
      <c r="L6" s="55"/>
      <c r="M6" s="55"/>
      <c r="N6" s="55"/>
      <c r="O6" s="54"/>
      <c r="P6" s="55"/>
      <c r="Q6" s="55"/>
      <c r="R6" s="55"/>
      <c r="S6" s="54"/>
      <c r="T6" s="98"/>
      <c r="U6" s="55"/>
      <c r="V6" s="55"/>
      <c r="W6" s="54"/>
      <c r="X6" s="55"/>
      <c r="Y6" s="55"/>
      <c r="Z6" s="55"/>
      <c r="AA6" s="72"/>
    </row>
    <row r="7" spans="2:27" ht="15">
      <c r="B7" s="50"/>
      <c r="C7" s="99" t="s">
        <v>78</v>
      </c>
      <c r="D7" s="51"/>
      <c r="E7" s="51"/>
      <c r="F7" s="100"/>
      <c r="G7" s="62" t="s">
        <v>84</v>
      </c>
      <c r="H7" s="114">
        <v>-0.10168112798262996</v>
      </c>
      <c r="I7" s="113">
        <v>-0.31225743131960826</v>
      </c>
      <c r="J7" s="113">
        <v>0.7446708970588958</v>
      </c>
      <c r="K7" s="114">
        <v>1.7103470975137185</v>
      </c>
      <c r="L7" s="113">
        <v>-0.10849517196484726</v>
      </c>
      <c r="M7" s="113">
        <v>-0.10560805870721879</v>
      </c>
      <c r="N7" s="113">
        <v>-0.1409061348363423</v>
      </c>
      <c r="O7" s="114">
        <v>-0.051603791520690834</v>
      </c>
      <c r="P7" s="113">
        <v>-0.4996198544585724</v>
      </c>
      <c r="Q7" s="113">
        <v>-0.10029818378964706</v>
      </c>
      <c r="R7" s="113">
        <v>-0.31748616085964443</v>
      </c>
      <c r="S7" s="114">
        <v>-0.3319939579774598</v>
      </c>
      <c r="T7" s="115">
        <v>0.5948564055197068</v>
      </c>
      <c r="U7" s="113">
        <v>0.4227199702969955</v>
      </c>
      <c r="V7" s="113">
        <v>0.7517522725548815</v>
      </c>
      <c r="W7" s="114">
        <v>1.2107433763526245</v>
      </c>
      <c r="X7" s="113">
        <v>1.5319314099852193</v>
      </c>
      <c r="Y7" s="113">
        <v>1.6369208586836521</v>
      </c>
      <c r="Z7" s="113">
        <v>1.755906825296293</v>
      </c>
      <c r="AA7" s="116">
        <v>1.9152922357123572</v>
      </c>
    </row>
    <row r="8" spans="2:27" ht="15">
      <c r="B8" s="61"/>
      <c r="C8" s="57"/>
      <c r="D8" s="57" t="s">
        <v>57</v>
      </c>
      <c r="E8" s="57"/>
      <c r="F8" s="58"/>
      <c r="G8" s="62" t="s">
        <v>84</v>
      </c>
      <c r="H8" s="75">
        <v>-2.2318253924839837</v>
      </c>
      <c r="I8" s="76">
        <v>-3.9364853386735064</v>
      </c>
      <c r="J8" s="76">
        <v>-3.0141054177936013</v>
      </c>
      <c r="K8" s="75">
        <v>-1.133919878638082</v>
      </c>
      <c r="L8" s="76">
        <v>-3.3204019180260786</v>
      </c>
      <c r="M8" s="76">
        <v>-1.8756555037927711</v>
      </c>
      <c r="N8" s="76">
        <v>-1.8347284407241489</v>
      </c>
      <c r="O8" s="75">
        <v>-1.8835658270833022</v>
      </c>
      <c r="P8" s="76">
        <v>-3.5465942227649947</v>
      </c>
      <c r="Q8" s="76">
        <v>-2.8585632612478378</v>
      </c>
      <c r="R8" s="76">
        <v>-4.0825938228149425</v>
      </c>
      <c r="S8" s="75">
        <v>-5.258981677282122</v>
      </c>
      <c r="T8" s="77">
        <v>-3.611747439423297</v>
      </c>
      <c r="U8" s="76">
        <v>-4.2410539763001225</v>
      </c>
      <c r="V8" s="76">
        <v>-2.9764177363886546</v>
      </c>
      <c r="W8" s="75">
        <v>-1.184413528126953</v>
      </c>
      <c r="X8" s="76">
        <v>-0.9601277923762268</v>
      </c>
      <c r="Y8" s="76">
        <v>-1.0820024472376275</v>
      </c>
      <c r="Z8" s="76">
        <v>-1.2024973363014908</v>
      </c>
      <c r="AA8" s="78">
        <v>-1.2895374483835553</v>
      </c>
    </row>
    <row r="9" spans="2:27" ht="15">
      <c r="B9" s="61"/>
      <c r="C9" s="57"/>
      <c r="D9" s="57" t="s">
        <v>50</v>
      </c>
      <c r="E9" s="57"/>
      <c r="F9" s="58"/>
      <c r="G9" s="62" t="s">
        <v>84</v>
      </c>
      <c r="H9" s="75">
        <v>-0.1690799760999795</v>
      </c>
      <c r="I9" s="76">
        <v>0.010493722515249715</v>
      </c>
      <c r="J9" s="76">
        <v>1.1348448867340295</v>
      </c>
      <c r="K9" s="75">
        <v>2.578859496918696</v>
      </c>
      <c r="L9" s="76">
        <v>1.0817430350035977</v>
      </c>
      <c r="M9" s="76">
        <v>-0.25018953752842776</v>
      </c>
      <c r="N9" s="76">
        <v>-1.0023540132128659</v>
      </c>
      <c r="O9" s="75">
        <v>-0.4993725831647282</v>
      </c>
      <c r="P9" s="76">
        <v>-1.0550227158001348</v>
      </c>
      <c r="Q9" s="76">
        <v>0.3496237744166564</v>
      </c>
      <c r="R9" s="76">
        <v>0.153409526731636</v>
      </c>
      <c r="S9" s="75">
        <v>0.6086400906818881</v>
      </c>
      <c r="T9" s="77">
        <v>1.239099664265808</v>
      </c>
      <c r="U9" s="76">
        <v>0.8207878653387297</v>
      </c>
      <c r="V9" s="76">
        <v>1.0901941469155787</v>
      </c>
      <c r="W9" s="75">
        <v>1.3932582558529703</v>
      </c>
      <c r="X9" s="76">
        <v>2.3745608257713684</v>
      </c>
      <c r="Y9" s="76">
        <v>2.5433609443635987</v>
      </c>
      <c r="Z9" s="76">
        <v>2.666200023637444</v>
      </c>
      <c r="AA9" s="78">
        <v>2.7319370054691916</v>
      </c>
    </row>
    <row r="10" spans="2:27" ht="15">
      <c r="B10" s="61"/>
      <c r="C10" s="57"/>
      <c r="D10" s="57" t="s">
        <v>51</v>
      </c>
      <c r="E10" s="57"/>
      <c r="F10" s="58"/>
      <c r="G10" s="62" t="s">
        <v>84</v>
      </c>
      <c r="H10" s="75">
        <v>0.995953539214895</v>
      </c>
      <c r="I10" s="76">
        <v>0.5903265658675423</v>
      </c>
      <c r="J10" s="76">
        <v>2.308483313834614</v>
      </c>
      <c r="K10" s="75">
        <v>3.0446668230372325</v>
      </c>
      <c r="L10" s="76">
        <v>0.868762973783376</v>
      </c>
      <c r="M10" s="76">
        <v>0.9592510168060784</v>
      </c>
      <c r="N10" s="76">
        <v>1.2628134666018838</v>
      </c>
      <c r="O10" s="75">
        <v>0.8928571428571672</v>
      </c>
      <c r="P10" s="76">
        <v>0.4623983739837172</v>
      </c>
      <c r="Q10" s="76">
        <v>0.45606567345699034</v>
      </c>
      <c r="R10" s="76">
        <v>0.5604220836594038</v>
      </c>
      <c r="S10" s="75">
        <v>0.8815748285204279</v>
      </c>
      <c r="T10" s="77">
        <v>2.1304770275446145</v>
      </c>
      <c r="U10" s="76">
        <v>2.2543000690691315</v>
      </c>
      <c r="V10" s="76">
        <v>2.2786833071719315</v>
      </c>
      <c r="W10" s="75">
        <v>2.5684936597134964</v>
      </c>
      <c r="X10" s="76">
        <v>2.6582393183612254</v>
      </c>
      <c r="Y10" s="76">
        <v>2.8500914064778726</v>
      </c>
      <c r="Z10" s="76">
        <v>3.1155451592908037</v>
      </c>
      <c r="AA10" s="78">
        <v>3.5481999057609386</v>
      </c>
    </row>
    <row r="11" spans="2:27" ht="15">
      <c r="B11" s="61"/>
      <c r="C11" s="57"/>
      <c r="D11" s="57" t="s">
        <v>86</v>
      </c>
      <c r="E11" s="57"/>
      <c r="F11" s="58"/>
      <c r="G11" s="62" t="s">
        <v>84</v>
      </c>
      <c r="H11" s="75">
        <v>-0.024103194920016335</v>
      </c>
      <c r="I11" s="76">
        <v>0.39159818246061207</v>
      </c>
      <c r="J11" s="76">
        <v>0.7451022060764387</v>
      </c>
      <c r="K11" s="75">
        <v>1.062964075596824</v>
      </c>
      <c r="L11" s="76">
        <v>-0.3294618789310988</v>
      </c>
      <c r="M11" s="76">
        <v>-0.14270069359174897</v>
      </c>
      <c r="N11" s="76">
        <v>0.03661662394726761</v>
      </c>
      <c r="O11" s="75">
        <v>0.33894925730236025</v>
      </c>
      <c r="P11" s="76">
        <v>0.5843071786310645</v>
      </c>
      <c r="Q11" s="76">
        <v>0.39215686274512507</v>
      </c>
      <c r="R11" s="76">
        <v>0.362704645281525</v>
      </c>
      <c r="S11" s="75">
        <v>0.22865277607692747</v>
      </c>
      <c r="T11" s="77">
        <v>0.6491811112057349</v>
      </c>
      <c r="U11" s="76">
        <v>0.630001480514693</v>
      </c>
      <c r="V11" s="76">
        <v>0.8231859177267182</v>
      </c>
      <c r="W11" s="75">
        <v>0.8776523430564396</v>
      </c>
      <c r="X11" s="76">
        <v>0.9387432164532896</v>
      </c>
      <c r="Y11" s="76">
        <v>1.0165491905503643</v>
      </c>
      <c r="Z11" s="76">
        <v>1.109247641929855</v>
      </c>
      <c r="AA11" s="78">
        <v>1.1864483038526572</v>
      </c>
    </row>
    <row r="12" spans="2:27" ht="3.75" customHeight="1">
      <c r="B12" s="61"/>
      <c r="C12" s="57"/>
      <c r="E12" s="57"/>
      <c r="F12" s="58"/>
      <c r="G12" s="62"/>
      <c r="H12" s="75"/>
      <c r="I12" s="76"/>
      <c r="J12" s="76"/>
      <c r="K12" s="75"/>
      <c r="L12" s="76"/>
      <c r="M12" s="76"/>
      <c r="N12" s="76"/>
      <c r="O12" s="75"/>
      <c r="P12" s="76"/>
      <c r="Q12" s="76"/>
      <c r="R12" s="76"/>
      <c r="S12" s="75"/>
      <c r="T12" s="77"/>
      <c r="U12" s="76"/>
      <c r="V12" s="76"/>
      <c r="W12" s="75"/>
      <c r="X12" s="76"/>
      <c r="Y12" s="76"/>
      <c r="Z12" s="76"/>
      <c r="AA12" s="78"/>
    </row>
    <row r="13" spans="2:27" ht="15">
      <c r="B13" s="61"/>
      <c r="C13" s="57"/>
      <c r="D13" s="57" t="s">
        <v>87</v>
      </c>
      <c r="E13" s="57"/>
      <c r="F13" s="58"/>
      <c r="G13" s="62" t="s">
        <v>84</v>
      </c>
      <c r="H13" s="75">
        <v>0.31188785929623464</v>
      </c>
      <c r="I13" s="76">
        <v>0.3588741874244903</v>
      </c>
      <c r="J13" s="76">
        <v>1.4347039938637351</v>
      </c>
      <c r="K13" s="75">
        <v>2.23365368772383</v>
      </c>
      <c r="L13" s="76">
        <v>0.5206883109650846</v>
      </c>
      <c r="M13" s="76">
        <v>0.23842528416966502</v>
      </c>
      <c r="N13" s="76">
        <v>0.18876304685765888</v>
      </c>
      <c r="O13" s="75">
        <v>0.30038382377482264</v>
      </c>
      <c r="P13" s="76">
        <v>0.06371014653335294</v>
      </c>
      <c r="Q13" s="76">
        <v>0.4065715233985969</v>
      </c>
      <c r="R13" s="76">
        <v>0.38235620082012645</v>
      </c>
      <c r="S13" s="75">
        <v>0.5830342266140605</v>
      </c>
      <c r="T13" s="77">
        <v>1.3682945458823212</v>
      </c>
      <c r="U13" s="76">
        <v>1.2838252932967293</v>
      </c>
      <c r="V13" s="76">
        <v>1.4371431377620638</v>
      </c>
      <c r="W13" s="75">
        <v>1.6494123002313188</v>
      </c>
      <c r="X13" s="76">
        <v>1.9904129646576507</v>
      </c>
      <c r="Y13" s="76">
        <v>2.1370787161066005</v>
      </c>
      <c r="Z13" s="76">
        <v>2.3004120517855284</v>
      </c>
      <c r="AA13" s="78">
        <v>2.5049981284234377</v>
      </c>
    </row>
    <row r="14" spans="2:27" ht="15">
      <c r="B14" s="61"/>
      <c r="C14" s="57"/>
      <c r="D14" s="57" t="s">
        <v>88</v>
      </c>
      <c r="E14" s="57"/>
      <c r="F14" s="58"/>
      <c r="G14" s="62" t="s">
        <v>84</v>
      </c>
      <c r="H14" s="75">
        <v>0.4991189902549422</v>
      </c>
      <c r="I14" s="76">
        <v>0.4960284222224942</v>
      </c>
      <c r="J14" s="76">
        <v>1.55854934814856</v>
      </c>
      <c r="K14" s="75">
        <v>2.0917194636901115</v>
      </c>
      <c r="L14" s="76">
        <v>0.28526148969889675</v>
      </c>
      <c r="M14" s="76">
        <v>0.41972114417131934</v>
      </c>
      <c r="N14" s="76">
        <v>0.6648438624262241</v>
      </c>
      <c r="O14" s="75">
        <v>0.6262568227520546</v>
      </c>
      <c r="P14" s="76">
        <v>0.5200551660728792</v>
      </c>
      <c r="Q14" s="76">
        <v>0.42655520884027</v>
      </c>
      <c r="R14" s="76">
        <v>0.46889295516925245</v>
      </c>
      <c r="S14" s="75">
        <v>0.5685313375856111</v>
      </c>
      <c r="T14" s="77">
        <v>1.4199830939810596</v>
      </c>
      <c r="U14" s="76">
        <v>1.4750033102491074</v>
      </c>
      <c r="V14" s="76">
        <v>1.5814047472506303</v>
      </c>
      <c r="W14" s="75">
        <v>1.756561326015074</v>
      </c>
      <c r="X14" s="76">
        <v>1.8315747723506064</v>
      </c>
      <c r="Y14" s="76">
        <v>1.9684437968816155</v>
      </c>
      <c r="Z14" s="76">
        <v>2.150911004533242</v>
      </c>
      <c r="AA14" s="78">
        <v>2.412698992795953</v>
      </c>
    </row>
    <row r="15" spans="2:27" ht="3.75" customHeight="1">
      <c r="B15" s="61"/>
      <c r="C15" s="57"/>
      <c r="D15" s="57"/>
      <c r="E15" s="57"/>
      <c r="F15" s="58"/>
      <c r="G15" s="62"/>
      <c r="H15" s="75"/>
      <c r="I15" s="76"/>
      <c r="J15" s="76"/>
      <c r="K15" s="75"/>
      <c r="L15" s="76"/>
      <c r="M15" s="76"/>
      <c r="N15" s="76"/>
      <c r="O15" s="75"/>
      <c r="P15" s="76"/>
      <c r="Q15" s="76"/>
      <c r="R15" s="76"/>
      <c r="S15" s="75"/>
      <c r="T15" s="77"/>
      <c r="U15" s="76"/>
      <c r="V15" s="76"/>
      <c r="W15" s="75"/>
      <c r="X15" s="76"/>
      <c r="Y15" s="76"/>
      <c r="Z15" s="76"/>
      <c r="AA15" s="78"/>
    </row>
    <row r="16" spans="2:27" ht="15">
      <c r="B16" s="61"/>
      <c r="C16" s="57" t="s">
        <v>79</v>
      </c>
      <c r="D16" s="57"/>
      <c r="E16" s="57"/>
      <c r="F16" s="58"/>
      <c r="G16" s="62" t="s">
        <v>84</v>
      </c>
      <c r="H16" s="75">
        <v>-0.06916924047804852</v>
      </c>
      <c r="I16" s="76">
        <v>-0.2992525452894372</v>
      </c>
      <c r="J16" s="76">
        <v>0.6863961755275749</v>
      </c>
      <c r="K16" s="75">
        <v>1.7811198805613302</v>
      </c>
      <c r="L16" s="76">
        <v>-0.0568278546299581</v>
      </c>
      <c r="M16" s="76">
        <v>-0.07819545369208925</v>
      </c>
      <c r="N16" s="76">
        <v>-0.12547117825471332</v>
      </c>
      <c r="O16" s="75">
        <v>-0.016058413897823698</v>
      </c>
      <c r="P16" s="76">
        <v>-0.42361195035105936</v>
      </c>
      <c r="Q16" s="76">
        <v>-0.0956643546232101</v>
      </c>
      <c r="R16" s="76">
        <v>-0.2978990488194029</v>
      </c>
      <c r="S16" s="75">
        <v>-0.38069569658878777</v>
      </c>
      <c r="T16" s="77">
        <v>0.443598761816105</v>
      </c>
      <c r="U16" s="76">
        <v>0.3642580692037427</v>
      </c>
      <c r="V16" s="76">
        <v>0.7348046113540647</v>
      </c>
      <c r="W16" s="75">
        <v>1.2335931678368013</v>
      </c>
      <c r="X16" s="76">
        <v>1.6095891341155237</v>
      </c>
      <c r="Y16" s="76">
        <v>1.709229505104659</v>
      </c>
      <c r="Z16" s="76">
        <v>1.8369463629378515</v>
      </c>
      <c r="AA16" s="78">
        <v>2.01752447671349</v>
      </c>
    </row>
    <row r="17" spans="2:27" ht="3.75" customHeight="1">
      <c r="B17" s="61"/>
      <c r="C17" s="57"/>
      <c r="D17" s="57"/>
      <c r="E17" s="57"/>
      <c r="F17" s="58"/>
      <c r="G17" s="62"/>
      <c r="H17" s="58"/>
      <c r="I17" s="57"/>
      <c r="J17" s="57"/>
      <c r="K17" s="58"/>
      <c r="L17" s="57"/>
      <c r="M17" s="57"/>
      <c r="N17" s="57"/>
      <c r="O17" s="58"/>
      <c r="P17" s="57"/>
      <c r="Q17" s="57"/>
      <c r="R17" s="57"/>
      <c r="S17" s="58"/>
      <c r="T17" s="59"/>
      <c r="U17" s="57"/>
      <c r="V17" s="57"/>
      <c r="W17" s="58"/>
      <c r="X17" s="57"/>
      <c r="Y17" s="57"/>
      <c r="Z17" s="57"/>
      <c r="AA17" s="60"/>
    </row>
    <row r="18" spans="2:27" ht="15">
      <c r="B18" s="61"/>
      <c r="C18" s="57" t="s">
        <v>19</v>
      </c>
      <c r="D18" s="57"/>
      <c r="E18" s="57"/>
      <c r="F18" s="58"/>
      <c r="G18" s="62" t="s">
        <v>85</v>
      </c>
      <c r="H18" s="75">
        <v>-0.18059182645471594</v>
      </c>
      <c r="I18" s="76">
        <v>-0.23781924919769892</v>
      </c>
      <c r="J18" s="76">
        <v>1.3028172402561893</v>
      </c>
      <c r="K18" s="75">
        <v>2.257664653178338</v>
      </c>
      <c r="L18" s="76">
        <v>-0.22219751527873655</v>
      </c>
      <c r="M18" s="76">
        <v>-0.29022119268454105</v>
      </c>
      <c r="N18" s="76">
        <v>-0.11506229535640955</v>
      </c>
      <c r="O18" s="75">
        <v>-0.09596741953407673</v>
      </c>
      <c r="P18" s="76">
        <v>-0.25119140071659274</v>
      </c>
      <c r="Q18" s="76">
        <v>-0.2458818575223063</v>
      </c>
      <c r="R18" s="76">
        <v>-0.3255363010953687</v>
      </c>
      <c r="S18" s="75">
        <v>-0.129648444988689</v>
      </c>
      <c r="T18" s="77">
        <v>0.46490228654664634</v>
      </c>
      <c r="U18" s="76">
        <v>1.0353905237593608</v>
      </c>
      <c r="V18" s="76">
        <v>1.6374190874096826</v>
      </c>
      <c r="W18" s="75">
        <v>2.052316644810759</v>
      </c>
      <c r="X18" s="76">
        <v>2.206793367898527</v>
      </c>
      <c r="Y18" s="76">
        <v>2.254519335370148</v>
      </c>
      <c r="Z18" s="76">
        <v>2.283602099539266</v>
      </c>
      <c r="AA18" s="78">
        <v>2.283592307524245</v>
      </c>
    </row>
    <row r="19" spans="2:27" ht="15">
      <c r="B19" s="61"/>
      <c r="C19" s="57"/>
      <c r="D19" s="57" t="s">
        <v>20</v>
      </c>
      <c r="E19" s="57"/>
      <c r="F19" s="58"/>
      <c r="G19" s="62" t="s">
        <v>85</v>
      </c>
      <c r="H19" s="75">
        <v>-0.09075001358490908</v>
      </c>
      <c r="I19" s="76">
        <v>0.08731623481344286</v>
      </c>
      <c r="J19" s="76">
        <v>0.835809420097533</v>
      </c>
      <c r="K19" s="75">
        <v>1.7551450381102285</v>
      </c>
      <c r="L19" s="76">
        <v>0.08632696666359152</v>
      </c>
      <c r="M19" s="76">
        <v>-0.4748020454547657</v>
      </c>
      <c r="N19" s="76">
        <v>-0.3342147979008985</v>
      </c>
      <c r="O19" s="75">
        <v>0.3599751961357356</v>
      </c>
      <c r="P19" s="76">
        <v>-0.1717670231075772</v>
      </c>
      <c r="Q19" s="76">
        <v>0.34250495711012263</v>
      </c>
      <c r="R19" s="76">
        <v>0.3146641269328114</v>
      </c>
      <c r="S19" s="75">
        <v>-0.1351125509353892</v>
      </c>
      <c r="T19" s="77">
        <v>0.43913964015666807</v>
      </c>
      <c r="U19" s="76">
        <v>0.5493980316885683</v>
      </c>
      <c r="V19" s="76">
        <v>0.9110963613158845</v>
      </c>
      <c r="W19" s="75">
        <v>1.4313991182962837</v>
      </c>
      <c r="X19" s="76">
        <v>1.6291383891955888</v>
      </c>
      <c r="Y19" s="76">
        <v>1.7103173376244172</v>
      </c>
      <c r="Z19" s="76">
        <v>1.8065230718607808</v>
      </c>
      <c r="AA19" s="78">
        <v>1.8691243039296523</v>
      </c>
    </row>
    <row r="20" spans="2:27" ht="15">
      <c r="B20" s="61"/>
      <c r="C20" s="57"/>
      <c r="D20" s="57" t="s">
        <v>22</v>
      </c>
      <c r="E20" s="57"/>
      <c r="F20" s="58"/>
      <c r="G20" s="62" t="s">
        <v>85</v>
      </c>
      <c r="H20" s="75">
        <v>0.3095883363618839</v>
      </c>
      <c r="I20" s="76">
        <v>0.840312492047218</v>
      </c>
      <c r="J20" s="76">
        <v>2.337304190485611</v>
      </c>
      <c r="K20" s="75">
        <v>2.174897470291043</v>
      </c>
      <c r="L20" s="76">
        <v>0.024765700484735476</v>
      </c>
      <c r="M20" s="76">
        <v>0.1514697974279784</v>
      </c>
      <c r="N20" s="76">
        <v>0.3784451403378881</v>
      </c>
      <c r="O20" s="75">
        <v>0.673555725732129</v>
      </c>
      <c r="P20" s="76">
        <v>0.8154316657574441</v>
      </c>
      <c r="Q20" s="76">
        <v>0.8885571260298377</v>
      </c>
      <c r="R20" s="76">
        <v>0.8413569045483626</v>
      </c>
      <c r="S20" s="75">
        <v>0.8157985644599535</v>
      </c>
      <c r="T20" s="77">
        <v>1.7927048501665865</v>
      </c>
      <c r="U20" s="76">
        <v>2.1433462752275716</v>
      </c>
      <c r="V20" s="76">
        <v>2.5318441325376426</v>
      </c>
      <c r="W20" s="75">
        <v>2.874980922475771</v>
      </c>
      <c r="X20" s="76">
        <v>2.2439721482180346</v>
      </c>
      <c r="Y20" s="76">
        <v>2.189458735914698</v>
      </c>
      <c r="Z20" s="76">
        <v>2.1492907489909783</v>
      </c>
      <c r="AA20" s="78">
        <v>2.127525731726081</v>
      </c>
    </row>
    <row r="21" spans="2:27" ht="15">
      <c r="B21" s="61"/>
      <c r="C21" s="57"/>
      <c r="D21" s="57" t="s">
        <v>21</v>
      </c>
      <c r="E21" s="57"/>
      <c r="F21" s="58"/>
      <c r="G21" s="62" t="s">
        <v>85</v>
      </c>
      <c r="H21" s="75">
        <v>-0.381687578661527</v>
      </c>
      <c r="I21" s="76">
        <v>-0.5167551328765541</v>
      </c>
      <c r="J21" s="76">
        <v>1.169774258817739</v>
      </c>
      <c r="K21" s="75">
        <v>2.2149730303191006</v>
      </c>
      <c r="L21" s="76">
        <v>0.7373843276632783</v>
      </c>
      <c r="M21" s="76">
        <v>0.1559671871363264</v>
      </c>
      <c r="N21" s="76">
        <v>-1.661737154634423</v>
      </c>
      <c r="O21" s="75">
        <v>-0.683197223074572</v>
      </c>
      <c r="P21" s="76">
        <v>-0.41134836993168733</v>
      </c>
      <c r="Q21" s="76">
        <v>0.08811864863749008</v>
      </c>
      <c r="R21" s="76">
        <v>0.15290380784239233</v>
      </c>
      <c r="S21" s="75">
        <v>-1.8229639986573858</v>
      </c>
      <c r="T21" s="77">
        <v>-0.1362594062929503</v>
      </c>
      <c r="U21" s="76">
        <v>0.3447153928869824</v>
      </c>
      <c r="V21" s="76">
        <v>1.1322143590431892</v>
      </c>
      <c r="W21" s="75">
        <v>3.2788656954849245</v>
      </c>
      <c r="X21" s="76">
        <v>2.272446204884588</v>
      </c>
      <c r="Y21" s="76">
        <v>2.1893513360300005</v>
      </c>
      <c r="Z21" s="76">
        <v>2.1999492999566144</v>
      </c>
      <c r="AA21" s="78">
        <v>2.1917822624504737</v>
      </c>
    </row>
    <row r="22" spans="2:27" ht="15">
      <c r="B22" s="61"/>
      <c r="C22" s="57"/>
      <c r="D22" s="57" t="s">
        <v>23</v>
      </c>
      <c r="E22" s="57"/>
      <c r="F22" s="58"/>
      <c r="G22" s="62" t="s">
        <v>85</v>
      </c>
      <c r="H22" s="75">
        <v>-3.342053412963992</v>
      </c>
      <c r="I22" s="76">
        <v>-1.3999848034805353</v>
      </c>
      <c r="J22" s="76">
        <v>1.3465365711085013</v>
      </c>
      <c r="K22" s="75">
        <v>2.222555683264744</v>
      </c>
      <c r="L22" s="76">
        <v>-3.9562680502039598</v>
      </c>
      <c r="M22" s="76">
        <v>-3.8987122552865117</v>
      </c>
      <c r="N22" s="76">
        <v>-3.3164111148363844</v>
      </c>
      <c r="O22" s="75">
        <v>-2.3084754799780995</v>
      </c>
      <c r="P22" s="76">
        <v>-2.5562770913202257</v>
      </c>
      <c r="Q22" s="76">
        <v>-1.41406483230746</v>
      </c>
      <c r="R22" s="76">
        <v>-0.6544696313407599</v>
      </c>
      <c r="S22" s="75">
        <v>-0.9403759935269562</v>
      </c>
      <c r="T22" s="77">
        <v>0.882064480695945</v>
      </c>
      <c r="U22" s="76">
        <v>0.9617760992280466</v>
      </c>
      <c r="V22" s="76">
        <v>1.352942746140812</v>
      </c>
      <c r="W22" s="75">
        <v>2.149321583193057</v>
      </c>
      <c r="X22" s="76">
        <v>2.173381021380493</v>
      </c>
      <c r="Y22" s="76">
        <v>2.205680549348372</v>
      </c>
      <c r="Z22" s="76">
        <v>2.2448149282447503</v>
      </c>
      <c r="AA22" s="78">
        <v>2.2592380801620635</v>
      </c>
    </row>
    <row r="23" spans="2:27" ht="15">
      <c r="B23" s="61"/>
      <c r="C23" s="57"/>
      <c r="D23" s="57" t="s">
        <v>24</v>
      </c>
      <c r="E23" s="57"/>
      <c r="F23" s="58"/>
      <c r="G23" s="62" t="s">
        <v>85</v>
      </c>
      <c r="H23" s="75">
        <v>-3.3612990370833984</v>
      </c>
      <c r="I23" s="76">
        <v>-1.1138719086621478</v>
      </c>
      <c r="J23" s="76">
        <v>1.9353296078091091</v>
      </c>
      <c r="K23" s="75">
        <v>2.648731964694065</v>
      </c>
      <c r="L23" s="76">
        <v>-3.9848490602997515</v>
      </c>
      <c r="M23" s="76">
        <v>-3.7379620920035848</v>
      </c>
      <c r="N23" s="76">
        <v>-3.6472616916200877</v>
      </c>
      <c r="O23" s="75">
        <v>-2.191803215958174</v>
      </c>
      <c r="P23" s="76">
        <v>-2.439104129482814</v>
      </c>
      <c r="Q23" s="76">
        <v>-0.7208774947825134</v>
      </c>
      <c r="R23" s="76">
        <v>-0.17531214587400257</v>
      </c>
      <c r="S23" s="75">
        <v>-1.1015225692449064</v>
      </c>
      <c r="T23" s="77">
        <v>1.6527362552232603</v>
      </c>
      <c r="U23" s="76">
        <v>1.405295952682991</v>
      </c>
      <c r="V23" s="76">
        <v>1.8452032183895284</v>
      </c>
      <c r="W23" s="75">
        <v>2.8060377214595746</v>
      </c>
      <c r="X23" s="76">
        <v>2.693579747601248</v>
      </c>
      <c r="Y23" s="76">
        <v>2.686471846043915</v>
      </c>
      <c r="Z23" s="76">
        <v>2.619834104567829</v>
      </c>
      <c r="AA23" s="78">
        <v>2.5927263172485766</v>
      </c>
    </row>
    <row r="24" spans="2:27" ht="18">
      <c r="B24" s="61"/>
      <c r="C24" s="57"/>
      <c r="D24" s="57" t="s">
        <v>141</v>
      </c>
      <c r="E24" s="57"/>
      <c r="F24" s="58"/>
      <c r="G24" s="62" t="s">
        <v>85</v>
      </c>
      <c r="H24" s="75">
        <v>0.0199150277556015</v>
      </c>
      <c r="I24" s="76">
        <v>-0.2893357241716643</v>
      </c>
      <c r="J24" s="76">
        <v>-0.5776142962071873</v>
      </c>
      <c r="K24" s="75">
        <v>-0.4151792947387918</v>
      </c>
      <c r="L24" s="76">
        <v>0.02976718759077812</v>
      </c>
      <c r="M24" s="76">
        <v>-0.16699227107217496</v>
      </c>
      <c r="N24" s="76">
        <v>0.3433743374524596</v>
      </c>
      <c r="O24" s="75">
        <v>-0.11928679584751478</v>
      </c>
      <c r="P24" s="76">
        <v>-0.12010238404629092</v>
      </c>
      <c r="Q24" s="76">
        <v>-0.698220653076902</v>
      </c>
      <c r="R24" s="76">
        <v>-0.47999898198224855</v>
      </c>
      <c r="S24" s="75">
        <v>0.16294141214739</v>
      </c>
      <c r="T24" s="77">
        <v>-0.7581416919190076</v>
      </c>
      <c r="U24" s="76">
        <v>-0.4373734618968115</v>
      </c>
      <c r="V24" s="76">
        <v>-0.4833418331869126</v>
      </c>
      <c r="W24" s="75">
        <v>-0.63879141033118</v>
      </c>
      <c r="X24" s="76">
        <v>-0.5065542826526439</v>
      </c>
      <c r="Y24" s="76">
        <v>-0.4682128892463595</v>
      </c>
      <c r="Z24" s="76">
        <v>-0.36544512042472377</v>
      </c>
      <c r="AA24" s="78">
        <v>-0.3250603128093701</v>
      </c>
    </row>
    <row r="25" spans="2:27" ht="3.75" customHeight="1">
      <c r="B25" s="61"/>
      <c r="C25" s="57"/>
      <c r="D25" s="57"/>
      <c r="E25" s="57"/>
      <c r="F25" s="58"/>
      <c r="G25" s="62"/>
      <c r="H25" s="58"/>
      <c r="I25" s="57"/>
      <c r="J25" s="57"/>
      <c r="K25" s="58"/>
      <c r="L25" s="57"/>
      <c r="M25" s="57"/>
      <c r="N25" s="57"/>
      <c r="O25" s="58"/>
      <c r="P25" s="57"/>
      <c r="Q25" s="57"/>
      <c r="R25" s="57"/>
      <c r="S25" s="58"/>
      <c r="T25" s="59"/>
      <c r="U25" s="57"/>
      <c r="V25" s="57"/>
      <c r="W25" s="58"/>
      <c r="X25" s="57"/>
      <c r="Y25" s="57"/>
      <c r="Z25" s="57"/>
      <c r="AA25" s="60"/>
    </row>
    <row r="26" spans="2:27" ht="18.75" thickBot="1">
      <c r="B26" s="63"/>
      <c r="C26" s="64" t="s">
        <v>142</v>
      </c>
      <c r="D26" s="64"/>
      <c r="E26" s="64"/>
      <c r="F26" s="65"/>
      <c r="G26" s="66" t="s">
        <v>48</v>
      </c>
      <c r="H26" s="80">
        <v>0.7291699108483272</v>
      </c>
      <c r="I26" s="79">
        <v>0.7345507349525207</v>
      </c>
      <c r="J26" s="79">
        <v>1.8425334025957483</v>
      </c>
      <c r="K26" s="80">
        <v>1.4765160898624146</v>
      </c>
      <c r="L26" s="79">
        <v>-0.5569079888590664</v>
      </c>
      <c r="M26" s="79">
        <v>2.0348756054218597</v>
      </c>
      <c r="N26" s="79">
        <v>0.7309256534322515</v>
      </c>
      <c r="O26" s="80">
        <v>0.7222264017584905</v>
      </c>
      <c r="P26" s="79">
        <v>0.7792562872939897</v>
      </c>
      <c r="Q26" s="79">
        <v>-0.039094742062928844</v>
      </c>
      <c r="R26" s="79">
        <v>1.0268775905580156</v>
      </c>
      <c r="S26" s="80">
        <v>1.1656054055872715</v>
      </c>
      <c r="T26" s="81">
        <v>1.5752953369874092</v>
      </c>
      <c r="U26" s="79">
        <v>2.0561385496508535</v>
      </c>
      <c r="V26" s="79">
        <v>1.935237557318743</v>
      </c>
      <c r="W26" s="80">
        <v>1.8053661029223917</v>
      </c>
      <c r="X26" s="79">
        <v>1.4157885017392289</v>
      </c>
      <c r="Y26" s="79">
        <v>1.3794708194023286</v>
      </c>
      <c r="Z26" s="79">
        <v>1.5183475843346628</v>
      </c>
      <c r="AA26" s="82">
        <v>1.5884471681350192</v>
      </c>
    </row>
    <row r="27" ht="3.75" customHeight="1"/>
    <row r="28" ht="15">
      <c r="B28" s="45" t="s">
        <v>119</v>
      </c>
    </row>
    <row r="29" spans="2:6" ht="15">
      <c r="B29" s="45" t="s">
        <v>123</v>
      </c>
      <c r="F29" s="68"/>
    </row>
    <row r="30" spans="2:6" ht="15">
      <c r="B30" s="45" t="s">
        <v>124</v>
      </c>
      <c r="F30" s="68"/>
    </row>
    <row r="31" ht="15">
      <c r="G31" s="68"/>
    </row>
    <row r="32" ht="15.75" thickBot="1">
      <c r="F32" s="70" t="s">
        <v>83</v>
      </c>
    </row>
    <row r="33" spans="6:23" ht="15">
      <c r="F33" s="101"/>
      <c r="G33" s="102"/>
      <c r="H33" s="208">
        <v>42156</v>
      </c>
      <c r="I33" s="208">
        <v>42186</v>
      </c>
      <c r="J33" s="208">
        <v>42217</v>
      </c>
      <c r="K33" s="208">
        <v>42248</v>
      </c>
      <c r="L33" s="208">
        <v>42278</v>
      </c>
      <c r="M33" s="208">
        <v>42309</v>
      </c>
      <c r="N33" s="208">
        <v>42339</v>
      </c>
      <c r="O33" s="208">
        <v>42370</v>
      </c>
      <c r="P33" s="208">
        <v>42401</v>
      </c>
      <c r="Q33" s="208">
        <v>42430</v>
      </c>
      <c r="R33" s="208">
        <v>42461</v>
      </c>
      <c r="S33" s="208">
        <v>42491</v>
      </c>
      <c r="T33" s="208">
        <v>42522</v>
      </c>
      <c r="U33" s="208">
        <v>42552</v>
      </c>
      <c r="V33" s="208">
        <v>42583</v>
      </c>
      <c r="W33" s="209">
        <v>42614</v>
      </c>
    </row>
    <row r="34" spans="6:23" ht="15.75" thickBot="1">
      <c r="F34" s="103" t="s">
        <v>78</v>
      </c>
      <c r="G34" s="104" t="s">
        <v>91</v>
      </c>
      <c r="H34" s="79">
        <v>-0.08930746123245115</v>
      </c>
      <c r="I34" s="79">
        <v>-0.21141649048625766</v>
      </c>
      <c r="J34" s="79">
        <v>-0.21999511121975956</v>
      </c>
      <c r="K34" s="79">
        <v>-0.5211302011236825</v>
      </c>
      <c r="L34" s="79">
        <v>-0.5369345916042931</v>
      </c>
      <c r="M34" s="79">
        <v>-0.3947270982354354</v>
      </c>
      <c r="N34" s="79">
        <v>-0.06322476351417095</v>
      </c>
      <c r="O34" s="79">
        <v>0.3920068761120774</v>
      </c>
      <c r="P34" s="79">
        <v>0.69575097700816</v>
      </c>
      <c r="Q34" s="79">
        <v>0.6969929769696108</v>
      </c>
      <c r="R34" s="79">
        <v>0.5788768303276726</v>
      </c>
      <c r="S34" s="79">
        <v>0.37747678645638416</v>
      </c>
      <c r="T34" s="79">
        <v>0.3124183528857287</v>
      </c>
      <c r="U34" s="79">
        <v>0.5352024202889538</v>
      </c>
      <c r="V34" s="79">
        <v>0.7097314296375714</v>
      </c>
      <c r="W34" s="82">
        <v>1.011397605236624</v>
      </c>
    </row>
    <row r="35" spans="6:8" ht="15">
      <c r="F35" s="45" t="s">
        <v>119</v>
      </c>
      <c r="G35" s="105"/>
      <c r="H35" s="106"/>
    </row>
    <row r="36" spans="7:8" ht="15">
      <c r="G36" s="105"/>
      <c r="H36" s="106"/>
    </row>
    <row r="37" spans="7:8" ht="15">
      <c r="G37" s="105"/>
      <c r="H37" s="106"/>
    </row>
    <row r="38" spans="7:8" ht="15">
      <c r="G38" s="105"/>
      <c r="H38" s="106"/>
    </row>
    <row r="39" spans="7:8" ht="15">
      <c r="G39" s="105"/>
      <c r="H39" s="106"/>
    </row>
    <row r="40" spans="7:8" ht="15">
      <c r="G40" s="105"/>
      <c r="H40" s="106"/>
    </row>
    <row r="41" spans="7:8" ht="15">
      <c r="G41" s="105"/>
      <c r="H41" s="106"/>
    </row>
    <row r="42" spans="7:8" ht="15">
      <c r="G42" s="105"/>
      <c r="H42" s="106"/>
    </row>
    <row r="43" spans="7:8" ht="15">
      <c r="G43" s="105"/>
      <c r="H43" s="106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M97"/>
  <sheetViews>
    <sheetView zoomScale="80" zoomScaleNormal="80" zoomScalePageLayoutView="0" workbookViewId="0" topLeftCell="A28">
      <selection activeCell="AE34" sqref="AE34"/>
    </sheetView>
  </sheetViews>
  <sheetFormatPr defaultColWidth="9.140625" defaultRowHeight="15"/>
  <cols>
    <col min="1" max="5" width="3.140625" style="45" customWidth="1"/>
    <col min="6" max="6" width="35.00390625" style="45" customWidth="1"/>
    <col min="7" max="7" width="21.281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125</v>
      </c>
    </row>
    <row r="2" spans="2:27" ht="18.75" customHeight="1">
      <c r="B2" s="236" t="str">
        <f>"Strednodobá predikcia "&amp;Súhrn!$H$4&amp;" - trh práce [objem]"</f>
        <v>Strednodobá predikcia P4Q-2015 - trh práce [objem]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18.75" customHeight="1"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4"/>
    </row>
    <row r="4" spans="2:27" ht="15">
      <c r="B4" s="266" t="s">
        <v>30</v>
      </c>
      <c r="C4" s="267"/>
      <c r="D4" s="267"/>
      <c r="E4" s="267"/>
      <c r="F4" s="268"/>
      <c r="G4" s="271" t="s">
        <v>77</v>
      </c>
      <c r="H4" s="41" t="s">
        <v>37</v>
      </c>
      <c r="I4" s="254">
        <v>2015</v>
      </c>
      <c r="J4" s="254">
        <v>2016</v>
      </c>
      <c r="K4" s="256">
        <v>2017</v>
      </c>
      <c r="L4" s="275">
        <v>2014</v>
      </c>
      <c r="M4" s="276"/>
      <c r="N4" s="276"/>
      <c r="O4" s="276"/>
      <c r="P4" s="275">
        <v>2015</v>
      </c>
      <c r="Q4" s="276"/>
      <c r="R4" s="276"/>
      <c r="S4" s="276"/>
      <c r="T4" s="275">
        <v>2016</v>
      </c>
      <c r="U4" s="276"/>
      <c r="V4" s="276"/>
      <c r="W4" s="276"/>
      <c r="X4" s="275">
        <v>2017</v>
      </c>
      <c r="Y4" s="276"/>
      <c r="Z4" s="276"/>
      <c r="AA4" s="278"/>
    </row>
    <row r="5" spans="2:27" ht="15">
      <c r="B5" s="261"/>
      <c r="C5" s="262"/>
      <c r="D5" s="262"/>
      <c r="E5" s="262"/>
      <c r="F5" s="263"/>
      <c r="G5" s="265"/>
      <c r="H5" s="43">
        <v>2014</v>
      </c>
      <c r="I5" s="255"/>
      <c r="J5" s="255"/>
      <c r="K5" s="257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107"/>
      <c r="I6" s="95"/>
      <c r="J6" s="96"/>
      <c r="K6" s="97"/>
      <c r="L6" s="55"/>
      <c r="M6" s="55"/>
      <c r="N6" s="55"/>
      <c r="O6" s="54"/>
      <c r="P6" s="55"/>
      <c r="Q6" s="55"/>
      <c r="R6" s="55"/>
      <c r="S6" s="54"/>
      <c r="T6" s="98"/>
      <c r="U6" s="55"/>
      <c r="V6" s="55"/>
      <c r="W6" s="54"/>
      <c r="X6" s="55"/>
      <c r="Y6" s="55"/>
      <c r="Z6" s="55"/>
      <c r="AA6" s="72"/>
    </row>
    <row r="7" spans="2:27" ht="15">
      <c r="B7" s="50" t="s">
        <v>26</v>
      </c>
      <c r="C7" s="51"/>
      <c r="D7" s="51"/>
      <c r="E7" s="51"/>
      <c r="F7" s="100"/>
      <c r="G7" s="53"/>
      <c r="H7" s="107"/>
      <c r="I7" s="95"/>
      <c r="J7" s="95"/>
      <c r="K7" s="97"/>
      <c r="L7" s="55"/>
      <c r="M7" s="55"/>
      <c r="N7" s="55"/>
      <c r="O7" s="54"/>
      <c r="P7" s="55"/>
      <c r="Q7" s="55"/>
      <c r="R7" s="55"/>
      <c r="S7" s="54"/>
      <c r="T7" s="98"/>
      <c r="U7" s="55"/>
      <c r="V7" s="55"/>
      <c r="W7" s="54"/>
      <c r="X7" s="55"/>
      <c r="Y7" s="55"/>
      <c r="Z7" s="55"/>
      <c r="AA7" s="72"/>
    </row>
    <row r="8" spans="2:27" ht="15">
      <c r="B8" s="50"/>
      <c r="C8" s="99" t="s">
        <v>10</v>
      </c>
      <c r="D8" s="51"/>
      <c r="E8" s="51"/>
      <c r="F8" s="100"/>
      <c r="G8" s="62" t="s">
        <v>134</v>
      </c>
      <c r="H8" s="117">
        <v>2223.1490000000003</v>
      </c>
      <c r="I8" s="118">
        <v>2266.69255304155</v>
      </c>
      <c r="J8" s="118">
        <v>2295.6582492661787</v>
      </c>
      <c r="K8" s="119">
        <v>2315.6546733500004</v>
      </c>
      <c r="L8" s="120">
        <v>2206.79258585359</v>
      </c>
      <c r="M8" s="120">
        <v>2217.9641069051504</v>
      </c>
      <c r="N8" s="120">
        <v>2226.09042259332</v>
      </c>
      <c r="O8" s="121">
        <v>2241.74888464794</v>
      </c>
      <c r="P8" s="120">
        <v>2248.80718592091</v>
      </c>
      <c r="Q8" s="120">
        <v>2263.13669295828</v>
      </c>
      <c r="R8" s="120">
        <v>2272.98070738701</v>
      </c>
      <c r="S8" s="121">
        <v>2281.8456259000004</v>
      </c>
      <c r="T8" s="122">
        <v>2287.1656862769805</v>
      </c>
      <c r="U8" s="120">
        <v>2293.1575804838853</v>
      </c>
      <c r="V8" s="120">
        <v>2298.6982074020293</v>
      </c>
      <c r="W8" s="121">
        <v>2303.611522901819</v>
      </c>
      <c r="X8" s="120">
        <v>2308.456030852753</v>
      </c>
      <c r="Y8" s="120">
        <v>2313.2020818922847</v>
      </c>
      <c r="Z8" s="120">
        <v>2318.0494390501385</v>
      </c>
      <c r="AA8" s="123">
        <v>2322.911141604826</v>
      </c>
    </row>
    <row r="9" spans="2:27" ht="3.75" customHeight="1">
      <c r="B9" s="61"/>
      <c r="C9" s="57"/>
      <c r="D9" s="73"/>
      <c r="E9" s="57"/>
      <c r="F9" s="58"/>
      <c r="G9" s="62"/>
      <c r="H9" s="124"/>
      <c r="I9" s="120"/>
      <c r="J9" s="120"/>
      <c r="K9" s="121"/>
      <c r="L9" s="120"/>
      <c r="M9" s="120"/>
      <c r="N9" s="120"/>
      <c r="O9" s="121"/>
      <c r="P9" s="120"/>
      <c r="Q9" s="120"/>
      <c r="R9" s="120"/>
      <c r="S9" s="121"/>
      <c r="T9" s="122"/>
      <c r="U9" s="120"/>
      <c r="V9" s="120"/>
      <c r="W9" s="121"/>
      <c r="X9" s="120"/>
      <c r="Y9" s="120"/>
      <c r="Z9" s="120"/>
      <c r="AA9" s="123"/>
    </row>
    <row r="10" spans="2:27" ht="15">
      <c r="B10" s="61"/>
      <c r="C10" s="57"/>
      <c r="D10" s="73" t="s">
        <v>52</v>
      </c>
      <c r="E10" s="57"/>
      <c r="F10" s="58"/>
      <c r="G10" s="62" t="s">
        <v>134</v>
      </c>
      <c r="H10" s="124">
        <v>1895.5242499999997</v>
      </c>
      <c r="I10" s="120">
        <v>1941.1749790262504</v>
      </c>
      <c r="J10" s="120">
        <v>1968.808920422963</v>
      </c>
      <c r="K10" s="121">
        <v>1985.9583102005445</v>
      </c>
      <c r="L10" s="125"/>
      <c r="M10" s="125"/>
      <c r="N10" s="125"/>
      <c r="O10" s="126"/>
      <c r="P10" s="125"/>
      <c r="Q10" s="125"/>
      <c r="R10" s="125"/>
      <c r="S10" s="126"/>
      <c r="T10" s="127"/>
      <c r="U10" s="125"/>
      <c r="V10" s="125"/>
      <c r="W10" s="126"/>
      <c r="X10" s="125"/>
      <c r="Y10" s="125"/>
      <c r="Z10" s="125"/>
      <c r="AA10" s="128"/>
    </row>
    <row r="11" spans="2:27" ht="15">
      <c r="B11" s="61"/>
      <c r="C11" s="57"/>
      <c r="D11" s="73" t="s">
        <v>53</v>
      </c>
      <c r="E11" s="57"/>
      <c r="F11" s="58"/>
      <c r="G11" s="62" t="s">
        <v>134</v>
      </c>
      <c r="H11" s="124">
        <v>327.6247500000002</v>
      </c>
      <c r="I11" s="120">
        <v>325.51757401529983</v>
      </c>
      <c r="J11" s="120">
        <v>326.84932884321563</v>
      </c>
      <c r="K11" s="121">
        <v>329.69636314945603</v>
      </c>
      <c r="L11" s="125"/>
      <c r="M11" s="125"/>
      <c r="N11" s="125"/>
      <c r="O11" s="126"/>
      <c r="P11" s="125"/>
      <c r="Q11" s="125"/>
      <c r="R11" s="125"/>
      <c r="S11" s="126"/>
      <c r="T11" s="127"/>
      <c r="U11" s="125"/>
      <c r="V11" s="125"/>
      <c r="W11" s="126"/>
      <c r="X11" s="125"/>
      <c r="Y11" s="125"/>
      <c r="Z11" s="125"/>
      <c r="AA11" s="128"/>
    </row>
    <row r="12" spans="2:27" ht="3.75" customHeight="1">
      <c r="B12" s="61"/>
      <c r="C12" s="57"/>
      <c r="D12" s="57"/>
      <c r="E12" s="57"/>
      <c r="F12" s="58"/>
      <c r="G12" s="62"/>
      <c r="H12" s="69"/>
      <c r="I12" s="57"/>
      <c r="J12" s="57"/>
      <c r="K12" s="58"/>
      <c r="L12" s="57"/>
      <c r="M12" s="57"/>
      <c r="N12" s="57"/>
      <c r="O12" s="58"/>
      <c r="P12" s="57"/>
      <c r="Q12" s="57"/>
      <c r="R12" s="57"/>
      <c r="S12" s="58"/>
      <c r="T12" s="59"/>
      <c r="U12" s="57"/>
      <c r="V12" s="57"/>
      <c r="W12" s="58"/>
      <c r="X12" s="57"/>
      <c r="Y12" s="57"/>
      <c r="Z12" s="57"/>
      <c r="AA12" s="60"/>
    </row>
    <row r="13" spans="2:27" ht="15">
      <c r="B13" s="61"/>
      <c r="C13" s="57" t="s">
        <v>54</v>
      </c>
      <c r="D13" s="57"/>
      <c r="E13" s="57"/>
      <c r="F13" s="58"/>
      <c r="G13" s="62" t="s">
        <v>136</v>
      </c>
      <c r="H13" s="93">
        <v>358.71500000000003</v>
      </c>
      <c r="I13" s="76">
        <v>315.19786124391106</v>
      </c>
      <c r="J13" s="76">
        <v>282.97409994434076</v>
      </c>
      <c r="K13" s="75">
        <v>259.57101810509187</v>
      </c>
      <c r="L13" s="113">
        <v>373.916531976355</v>
      </c>
      <c r="M13" s="113">
        <v>365.840989893983</v>
      </c>
      <c r="N13" s="113">
        <v>355.518423670484</v>
      </c>
      <c r="O13" s="114">
        <v>339.584054459178</v>
      </c>
      <c r="P13" s="113">
        <v>329.72474581792</v>
      </c>
      <c r="Q13" s="113">
        <v>315.772905725632</v>
      </c>
      <c r="R13" s="113">
        <v>314.72372028292307</v>
      </c>
      <c r="S13" s="114">
        <v>300.57007314916933</v>
      </c>
      <c r="T13" s="115">
        <v>292.67628955807595</v>
      </c>
      <c r="U13" s="113">
        <v>286.16650661422227</v>
      </c>
      <c r="V13" s="113">
        <v>279.3715038583855</v>
      </c>
      <c r="W13" s="114">
        <v>273.68209974667934</v>
      </c>
      <c r="X13" s="113">
        <v>267.80400745121824</v>
      </c>
      <c r="Y13" s="113">
        <v>262.2824125742227</v>
      </c>
      <c r="Z13" s="113">
        <v>256.6597450446011</v>
      </c>
      <c r="AA13" s="116">
        <v>251.53790735032544</v>
      </c>
    </row>
    <row r="14" spans="2:27" ht="15">
      <c r="B14" s="61"/>
      <c r="C14" s="57" t="s">
        <v>8</v>
      </c>
      <c r="D14" s="57"/>
      <c r="E14" s="57"/>
      <c r="F14" s="58"/>
      <c r="G14" s="62" t="s">
        <v>11</v>
      </c>
      <c r="H14" s="93">
        <v>13.180637187509506</v>
      </c>
      <c r="I14" s="76">
        <v>11.527160571466135</v>
      </c>
      <c r="J14" s="76">
        <v>10.352633143125622</v>
      </c>
      <c r="K14" s="75">
        <v>9.509023218275559</v>
      </c>
      <c r="L14" s="76">
        <v>13.77737993813695</v>
      </c>
      <c r="M14" s="76">
        <v>13.457592929133448</v>
      </c>
      <c r="N14" s="76">
        <v>13.056170509141262</v>
      </c>
      <c r="O14" s="75">
        <v>12.431617387134366</v>
      </c>
      <c r="P14" s="76">
        <v>12.074247109464023</v>
      </c>
      <c r="Q14" s="76">
        <v>11.561081678362006</v>
      </c>
      <c r="R14" s="76">
        <v>11.484286208980937</v>
      </c>
      <c r="S14" s="75">
        <v>10.989027289057574</v>
      </c>
      <c r="T14" s="77">
        <v>10.702670648846182</v>
      </c>
      <c r="U14" s="76">
        <v>10.466720170836652</v>
      </c>
      <c r="V14" s="76">
        <v>10.223160389602981</v>
      </c>
      <c r="W14" s="75">
        <v>10.017981363216677</v>
      </c>
      <c r="X14" s="76">
        <v>9.806749904834078</v>
      </c>
      <c r="Y14" s="76">
        <v>9.607446076586257</v>
      </c>
      <c r="Z14" s="76">
        <v>9.404317906165716</v>
      </c>
      <c r="AA14" s="78">
        <v>9.217578985516184</v>
      </c>
    </row>
    <row r="15" spans="2:27" ht="3.75" customHeight="1">
      <c r="B15" s="61"/>
      <c r="C15" s="57"/>
      <c r="D15" s="57"/>
      <c r="E15" s="57"/>
      <c r="F15" s="58"/>
      <c r="G15" s="62"/>
      <c r="H15" s="69"/>
      <c r="I15" s="57"/>
      <c r="J15" s="57"/>
      <c r="K15" s="58"/>
      <c r="L15" s="57"/>
      <c r="M15" s="57"/>
      <c r="N15" s="57"/>
      <c r="O15" s="58"/>
      <c r="P15" s="57"/>
      <c r="Q15" s="57"/>
      <c r="R15" s="57"/>
      <c r="S15" s="58"/>
      <c r="T15" s="59"/>
      <c r="U15" s="57"/>
      <c r="V15" s="57"/>
      <c r="W15" s="58"/>
      <c r="X15" s="57"/>
      <c r="Y15" s="57"/>
      <c r="Z15" s="57"/>
      <c r="AA15" s="60"/>
    </row>
    <row r="16" spans="2:27" ht="15">
      <c r="B16" s="50" t="s">
        <v>25</v>
      </c>
      <c r="C16" s="57"/>
      <c r="D16" s="57"/>
      <c r="E16" s="57"/>
      <c r="F16" s="58"/>
      <c r="G16" s="62"/>
      <c r="H16" s="69"/>
      <c r="I16" s="57"/>
      <c r="J16" s="57"/>
      <c r="K16" s="58"/>
      <c r="L16" s="57"/>
      <c r="M16" s="57"/>
      <c r="N16" s="57"/>
      <c r="O16" s="58"/>
      <c r="P16" s="57"/>
      <c r="Q16" s="57"/>
      <c r="R16" s="57"/>
      <c r="S16" s="58"/>
      <c r="T16" s="59"/>
      <c r="U16" s="57"/>
      <c r="V16" s="57"/>
      <c r="W16" s="58"/>
      <c r="X16" s="57"/>
      <c r="Y16" s="57"/>
      <c r="Z16" s="57"/>
      <c r="AA16" s="60"/>
    </row>
    <row r="17" spans="2:27" ht="15">
      <c r="B17" s="61"/>
      <c r="C17" s="57" t="s">
        <v>93</v>
      </c>
      <c r="D17" s="57"/>
      <c r="E17" s="57"/>
      <c r="F17" s="58"/>
      <c r="G17" s="62" t="s">
        <v>96</v>
      </c>
      <c r="H17" s="219">
        <v>15054.513810625214</v>
      </c>
      <c r="I17" s="85">
        <v>15366.872165545923</v>
      </c>
      <c r="J17" s="85">
        <v>15928.487763518371</v>
      </c>
      <c r="K17" s="86">
        <v>16540.192376453797</v>
      </c>
      <c r="L17" s="85">
        <v>3741.1265357914026</v>
      </c>
      <c r="M17" s="85">
        <v>3774.9152526706844</v>
      </c>
      <c r="N17" s="85">
        <v>3760.944396752461</v>
      </c>
      <c r="O17" s="86">
        <v>3777.1429513726102</v>
      </c>
      <c r="P17" s="85">
        <v>3810.740435770273</v>
      </c>
      <c r="Q17" s="85">
        <v>3819.9155557068584</v>
      </c>
      <c r="R17" s="85">
        <v>3850.8989249592055</v>
      </c>
      <c r="S17" s="86">
        <v>3884.6097322837622</v>
      </c>
      <c r="T17" s="87">
        <v>3929.734942445308</v>
      </c>
      <c r="U17" s="85">
        <v>3964.255061158896</v>
      </c>
      <c r="V17" s="85">
        <v>3998.7537016243587</v>
      </c>
      <c r="W17" s="86">
        <v>4035.3244518362703</v>
      </c>
      <c r="X17" s="85">
        <v>4073.518990825819</v>
      </c>
      <c r="Y17" s="85">
        <v>4114.094841046318</v>
      </c>
      <c r="Z17" s="85">
        <v>4155.480056189286</v>
      </c>
      <c r="AA17" s="88">
        <v>4196.670787027616</v>
      </c>
    </row>
    <row r="18" spans="1:117" s="195" customFormat="1" ht="18">
      <c r="A18" s="180"/>
      <c r="B18" s="192"/>
      <c r="C18" s="178" t="s">
        <v>143</v>
      </c>
      <c r="D18" s="178"/>
      <c r="E18" s="178"/>
      <c r="F18" s="179"/>
      <c r="G18" s="29" t="s">
        <v>96</v>
      </c>
      <c r="H18" s="181">
        <v>858</v>
      </c>
      <c r="I18" s="183">
        <v>881.5437224071799</v>
      </c>
      <c r="J18" s="184">
        <v>913.5912210592414</v>
      </c>
      <c r="K18" s="185">
        <v>948.6764908677807</v>
      </c>
      <c r="L18" s="85">
        <v>851.967171465739</v>
      </c>
      <c r="M18" s="85">
        <v>860.810026801272</v>
      </c>
      <c r="N18" s="85">
        <v>859.279449617784</v>
      </c>
      <c r="O18" s="86">
        <v>859.943352115205</v>
      </c>
      <c r="P18" s="85">
        <v>870.091684452112</v>
      </c>
      <c r="Q18" s="85">
        <v>880.482563228249</v>
      </c>
      <c r="R18" s="85">
        <v>884.4015554820047</v>
      </c>
      <c r="S18" s="86">
        <v>891.199086466354</v>
      </c>
      <c r="T18" s="85">
        <v>901.5961782949487</v>
      </c>
      <c r="U18" s="85">
        <v>909.516103572934</v>
      </c>
      <c r="V18" s="85">
        <v>917.4311011123553</v>
      </c>
      <c r="W18" s="86">
        <v>925.8215012567275</v>
      </c>
      <c r="X18" s="85">
        <v>934.5844460581118</v>
      </c>
      <c r="Y18" s="85">
        <v>943.8937333321043</v>
      </c>
      <c r="Z18" s="85">
        <v>953.3887126010094</v>
      </c>
      <c r="AA18" s="88">
        <v>962.8390714798971</v>
      </c>
      <c r="AB18" s="180"/>
      <c r="AC18" s="193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</row>
    <row r="19" spans="2:27" ht="15">
      <c r="B19" s="61"/>
      <c r="C19" s="57"/>
      <c r="D19" s="73" t="s">
        <v>56</v>
      </c>
      <c r="E19" s="57"/>
      <c r="F19" s="58"/>
      <c r="G19" s="62" t="s">
        <v>96</v>
      </c>
      <c r="H19" s="181">
        <v>853.465641833039</v>
      </c>
      <c r="I19" s="186">
        <v>875.3183678256423</v>
      </c>
      <c r="J19" s="187">
        <v>903.8199422704836</v>
      </c>
      <c r="K19" s="188">
        <v>939.8225103576308</v>
      </c>
      <c r="L19" s="108"/>
      <c r="M19" s="108"/>
      <c r="N19" s="108"/>
      <c r="O19" s="109"/>
      <c r="P19" s="108"/>
      <c r="Q19" s="108"/>
      <c r="R19" s="108"/>
      <c r="S19" s="109"/>
      <c r="T19" s="110"/>
      <c r="U19" s="108"/>
      <c r="V19" s="108"/>
      <c r="W19" s="109"/>
      <c r="X19" s="108"/>
      <c r="Y19" s="108"/>
      <c r="Z19" s="108"/>
      <c r="AA19" s="111"/>
    </row>
    <row r="20" spans="2:27" ht="18">
      <c r="B20" s="61"/>
      <c r="C20" s="57"/>
      <c r="D20" s="73" t="s">
        <v>144</v>
      </c>
      <c r="E20" s="57"/>
      <c r="F20" s="58"/>
      <c r="G20" s="62" t="s">
        <v>96</v>
      </c>
      <c r="H20" s="181">
        <v>876.6083437358158</v>
      </c>
      <c r="I20" s="186">
        <v>906.0742523964057</v>
      </c>
      <c r="J20" s="187">
        <v>951.3215122263452</v>
      </c>
      <c r="K20" s="188">
        <v>981.3188274112293</v>
      </c>
      <c r="L20" s="108"/>
      <c r="M20" s="108"/>
      <c r="N20" s="108"/>
      <c r="O20" s="109"/>
      <c r="P20" s="108"/>
      <c r="Q20" s="108"/>
      <c r="R20" s="108"/>
      <c r="S20" s="109"/>
      <c r="T20" s="110"/>
      <c r="U20" s="108"/>
      <c r="V20" s="108"/>
      <c r="W20" s="109"/>
      <c r="X20" s="108"/>
      <c r="Y20" s="108"/>
      <c r="Z20" s="108"/>
      <c r="AA20" s="111"/>
    </row>
    <row r="21" spans="2:27" ht="15">
      <c r="B21" s="61"/>
      <c r="C21" s="57" t="s">
        <v>55</v>
      </c>
      <c r="D21" s="57"/>
      <c r="E21" s="57"/>
      <c r="F21" s="58"/>
      <c r="G21" s="62" t="s">
        <v>96</v>
      </c>
      <c r="H21" s="182">
        <v>783.3660064540215</v>
      </c>
      <c r="I21" s="189">
        <v>807.2142134620622</v>
      </c>
      <c r="J21" s="190">
        <v>830.7925686188288</v>
      </c>
      <c r="K21" s="191">
        <v>847.4947845007923</v>
      </c>
      <c r="L21" s="108"/>
      <c r="M21" s="108"/>
      <c r="N21" s="108"/>
      <c r="O21" s="109"/>
      <c r="P21" s="108"/>
      <c r="Q21" s="108"/>
      <c r="R21" s="108"/>
      <c r="S21" s="109"/>
      <c r="T21" s="110"/>
      <c r="U21" s="108"/>
      <c r="V21" s="108"/>
      <c r="W21" s="109"/>
      <c r="X21" s="108"/>
      <c r="Y21" s="108"/>
      <c r="Z21" s="108"/>
      <c r="AA21" s="111"/>
    </row>
    <row r="22" spans="2:27" ht="18">
      <c r="B22" s="61"/>
      <c r="C22" s="57" t="s">
        <v>145</v>
      </c>
      <c r="D22" s="57"/>
      <c r="E22" s="57"/>
      <c r="F22" s="58"/>
      <c r="G22" s="62" t="s">
        <v>148</v>
      </c>
      <c r="H22" s="129">
        <v>32909.311071817494</v>
      </c>
      <c r="I22" s="85">
        <v>33347.177483710824</v>
      </c>
      <c r="J22" s="85">
        <v>33940.55616544362</v>
      </c>
      <c r="K22" s="86">
        <v>34731.17020134902</v>
      </c>
      <c r="L22" s="85">
        <v>8205.681307351506</v>
      </c>
      <c r="M22" s="85">
        <v>8213.539183127661</v>
      </c>
      <c r="N22" s="85">
        <v>8239.076859086406</v>
      </c>
      <c r="O22" s="86">
        <v>8250.611952955342</v>
      </c>
      <c r="P22" s="85">
        <v>8293.740971937801</v>
      </c>
      <c r="Q22" s="85">
        <v>8314.702390625944</v>
      </c>
      <c r="R22" s="85">
        <v>8350.391371538472</v>
      </c>
      <c r="S22" s="86">
        <v>8387.591078156986</v>
      </c>
      <c r="T22" s="87">
        <v>8420.080894953988</v>
      </c>
      <c r="U22" s="85">
        <v>8455.034887126243</v>
      </c>
      <c r="V22" s="85">
        <v>8506.384836880618</v>
      </c>
      <c r="W22" s="86">
        <v>8558.499786350181</v>
      </c>
      <c r="X22" s="85">
        <v>8606.313840188654</v>
      </c>
      <c r="Y22" s="85">
        <v>8655.219650062318</v>
      </c>
      <c r="Z22" s="85">
        <v>8707.571189774535</v>
      </c>
      <c r="AA22" s="88">
        <v>8761.526220115007</v>
      </c>
    </row>
    <row r="23" spans="2:27" ht="15">
      <c r="B23" s="61"/>
      <c r="C23" s="57" t="s">
        <v>89</v>
      </c>
      <c r="D23" s="57"/>
      <c r="E23" s="57"/>
      <c r="F23" s="58"/>
      <c r="G23" s="62" t="s">
        <v>149</v>
      </c>
      <c r="H23" s="93">
        <v>37.764989806111366</v>
      </c>
      <c r="I23" s="76">
        <v>38.30078049651799</v>
      </c>
      <c r="J23" s="76">
        <v>38.56310513906441</v>
      </c>
      <c r="K23" s="75">
        <v>38.268293259520014</v>
      </c>
      <c r="L23" s="76">
        <v>37.4295263493574</v>
      </c>
      <c r="M23" s="76">
        <v>37.92261477330724</v>
      </c>
      <c r="N23" s="76">
        <v>37.7993154901961</v>
      </c>
      <c r="O23" s="75">
        <v>37.90850261158471</v>
      </c>
      <c r="P23" s="76">
        <v>38.09288614918156</v>
      </c>
      <c r="Q23" s="76">
        <v>38.20929107885121</v>
      </c>
      <c r="R23" s="76">
        <v>38.38696188559594</v>
      </c>
      <c r="S23" s="75">
        <v>38.51398287244325</v>
      </c>
      <c r="T23" s="77">
        <v>38.65835769903693</v>
      </c>
      <c r="U23" s="76">
        <v>38.633167192606585</v>
      </c>
      <c r="V23" s="76">
        <v>38.529070032321414</v>
      </c>
      <c r="W23" s="75">
        <v>38.431825632292714</v>
      </c>
      <c r="X23" s="76">
        <v>38.35917064844859</v>
      </c>
      <c r="Y23" s="76">
        <v>38.30256179893929</v>
      </c>
      <c r="Z23" s="76">
        <v>38.240807356747396</v>
      </c>
      <c r="AA23" s="78">
        <v>38.17063323394477</v>
      </c>
    </row>
    <row r="24" spans="2:27" ht="3.75" customHeight="1">
      <c r="B24" s="61"/>
      <c r="C24" s="57"/>
      <c r="D24" s="57"/>
      <c r="E24" s="57"/>
      <c r="F24" s="58"/>
      <c r="G24" s="62"/>
      <c r="H24" s="69"/>
      <c r="I24" s="57"/>
      <c r="J24" s="57"/>
      <c r="K24" s="58"/>
      <c r="L24" s="57"/>
      <c r="M24" s="57"/>
      <c r="N24" s="57"/>
      <c r="O24" s="58"/>
      <c r="P24" s="57"/>
      <c r="Q24" s="57"/>
      <c r="R24" s="57"/>
      <c r="S24" s="58"/>
      <c r="T24" s="59"/>
      <c r="U24" s="57"/>
      <c r="V24" s="57"/>
      <c r="W24" s="58"/>
      <c r="X24" s="57"/>
      <c r="Y24" s="57"/>
      <c r="Z24" s="57"/>
      <c r="AA24" s="60"/>
    </row>
    <row r="25" spans="2:27" ht="15">
      <c r="B25" s="50" t="s">
        <v>27</v>
      </c>
      <c r="C25" s="57"/>
      <c r="D25" s="57"/>
      <c r="E25" s="57"/>
      <c r="F25" s="58"/>
      <c r="G25" s="62"/>
      <c r="H25" s="69"/>
      <c r="I25" s="57"/>
      <c r="J25" s="57"/>
      <c r="K25" s="58"/>
      <c r="L25" s="57"/>
      <c r="M25" s="57"/>
      <c r="N25" s="57"/>
      <c r="O25" s="58"/>
      <c r="P25" s="57"/>
      <c r="Q25" s="57"/>
      <c r="R25" s="57"/>
      <c r="S25" s="58"/>
      <c r="T25" s="59"/>
      <c r="U25" s="57"/>
      <c r="V25" s="57"/>
      <c r="W25" s="58"/>
      <c r="X25" s="57"/>
      <c r="Y25" s="57"/>
      <c r="Z25" s="57"/>
      <c r="AA25" s="60"/>
    </row>
    <row r="26" spans="2:27" ht="15">
      <c r="B26" s="61"/>
      <c r="C26" s="57" t="s">
        <v>94</v>
      </c>
      <c r="D26" s="57"/>
      <c r="E26" s="57"/>
      <c r="F26" s="58"/>
      <c r="G26" s="62" t="s">
        <v>136</v>
      </c>
      <c r="H26" s="124">
        <v>3852.8881033271778</v>
      </c>
      <c r="I26" s="120">
        <v>3834.2653452792997</v>
      </c>
      <c r="J26" s="120">
        <v>3811.063559797827</v>
      </c>
      <c r="K26" s="121">
        <v>3783.4622955651466</v>
      </c>
      <c r="L26" s="120">
        <v>3859.7000006610565</v>
      </c>
      <c r="M26" s="120">
        <v>3855.2116701402497</v>
      </c>
      <c r="N26" s="120">
        <v>3850.763909072942</v>
      </c>
      <c r="O26" s="121">
        <v>3845.876833434461</v>
      </c>
      <c r="P26" s="120">
        <v>3841.5986394058796</v>
      </c>
      <c r="Q26" s="120">
        <v>3837.0641194174345</v>
      </c>
      <c r="R26" s="120">
        <v>3831.9592019788447</v>
      </c>
      <c r="S26" s="121">
        <v>3826.4394203150396</v>
      </c>
      <c r="T26" s="122">
        <v>3820.495241801251</v>
      </c>
      <c r="U26" s="120">
        <v>3814.3824618149365</v>
      </c>
      <c r="V26" s="120">
        <v>3808.0071698046704</v>
      </c>
      <c r="W26" s="121">
        <v>3801.369365770452</v>
      </c>
      <c r="X26" s="120">
        <v>3794.0723127903693</v>
      </c>
      <c r="Y26" s="120">
        <v>3787.068179477012</v>
      </c>
      <c r="Z26" s="120">
        <v>3779.960228908468</v>
      </c>
      <c r="AA26" s="123">
        <v>3772.7484610847364</v>
      </c>
    </row>
    <row r="27" spans="2:27" ht="15">
      <c r="B27" s="61"/>
      <c r="C27" s="57" t="s">
        <v>28</v>
      </c>
      <c r="D27" s="57"/>
      <c r="E27" s="57"/>
      <c r="F27" s="58"/>
      <c r="G27" s="62" t="s">
        <v>136</v>
      </c>
      <c r="H27" s="124">
        <v>2721.76725</v>
      </c>
      <c r="I27" s="120">
        <v>2734.452545240398</v>
      </c>
      <c r="J27" s="120">
        <v>2733.3276917127423</v>
      </c>
      <c r="K27" s="121">
        <v>2729.7166643470296</v>
      </c>
      <c r="L27" s="120">
        <v>2713.988680397225</v>
      </c>
      <c r="M27" s="120">
        <v>2718.472700285043</v>
      </c>
      <c r="N27" s="120">
        <v>2722.991580276684</v>
      </c>
      <c r="O27" s="121">
        <v>2731.6160390410478</v>
      </c>
      <c r="P27" s="120">
        <v>2730.80998615206</v>
      </c>
      <c r="Q27" s="120">
        <v>2731.343956479782</v>
      </c>
      <c r="R27" s="120">
        <v>2740.472629781753</v>
      </c>
      <c r="S27" s="121">
        <v>2735.183608547999</v>
      </c>
      <c r="T27" s="122">
        <v>2734.6098853338854</v>
      </c>
      <c r="U27" s="120">
        <v>2734.060927811392</v>
      </c>
      <c r="V27" s="120">
        <v>2732.7313004164475</v>
      </c>
      <c r="W27" s="121">
        <v>2731.908653289245</v>
      </c>
      <c r="X27" s="120">
        <v>2730.8130629420994</v>
      </c>
      <c r="Y27" s="120">
        <v>2729.9909932710657</v>
      </c>
      <c r="Z27" s="120">
        <v>2729.169171071584</v>
      </c>
      <c r="AA27" s="123">
        <v>2728.893430103369</v>
      </c>
    </row>
    <row r="28" spans="2:27" ht="18">
      <c r="B28" s="61"/>
      <c r="C28" s="57" t="s">
        <v>146</v>
      </c>
      <c r="D28" s="57"/>
      <c r="E28" s="57"/>
      <c r="F28" s="58"/>
      <c r="G28" s="62" t="s">
        <v>11</v>
      </c>
      <c r="H28" s="93">
        <v>70.64260881376978</v>
      </c>
      <c r="I28" s="76">
        <v>71.31645425278363</v>
      </c>
      <c r="J28" s="76">
        <v>71.72106260730742</v>
      </c>
      <c r="K28" s="75">
        <v>72.14891948430268</v>
      </c>
      <c r="L28" s="76">
        <v>70.3160525411922</v>
      </c>
      <c r="M28" s="76">
        <v>70.51422678916478</v>
      </c>
      <c r="N28" s="76">
        <v>70.71302330067373</v>
      </c>
      <c r="O28" s="75">
        <v>71.02713262404839</v>
      </c>
      <c r="P28" s="76">
        <v>71.08524972234976</v>
      </c>
      <c r="Q28" s="76">
        <v>71.1831721200028</v>
      </c>
      <c r="R28" s="76">
        <v>71.51622669590422</v>
      </c>
      <c r="S28" s="75">
        <v>71.48116847287773</v>
      </c>
      <c r="T28" s="77">
        <v>71.57736660456085</v>
      </c>
      <c r="U28" s="76">
        <v>71.6776819100224</v>
      </c>
      <c r="V28" s="76">
        <v>71.762766679786</v>
      </c>
      <c r="W28" s="75">
        <v>71.86643523486039</v>
      </c>
      <c r="X28" s="76">
        <v>71.9757779454053</v>
      </c>
      <c r="Y28" s="76">
        <v>72.08718892534101</v>
      </c>
      <c r="Z28" s="76">
        <v>72.201002280378</v>
      </c>
      <c r="AA28" s="78">
        <v>72.33170878608644</v>
      </c>
    </row>
    <row r="29" spans="2:27" ht="18.75" thickBot="1">
      <c r="B29" s="63"/>
      <c r="C29" s="64" t="s">
        <v>147</v>
      </c>
      <c r="D29" s="64"/>
      <c r="E29" s="64"/>
      <c r="F29" s="65"/>
      <c r="G29" s="66" t="s">
        <v>11</v>
      </c>
      <c r="H29" s="94">
        <v>11.065393041020176</v>
      </c>
      <c r="I29" s="79">
        <v>10.30040420626065</v>
      </c>
      <c r="J29" s="79">
        <v>9.758551008783865</v>
      </c>
      <c r="K29" s="80">
        <v>9.31997989848367</v>
      </c>
      <c r="L29" s="79">
        <v>11.4048834731715</v>
      </c>
      <c r="M29" s="79">
        <v>11.1844765861059</v>
      </c>
      <c r="N29" s="79">
        <v>10.9502135899213</v>
      </c>
      <c r="O29" s="80">
        <v>10.721998514882</v>
      </c>
      <c r="P29" s="79">
        <v>10.5225165932676</v>
      </c>
      <c r="Q29" s="79">
        <v>10.3617943943817</v>
      </c>
      <c r="R29" s="79">
        <v>10.228875808874301</v>
      </c>
      <c r="S29" s="80">
        <v>10.088430028519001</v>
      </c>
      <c r="T29" s="81">
        <v>9.946135783314359</v>
      </c>
      <c r="U29" s="79">
        <v>9.8137303975554</v>
      </c>
      <c r="V29" s="79">
        <v>9.69300669887414</v>
      </c>
      <c r="W29" s="80">
        <v>9.581331155391561</v>
      </c>
      <c r="X29" s="79">
        <v>9.475149555453791</v>
      </c>
      <c r="Y29" s="79">
        <v>9.37147373632868</v>
      </c>
      <c r="Z29" s="79">
        <v>9.26838324419328</v>
      </c>
      <c r="AA29" s="82">
        <v>9.16491305795893</v>
      </c>
    </row>
    <row r="30" ht="15.75" thickBot="1"/>
    <row r="31" spans="2:27" ht="18.75" customHeight="1">
      <c r="B31" s="236" t="str">
        <f>"Strednodobá predikcia "&amp;Súhrn!$H$4&amp;" - trh práce [zmena oproti predchádzajúcemu obdobiu]"</f>
        <v>Strednodobá predikcia P4Q-2015 - trh práce [zmena oproti predchádzajúcemu obdobiu]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8"/>
    </row>
    <row r="32" spans="2:27" ht="18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4"/>
    </row>
    <row r="33" spans="2:27" ht="15">
      <c r="B33" s="266" t="s">
        <v>30</v>
      </c>
      <c r="C33" s="267"/>
      <c r="D33" s="267"/>
      <c r="E33" s="267"/>
      <c r="F33" s="268"/>
      <c r="G33" s="271" t="s">
        <v>77</v>
      </c>
      <c r="H33" s="41" t="s">
        <v>37</v>
      </c>
      <c r="I33" s="254">
        <v>2015</v>
      </c>
      <c r="J33" s="254">
        <v>2016</v>
      </c>
      <c r="K33" s="256">
        <v>2017</v>
      </c>
      <c r="L33" s="275">
        <v>2014</v>
      </c>
      <c r="M33" s="276"/>
      <c r="N33" s="276"/>
      <c r="O33" s="276"/>
      <c r="P33" s="275">
        <v>2015</v>
      </c>
      <c r="Q33" s="276"/>
      <c r="R33" s="276"/>
      <c r="S33" s="276"/>
      <c r="T33" s="275">
        <v>2016</v>
      </c>
      <c r="U33" s="276"/>
      <c r="V33" s="276"/>
      <c r="W33" s="276"/>
      <c r="X33" s="275">
        <v>2017</v>
      </c>
      <c r="Y33" s="276"/>
      <c r="Z33" s="276"/>
      <c r="AA33" s="278"/>
    </row>
    <row r="34" spans="2:27" ht="15">
      <c r="B34" s="261"/>
      <c r="C34" s="262"/>
      <c r="D34" s="262"/>
      <c r="E34" s="262"/>
      <c r="F34" s="263"/>
      <c r="G34" s="265"/>
      <c r="H34" s="43">
        <v>2014</v>
      </c>
      <c r="I34" s="255"/>
      <c r="J34" s="255"/>
      <c r="K34" s="257"/>
      <c r="L34" s="46" t="s">
        <v>3</v>
      </c>
      <c r="M34" s="46" t="s">
        <v>4</v>
      </c>
      <c r="N34" s="46" t="s">
        <v>5</v>
      </c>
      <c r="O34" s="158" t="s">
        <v>6</v>
      </c>
      <c r="P34" s="46" t="s">
        <v>3</v>
      </c>
      <c r="Q34" s="46" t="s">
        <v>4</v>
      </c>
      <c r="R34" s="46" t="s">
        <v>5</v>
      </c>
      <c r="S34" s="158" t="s">
        <v>6</v>
      </c>
      <c r="T34" s="48" t="s">
        <v>3</v>
      </c>
      <c r="U34" s="46" t="s">
        <v>4</v>
      </c>
      <c r="V34" s="46" t="s">
        <v>5</v>
      </c>
      <c r="W34" s="158" t="s">
        <v>6</v>
      </c>
      <c r="X34" s="46" t="s">
        <v>3</v>
      </c>
      <c r="Y34" s="46" t="s">
        <v>4</v>
      </c>
      <c r="Z34" s="46" t="s">
        <v>5</v>
      </c>
      <c r="AA34" s="157" t="s">
        <v>6</v>
      </c>
    </row>
    <row r="35" spans="2:27" ht="3.75" customHeight="1">
      <c r="B35" s="50"/>
      <c r="C35" s="51"/>
      <c r="D35" s="51"/>
      <c r="E35" s="51"/>
      <c r="F35" s="52"/>
      <c r="G35" s="40"/>
      <c r="H35" s="107"/>
      <c r="I35" s="95"/>
      <c r="J35" s="96"/>
      <c r="K35" s="97"/>
      <c r="L35" s="55"/>
      <c r="M35" s="55"/>
      <c r="N35" s="55"/>
      <c r="O35" s="54"/>
      <c r="P35" s="55"/>
      <c r="Q35" s="55"/>
      <c r="R35" s="55"/>
      <c r="S35" s="54"/>
      <c r="T35" s="98"/>
      <c r="U35" s="55"/>
      <c r="V35" s="55"/>
      <c r="W35" s="54"/>
      <c r="X35" s="55"/>
      <c r="Y35" s="55"/>
      <c r="Z35" s="55"/>
      <c r="AA35" s="72"/>
    </row>
    <row r="36" spans="2:27" ht="15">
      <c r="B36" s="50" t="s">
        <v>26</v>
      </c>
      <c r="C36" s="51"/>
      <c r="D36" s="51"/>
      <c r="E36" s="51"/>
      <c r="F36" s="100"/>
      <c r="G36" s="53"/>
      <c r="H36" s="107"/>
      <c r="I36" s="95"/>
      <c r="J36" s="95"/>
      <c r="K36" s="97"/>
      <c r="L36" s="55"/>
      <c r="M36" s="55"/>
      <c r="N36" s="55"/>
      <c r="O36" s="54"/>
      <c r="P36" s="55"/>
      <c r="Q36" s="55"/>
      <c r="R36" s="55"/>
      <c r="S36" s="54"/>
      <c r="T36" s="98"/>
      <c r="U36" s="55"/>
      <c r="V36" s="55"/>
      <c r="W36" s="54"/>
      <c r="X36" s="55"/>
      <c r="Y36" s="55"/>
      <c r="Z36" s="55"/>
      <c r="AA36" s="72"/>
    </row>
    <row r="37" spans="2:27" ht="15">
      <c r="B37" s="50"/>
      <c r="C37" s="99" t="s">
        <v>10</v>
      </c>
      <c r="D37" s="51"/>
      <c r="E37" s="51"/>
      <c r="F37" s="100"/>
      <c r="G37" s="62" t="s">
        <v>48</v>
      </c>
      <c r="H37" s="112">
        <v>1.409418903218679</v>
      </c>
      <c r="I37" s="113">
        <v>1.9586430347920896</v>
      </c>
      <c r="J37" s="113">
        <v>1.2778837688314297</v>
      </c>
      <c r="K37" s="114">
        <v>0.8710540469259058</v>
      </c>
      <c r="L37" s="76">
        <v>0.49038871838904186</v>
      </c>
      <c r="M37" s="76">
        <v>0.5062333960687653</v>
      </c>
      <c r="N37" s="76">
        <v>0.36638625768875954</v>
      </c>
      <c r="O37" s="75">
        <v>0.7034063798890315</v>
      </c>
      <c r="P37" s="76">
        <v>0.3148569102144734</v>
      </c>
      <c r="Q37" s="76">
        <v>0.63720478692359</v>
      </c>
      <c r="R37" s="76">
        <v>0.4349721543272125</v>
      </c>
      <c r="S37" s="75">
        <v>0.39001292374281604</v>
      </c>
      <c r="T37" s="77">
        <v>0.2331472522327971</v>
      </c>
      <c r="U37" s="76">
        <v>0.2619790180858388</v>
      </c>
      <c r="V37" s="76">
        <v>0.2416156205442519</v>
      </c>
      <c r="W37" s="75">
        <v>0.2137433911058224</v>
      </c>
      <c r="X37" s="76">
        <v>0.21030056078339499</v>
      </c>
      <c r="Y37" s="76">
        <v>0.20559417100001554</v>
      </c>
      <c r="Z37" s="76">
        <v>0.2095518241056027</v>
      </c>
      <c r="AA37" s="78">
        <v>0.20973247907427606</v>
      </c>
    </row>
    <row r="38" spans="2:27" ht="3.75" customHeight="1">
      <c r="B38" s="61"/>
      <c r="C38" s="57"/>
      <c r="D38" s="73"/>
      <c r="E38" s="57"/>
      <c r="F38" s="58"/>
      <c r="G38" s="62"/>
      <c r="H38" s="69"/>
      <c r="I38" s="57"/>
      <c r="J38" s="57"/>
      <c r="K38" s="58"/>
      <c r="L38" s="57"/>
      <c r="M38" s="57"/>
      <c r="N38" s="57"/>
      <c r="O38" s="58"/>
      <c r="P38" s="57"/>
      <c r="Q38" s="57"/>
      <c r="R38" s="57"/>
      <c r="S38" s="58"/>
      <c r="T38" s="59"/>
      <c r="U38" s="57"/>
      <c r="V38" s="57"/>
      <c r="W38" s="58"/>
      <c r="X38" s="57"/>
      <c r="Y38" s="57"/>
      <c r="Z38" s="57"/>
      <c r="AA38" s="60"/>
    </row>
    <row r="39" spans="2:27" ht="15">
      <c r="B39" s="61"/>
      <c r="C39" s="57"/>
      <c r="D39" s="73" t="s">
        <v>52</v>
      </c>
      <c r="E39" s="57"/>
      <c r="F39" s="58"/>
      <c r="G39" s="62" t="s">
        <v>48</v>
      </c>
      <c r="H39" s="93">
        <v>2.2060975361527966</v>
      </c>
      <c r="I39" s="76">
        <v>2.408343181378484</v>
      </c>
      <c r="J39" s="76">
        <v>1.4235677718540671</v>
      </c>
      <c r="K39" s="75">
        <v>0.8710540469258632</v>
      </c>
      <c r="L39" s="108"/>
      <c r="M39" s="108"/>
      <c r="N39" s="108"/>
      <c r="O39" s="109"/>
      <c r="P39" s="108"/>
      <c r="Q39" s="108"/>
      <c r="R39" s="108"/>
      <c r="S39" s="109"/>
      <c r="T39" s="110"/>
      <c r="U39" s="108"/>
      <c r="V39" s="108"/>
      <c r="W39" s="109"/>
      <c r="X39" s="108"/>
      <c r="Y39" s="108"/>
      <c r="Z39" s="108"/>
      <c r="AA39" s="111"/>
    </row>
    <row r="40" spans="2:27" ht="15">
      <c r="B40" s="61"/>
      <c r="C40" s="57"/>
      <c r="D40" s="73" t="s">
        <v>53</v>
      </c>
      <c r="E40" s="57"/>
      <c r="F40" s="58"/>
      <c r="G40" s="62" t="s">
        <v>48</v>
      </c>
      <c r="H40" s="93">
        <v>-2.966610270516327</v>
      </c>
      <c r="I40" s="76">
        <v>-0.6431675215930284</v>
      </c>
      <c r="J40" s="76">
        <v>0.40911917949264875</v>
      </c>
      <c r="K40" s="75">
        <v>0.8710540469263606</v>
      </c>
      <c r="L40" s="108"/>
      <c r="M40" s="108"/>
      <c r="N40" s="108"/>
      <c r="O40" s="109"/>
      <c r="P40" s="108"/>
      <c r="Q40" s="108"/>
      <c r="R40" s="108"/>
      <c r="S40" s="109"/>
      <c r="T40" s="110"/>
      <c r="U40" s="108"/>
      <c r="V40" s="108"/>
      <c r="W40" s="109"/>
      <c r="X40" s="108"/>
      <c r="Y40" s="108"/>
      <c r="Z40" s="108"/>
      <c r="AA40" s="111"/>
    </row>
    <row r="41" spans="2:27" ht="3.75" customHeight="1">
      <c r="B41" s="61"/>
      <c r="C41" s="57"/>
      <c r="D41" s="57"/>
      <c r="E41" s="57"/>
      <c r="F41" s="58"/>
      <c r="G41" s="62"/>
      <c r="H41" s="69"/>
      <c r="I41" s="57"/>
      <c r="J41" s="57"/>
      <c r="K41" s="58"/>
      <c r="L41" s="57"/>
      <c r="M41" s="57"/>
      <c r="N41" s="57"/>
      <c r="O41" s="58"/>
      <c r="P41" s="57"/>
      <c r="Q41" s="57"/>
      <c r="R41" s="57"/>
      <c r="S41" s="58"/>
      <c r="T41" s="59"/>
      <c r="U41" s="57"/>
      <c r="V41" s="57"/>
      <c r="W41" s="58"/>
      <c r="X41" s="57"/>
      <c r="Y41" s="57"/>
      <c r="Z41" s="57"/>
      <c r="AA41" s="60"/>
    </row>
    <row r="42" spans="2:27" ht="15">
      <c r="B42" s="61"/>
      <c r="C42" s="57" t="s">
        <v>54</v>
      </c>
      <c r="D42" s="57"/>
      <c r="E42" s="57"/>
      <c r="F42" s="58"/>
      <c r="G42" s="62" t="s">
        <v>48</v>
      </c>
      <c r="H42" s="93">
        <v>-7.067509250437638</v>
      </c>
      <c r="I42" s="76">
        <v>-12.131396444555975</v>
      </c>
      <c r="J42" s="76">
        <v>-10.223343893389341</v>
      </c>
      <c r="K42" s="75">
        <v>-8.270397129572643</v>
      </c>
      <c r="L42" s="76">
        <v>-2.0628972054065002</v>
      </c>
      <c r="M42" s="76">
        <v>-2.1597178492451974</v>
      </c>
      <c r="N42" s="76">
        <v>-2.8215991396946407</v>
      </c>
      <c r="O42" s="75">
        <v>-4.482009412281528</v>
      </c>
      <c r="P42" s="76">
        <v>-2.9033485264671697</v>
      </c>
      <c r="Q42" s="76">
        <v>-4.231359723298553</v>
      </c>
      <c r="R42" s="76">
        <v>-0.3322594889190924</v>
      </c>
      <c r="S42" s="75">
        <v>-4.497165679482379</v>
      </c>
      <c r="T42" s="77">
        <v>-2.6262706424454336</v>
      </c>
      <c r="U42" s="76">
        <v>-2.2242262786927824</v>
      </c>
      <c r="V42" s="76">
        <v>-2.3744926812825895</v>
      </c>
      <c r="W42" s="75">
        <v>-2.036501229771133</v>
      </c>
      <c r="X42" s="76">
        <v>-2.1477810572565232</v>
      </c>
      <c r="Y42" s="76">
        <v>-2.061804425387976</v>
      </c>
      <c r="Z42" s="76">
        <v>-2.143745542995731</v>
      </c>
      <c r="AA42" s="78">
        <v>-1.9955749949746178</v>
      </c>
    </row>
    <row r="43" spans="2:27" ht="15">
      <c r="B43" s="61"/>
      <c r="C43" s="57" t="s">
        <v>8</v>
      </c>
      <c r="D43" s="57"/>
      <c r="E43" s="57"/>
      <c r="F43" s="58"/>
      <c r="G43" s="62" t="s">
        <v>151</v>
      </c>
      <c r="H43" s="93">
        <v>-1.035228484700304</v>
      </c>
      <c r="I43" s="76">
        <v>-1.6535296194203717</v>
      </c>
      <c r="J43" s="76">
        <v>-1.1745274283405127</v>
      </c>
      <c r="K43" s="75">
        <v>-0.8436099248500639</v>
      </c>
      <c r="L43" s="76">
        <v>-0.30507625821857864</v>
      </c>
      <c r="M43" s="76">
        <v>-0.31978700900350177</v>
      </c>
      <c r="N43" s="76">
        <v>-0.4014224199921852</v>
      </c>
      <c r="O43" s="75">
        <v>-0.6245531220068958</v>
      </c>
      <c r="P43" s="76">
        <v>-0.35737027767034313</v>
      </c>
      <c r="Q43" s="76">
        <v>-0.5131654311020171</v>
      </c>
      <c r="R43" s="76">
        <v>-0.007947521507356559</v>
      </c>
      <c r="S43" s="75">
        <v>-0.4952589199233623</v>
      </c>
      <c r="T43" s="77">
        <v>-0.28635664021139373</v>
      </c>
      <c r="U43" s="76">
        <v>-0.23595047800952923</v>
      </c>
      <c r="V43" s="76">
        <v>-0.24355978123367095</v>
      </c>
      <c r="W43" s="75">
        <v>-0.20517902638630403</v>
      </c>
      <c r="X43" s="76">
        <v>-0.21123145838259916</v>
      </c>
      <c r="Y43" s="76">
        <v>-0.199303828247821</v>
      </c>
      <c r="Z43" s="76">
        <v>-0.2031281704205412</v>
      </c>
      <c r="AA43" s="78">
        <v>-0.1867389206495318</v>
      </c>
    </row>
    <row r="44" spans="2:27" ht="3.75" customHeight="1">
      <c r="B44" s="61"/>
      <c r="C44" s="57"/>
      <c r="D44" s="57"/>
      <c r="E44" s="57"/>
      <c r="F44" s="58"/>
      <c r="G44" s="62"/>
      <c r="H44" s="69"/>
      <c r="I44" s="57"/>
      <c r="J44" s="57"/>
      <c r="K44" s="58"/>
      <c r="L44" s="57"/>
      <c r="M44" s="57"/>
      <c r="N44" s="57"/>
      <c r="O44" s="58"/>
      <c r="P44" s="57"/>
      <c r="Q44" s="57"/>
      <c r="R44" s="57"/>
      <c r="S44" s="58"/>
      <c r="T44" s="59"/>
      <c r="U44" s="57"/>
      <c r="V44" s="57"/>
      <c r="W44" s="58"/>
      <c r="X44" s="57"/>
      <c r="Y44" s="57"/>
      <c r="Z44" s="57"/>
      <c r="AA44" s="60"/>
    </row>
    <row r="45" spans="2:27" ht="15">
      <c r="B45" s="50" t="s">
        <v>25</v>
      </c>
      <c r="C45" s="57"/>
      <c r="D45" s="57"/>
      <c r="E45" s="57"/>
      <c r="F45" s="58"/>
      <c r="G45" s="62"/>
      <c r="H45" s="69"/>
      <c r="I45" s="57"/>
      <c r="J45" s="57"/>
      <c r="K45" s="58"/>
      <c r="L45" s="57"/>
      <c r="M45" s="57"/>
      <c r="N45" s="57"/>
      <c r="O45" s="58"/>
      <c r="P45" s="57"/>
      <c r="Q45" s="57"/>
      <c r="R45" s="57"/>
      <c r="S45" s="58"/>
      <c r="T45" s="59"/>
      <c r="U45" s="57"/>
      <c r="V45" s="57"/>
      <c r="W45" s="58"/>
      <c r="X45" s="57"/>
      <c r="Y45" s="57"/>
      <c r="Z45" s="57"/>
      <c r="AA45" s="60"/>
    </row>
    <row r="46" spans="2:27" ht="15">
      <c r="B46" s="61"/>
      <c r="C46" s="57" t="s">
        <v>93</v>
      </c>
      <c r="D46" s="57"/>
      <c r="E46" s="57"/>
      <c r="F46" s="58"/>
      <c r="G46" s="62" t="s">
        <v>48</v>
      </c>
      <c r="H46" s="93">
        <v>1.834221905722245</v>
      </c>
      <c r="I46" s="76">
        <v>2.074848506235071</v>
      </c>
      <c r="J46" s="76">
        <v>3.6547164050186183</v>
      </c>
      <c r="K46" s="75">
        <v>3.8403181897558056</v>
      </c>
      <c r="L46" s="76">
        <v>0.4519662168802796</v>
      </c>
      <c r="M46" s="76">
        <v>0.9031695815692018</v>
      </c>
      <c r="N46" s="76">
        <v>-0.3700972070389952</v>
      </c>
      <c r="O46" s="75">
        <v>0.430704443121698</v>
      </c>
      <c r="P46" s="76">
        <v>0.8894946479442609</v>
      </c>
      <c r="Q46" s="76">
        <v>0.2407700049696757</v>
      </c>
      <c r="R46" s="76">
        <v>0.8111008947844027</v>
      </c>
      <c r="S46" s="75">
        <v>0.8754009903003066</v>
      </c>
      <c r="T46" s="77">
        <v>1.1616407637175143</v>
      </c>
      <c r="U46" s="76">
        <v>0.8784337676501792</v>
      </c>
      <c r="V46" s="76">
        <v>0.8702427047006864</v>
      </c>
      <c r="W46" s="75">
        <v>0.9145537069976655</v>
      </c>
      <c r="X46" s="76">
        <v>0.94650478407425</v>
      </c>
      <c r="Y46" s="76">
        <v>0.996088401990562</v>
      </c>
      <c r="Z46" s="76">
        <v>1.0059373140859122</v>
      </c>
      <c r="AA46" s="78">
        <v>0.9912388046954703</v>
      </c>
    </row>
    <row r="47" spans="2:27" ht="18">
      <c r="B47" s="61"/>
      <c r="C47" s="178" t="s">
        <v>143</v>
      </c>
      <c r="D47" s="178"/>
      <c r="E47" s="178"/>
      <c r="F47" s="179"/>
      <c r="G47" s="29" t="s">
        <v>48</v>
      </c>
      <c r="H47" s="196">
        <v>4.1262135922330145</v>
      </c>
      <c r="I47" s="197">
        <v>2.7440235905804116</v>
      </c>
      <c r="J47" s="198">
        <v>3.635383910913845</v>
      </c>
      <c r="K47" s="199">
        <v>3.8403685368014493</v>
      </c>
      <c r="L47" s="76">
        <v>2.832751859885164</v>
      </c>
      <c r="M47" s="76">
        <v>1.0379338115011478</v>
      </c>
      <c r="N47" s="76">
        <v>-0.1778066165394705</v>
      </c>
      <c r="O47" s="75">
        <v>0.07726269931352192</v>
      </c>
      <c r="P47" s="76">
        <v>1.180116377659644</v>
      </c>
      <c r="Q47" s="76">
        <v>1.194228029277184</v>
      </c>
      <c r="R47" s="76">
        <v>0.44509595276787195</v>
      </c>
      <c r="S47" s="75">
        <v>0.7686023325280615</v>
      </c>
      <c r="T47" s="77">
        <v>1.166640763717524</v>
      </c>
      <c r="U47" s="76">
        <v>0.8784337676500655</v>
      </c>
      <c r="V47" s="76">
        <v>0.8702427047006864</v>
      </c>
      <c r="W47" s="75">
        <v>0.9145537069976228</v>
      </c>
      <c r="X47" s="76">
        <v>0.9465047840743921</v>
      </c>
      <c r="Y47" s="76">
        <v>0.9960884019905478</v>
      </c>
      <c r="Z47" s="76">
        <v>1.0059373140857986</v>
      </c>
      <c r="AA47" s="78">
        <v>0.9912388046954703</v>
      </c>
    </row>
    <row r="48" spans="2:27" ht="15">
      <c r="B48" s="61"/>
      <c r="C48" s="57"/>
      <c r="D48" s="73" t="s">
        <v>56</v>
      </c>
      <c r="E48" s="57"/>
      <c r="F48" s="58"/>
      <c r="G48" s="62" t="s">
        <v>48</v>
      </c>
      <c r="H48" s="200">
        <v>3.991878949120988</v>
      </c>
      <c r="I48" s="201">
        <v>2.560469328990095</v>
      </c>
      <c r="J48" s="202">
        <v>3.2561380513059817</v>
      </c>
      <c r="K48" s="203">
        <v>3.983378370331735</v>
      </c>
      <c r="L48" s="108"/>
      <c r="M48" s="108"/>
      <c r="N48" s="108"/>
      <c r="O48" s="109"/>
      <c r="P48" s="108"/>
      <c r="Q48" s="108"/>
      <c r="R48" s="108"/>
      <c r="S48" s="109"/>
      <c r="T48" s="110"/>
      <c r="U48" s="108"/>
      <c r="V48" s="108"/>
      <c r="W48" s="109"/>
      <c r="X48" s="108"/>
      <c r="Y48" s="108"/>
      <c r="Z48" s="108"/>
      <c r="AA48" s="111"/>
    </row>
    <row r="49" spans="2:27" ht="18">
      <c r="B49" s="61"/>
      <c r="C49" s="57"/>
      <c r="D49" s="73" t="s">
        <v>150</v>
      </c>
      <c r="E49" s="57"/>
      <c r="F49" s="58"/>
      <c r="G49" s="62" t="s">
        <v>48</v>
      </c>
      <c r="H49" s="200">
        <v>4.611403895942857</v>
      </c>
      <c r="I49" s="201">
        <v>3.3613538898130884</v>
      </c>
      <c r="J49" s="202">
        <v>4.993769518366591</v>
      </c>
      <c r="K49" s="203">
        <v>3.1532257811223303</v>
      </c>
      <c r="L49" s="108"/>
      <c r="M49" s="108"/>
      <c r="N49" s="108"/>
      <c r="O49" s="109"/>
      <c r="P49" s="108"/>
      <c r="Q49" s="108"/>
      <c r="R49" s="108"/>
      <c r="S49" s="109"/>
      <c r="T49" s="110"/>
      <c r="U49" s="108"/>
      <c r="V49" s="108"/>
      <c r="W49" s="109"/>
      <c r="X49" s="108"/>
      <c r="Y49" s="108"/>
      <c r="Z49" s="108"/>
      <c r="AA49" s="111"/>
    </row>
    <row r="50" spans="2:27" ht="15">
      <c r="B50" s="61"/>
      <c r="C50" s="57" t="s">
        <v>55</v>
      </c>
      <c r="D50" s="57"/>
      <c r="E50" s="57"/>
      <c r="F50" s="58"/>
      <c r="G50" s="62" t="s">
        <v>48</v>
      </c>
      <c r="H50" s="204">
        <v>4.1977335387721695</v>
      </c>
      <c r="I50" s="205">
        <v>3.0443249785616473</v>
      </c>
      <c r="J50" s="206">
        <v>2.9209539132916547</v>
      </c>
      <c r="K50" s="207">
        <v>2.0103954359787366</v>
      </c>
      <c r="L50" s="108"/>
      <c r="M50" s="108"/>
      <c r="N50" s="108"/>
      <c r="O50" s="109"/>
      <c r="P50" s="108"/>
      <c r="Q50" s="108"/>
      <c r="R50" s="108"/>
      <c r="S50" s="109"/>
      <c r="T50" s="110"/>
      <c r="U50" s="108"/>
      <c r="V50" s="108"/>
      <c r="W50" s="109"/>
      <c r="X50" s="108"/>
      <c r="Y50" s="108"/>
      <c r="Z50" s="108"/>
      <c r="AA50" s="111"/>
    </row>
    <row r="51" spans="2:27" ht="18">
      <c r="B51" s="61"/>
      <c r="C51" s="57" t="s">
        <v>145</v>
      </c>
      <c r="D51" s="57"/>
      <c r="E51" s="57"/>
      <c r="F51" s="58"/>
      <c r="G51" s="62" t="s">
        <v>48</v>
      </c>
      <c r="H51" s="93">
        <v>1.097052617282543</v>
      </c>
      <c r="I51" s="76">
        <v>1.3305243945635397</v>
      </c>
      <c r="J51" s="76">
        <v>1.7793970180014327</v>
      </c>
      <c r="K51" s="75">
        <v>2.329408015742416</v>
      </c>
      <c r="L51" s="76">
        <v>0.14346940309204115</v>
      </c>
      <c r="M51" s="76">
        <v>0.09576140580935544</v>
      </c>
      <c r="N51" s="76">
        <v>0.31092170365735683</v>
      </c>
      <c r="O51" s="75">
        <v>0.14000468822199252</v>
      </c>
      <c r="P51" s="76">
        <v>0.5227372130501209</v>
      </c>
      <c r="Q51" s="76">
        <v>0.2527378026281042</v>
      </c>
      <c r="R51" s="76">
        <v>0.4292274002827128</v>
      </c>
      <c r="S51" s="75">
        <v>0.44548458824702664</v>
      </c>
      <c r="T51" s="77">
        <v>0.3873557555948537</v>
      </c>
      <c r="U51" s="76">
        <v>0.4151265600453229</v>
      </c>
      <c r="V51" s="76">
        <v>0.6073298388462121</v>
      </c>
      <c r="W51" s="75">
        <v>0.6126568509293548</v>
      </c>
      <c r="X51" s="76">
        <v>0.5586733076132049</v>
      </c>
      <c r="Y51" s="76">
        <v>0.5682550134912532</v>
      </c>
      <c r="Z51" s="76">
        <v>0.6048551259105324</v>
      </c>
      <c r="AA51" s="78">
        <v>0.6196335254063996</v>
      </c>
    </row>
    <row r="52" spans="2:27" ht="3.75" customHeight="1">
      <c r="B52" s="61"/>
      <c r="C52" s="57"/>
      <c r="D52" s="57"/>
      <c r="E52" s="57"/>
      <c r="F52" s="58"/>
      <c r="G52" s="62"/>
      <c r="H52" s="69"/>
      <c r="I52" s="57"/>
      <c r="J52" s="57"/>
      <c r="K52" s="58"/>
      <c r="L52" s="57"/>
      <c r="M52" s="57"/>
      <c r="N52" s="57"/>
      <c r="O52" s="58"/>
      <c r="P52" s="57"/>
      <c r="Q52" s="57"/>
      <c r="R52" s="57"/>
      <c r="S52" s="58"/>
      <c r="T52" s="59"/>
      <c r="U52" s="57"/>
      <c r="V52" s="57"/>
      <c r="W52" s="58"/>
      <c r="X52" s="57"/>
      <c r="Y52" s="57"/>
      <c r="Z52" s="57"/>
      <c r="AA52" s="60"/>
    </row>
    <row r="53" spans="2:27" ht="15">
      <c r="B53" s="50" t="s">
        <v>27</v>
      </c>
      <c r="C53" s="57"/>
      <c r="D53" s="57"/>
      <c r="E53" s="57"/>
      <c r="F53" s="58"/>
      <c r="G53" s="62"/>
      <c r="H53" s="69"/>
      <c r="I53" s="57"/>
      <c r="J53" s="57"/>
      <c r="K53" s="58"/>
      <c r="L53" s="57"/>
      <c r="M53" s="57"/>
      <c r="N53" s="57"/>
      <c r="O53" s="58"/>
      <c r="P53" s="57"/>
      <c r="Q53" s="57"/>
      <c r="R53" s="57"/>
      <c r="S53" s="58"/>
      <c r="T53" s="59"/>
      <c r="U53" s="57"/>
      <c r="V53" s="57"/>
      <c r="W53" s="58"/>
      <c r="X53" s="57"/>
      <c r="Y53" s="57"/>
      <c r="Z53" s="57"/>
      <c r="AA53" s="60"/>
    </row>
    <row r="54" spans="2:27" ht="15">
      <c r="B54" s="61"/>
      <c r="C54" s="57" t="s">
        <v>94</v>
      </c>
      <c r="D54" s="57"/>
      <c r="E54" s="57"/>
      <c r="F54" s="58"/>
      <c r="G54" s="62" t="s">
        <v>48</v>
      </c>
      <c r="H54" s="93">
        <v>-0.4431344472068446</v>
      </c>
      <c r="I54" s="76">
        <v>-0.4833454164369897</v>
      </c>
      <c r="J54" s="76">
        <v>-0.6051168448745585</v>
      </c>
      <c r="K54" s="75">
        <v>-0.7242404593783505</v>
      </c>
      <c r="L54" s="76">
        <v>-0.11551086006397782</v>
      </c>
      <c r="M54" s="76">
        <v>-0.1162870305992243</v>
      </c>
      <c r="N54" s="76">
        <v>-0.11537008724467057</v>
      </c>
      <c r="O54" s="75">
        <v>-0.12691184798336508</v>
      </c>
      <c r="P54" s="76">
        <v>-0.11124105669189532</v>
      </c>
      <c r="Q54" s="76">
        <v>-0.11803731763988878</v>
      </c>
      <c r="R54" s="76">
        <v>-0.13304227606613495</v>
      </c>
      <c r="S54" s="75">
        <v>-0.1440459402844141</v>
      </c>
      <c r="T54" s="77">
        <v>-0.15534490059427242</v>
      </c>
      <c r="U54" s="76">
        <v>-0.1599996754198827</v>
      </c>
      <c r="V54" s="76">
        <v>-0.16713824777897912</v>
      </c>
      <c r="W54" s="75">
        <v>-0.17431175253167908</v>
      </c>
      <c r="X54" s="76">
        <v>-0.19195853593679146</v>
      </c>
      <c r="Y54" s="76">
        <v>-0.18460726986529608</v>
      </c>
      <c r="Z54" s="76">
        <v>-0.1876900607985874</v>
      </c>
      <c r="AA54" s="78">
        <v>-0.19078951594720195</v>
      </c>
    </row>
    <row r="55" spans="2:27" ht="15.75" thickBot="1">
      <c r="B55" s="63"/>
      <c r="C55" s="64" t="s">
        <v>28</v>
      </c>
      <c r="D55" s="64"/>
      <c r="E55" s="64"/>
      <c r="F55" s="65"/>
      <c r="G55" s="66" t="s">
        <v>48</v>
      </c>
      <c r="H55" s="94">
        <v>0.24030082027665856</v>
      </c>
      <c r="I55" s="79">
        <v>0.4660683326393098</v>
      </c>
      <c r="J55" s="79">
        <v>-0.041136333838153405</v>
      </c>
      <c r="K55" s="80">
        <v>-0.13211102996032764</v>
      </c>
      <c r="L55" s="79">
        <v>0.1057506068409424</v>
      </c>
      <c r="M55" s="79">
        <v>0.1652188131883463</v>
      </c>
      <c r="N55" s="79">
        <v>0.1662286323922615</v>
      </c>
      <c r="O55" s="80">
        <v>0.3167273386679881</v>
      </c>
      <c r="P55" s="79">
        <v>-0.02950827925548083</v>
      </c>
      <c r="Q55" s="79">
        <v>0.019553551159901872</v>
      </c>
      <c r="R55" s="79">
        <v>0.3342191041269018</v>
      </c>
      <c r="S55" s="80">
        <v>-0.19299668153135485</v>
      </c>
      <c r="T55" s="81">
        <v>-0.020975674624594376</v>
      </c>
      <c r="U55" s="79">
        <v>-0.020074436409998953</v>
      </c>
      <c r="V55" s="79">
        <v>-0.048631959201031805</v>
      </c>
      <c r="W55" s="80">
        <v>-0.03010347658684509</v>
      </c>
      <c r="X55" s="79">
        <v>-0.040103476586835995</v>
      </c>
      <c r="Y55" s="79">
        <v>-0.0301034765868593</v>
      </c>
      <c r="Z55" s="79">
        <v>-0.03010347658681667</v>
      </c>
      <c r="AA55" s="82">
        <v>-0.01010347658686328</v>
      </c>
    </row>
    <row r="56" ht="15.75" thickBot="1"/>
    <row r="57" spans="2:27" ht="18.75">
      <c r="B57" s="236" t="str">
        <f>"Strednodobá predikcia "&amp;Súhrn!$H$4&amp;" - trh práce [zmena oproti rovnakému obdobiu predchádzajúceho roka]"</f>
        <v>Strednodobá predikcia P4Q-2015 - trh práce [zmena oproti rovnakému obdobiu predchádzajúceho roka]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14"/>
      <c r="Y57" s="214"/>
      <c r="Z57" s="214"/>
      <c r="AA57" s="215"/>
    </row>
    <row r="58" spans="2:27" ht="18.75">
      <c r="B58" s="272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16"/>
      <c r="Y58" s="216"/>
      <c r="Z58" s="216"/>
      <c r="AA58" s="217"/>
    </row>
    <row r="59" spans="2:27" ht="15">
      <c r="B59" s="266" t="s">
        <v>30</v>
      </c>
      <c r="C59" s="267"/>
      <c r="D59" s="267"/>
      <c r="E59" s="267"/>
      <c r="F59" s="268"/>
      <c r="G59" s="271" t="s">
        <v>77</v>
      </c>
      <c r="H59" s="41" t="s">
        <v>37</v>
      </c>
      <c r="I59" s="254">
        <v>2015</v>
      </c>
      <c r="J59" s="254">
        <v>2016</v>
      </c>
      <c r="K59" s="256">
        <v>2017</v>
      </c>
      <c r="L59" s="275">
        <v>2014</v>
      </c>
      <c r="M59" s="276"/>
      <c r="N59" s="276"/>
      <c r="O59" s="276"/>
      <c r="P59" s="275">
        <v>2015</v>
      </c>
      <c r="Q59" s="276"/>
      <c r="R59" s="276"/>
      <c r="S59" s="276"/>
      <c r="T59" s="275">
        <v>2016</v>
      </c>
      <c r="U59" s="276"/>
      <c r="V59" s="276"/>
      <c r="W59" s="276"/>
      <c r="X59" s="275">
        <v>2017</v>
      </c>
      <c r="Y59" s="276"/>
      <c r="Z59" s="276"/>
      <c r="AA59" s="276"/>
    </row>
    <row r="60" spans="2:27" ht="15">
      <c r="B60" s="261"/>
      <c r="C60" s="262"/>
      <c r="D60" s="262"/>
      <c r="E60" s="262"/>
      <c r="F60" s="263"/>
      <c r="G60" s="265"/>
      <c r="H60" s="43">
        <v>2014</v>
      </c>
      <c r="I60" s="255"/>
      <c r="J60" s="255"/>
      <c r="K60" s="257"/>
      <c r="L60" s="46" t="s">
        <v>3</v>
      </c>
      <c r="M60" s="46" t="s">
        <v>4</v>
      </c>
      <c r="N60" s="46" t="s">
        <v>5</v>
      </c>
      <c r="O60" s="158" t="s">
        <v>6</v>
      </c>
      <c r="P60" s="46" t="s">
        <v>3</v>
      </c>
      <c r="Q60" s="46" t="s">
        <v>4</v>
      </c>
      <c r="R60" s="46" t="s">
        <v>5</v>
      </c>
      <c r="S60" s="158" t="s">
        <v>6</v>
      </c>
      <c r="T60" s="48" t="s">
        <v>3</v>
      </c>
      <c r="U60" s="46" t="s">
        <v>4</v>
      </c>
      <c r="V60" s="46" t="s">
        <v>5</v>
      </c>
      <c r="W60" s="158" t="s">
        <v>6</v>
      </c>
      <c r="X60" s="46" t="s">
        <v>3</v>
      </c>
      <c r="Y60" s="46" t="s">
        <v>4</v>
      </c>
      <c r="Z60" s="46" t="s">
        <v>5</v>
      </c>
      <c r="AA60" s="49" t="s">
        <v>6</v>
      </c>
    </row>
    <row r="61" spans="2:27" ht="3.75" customHeight="1">
      <c r="B61" s="61"/>
      <c r="C61" s="57"/>
      <c r="D61" s="57"/>
      <c r="E61" s="57"/>
      <c r="F61" s="58"/>
      <c r="G61" s="62"/>
      <c r="H61" s="69"/>
      <c r="I61" s="57"/>
      <c r="J61" s="57"/>
      <c r="K61" s="58"/>
      <c r="L61" s="57"/>
      <c r="M61" s="57"/>
      <c r="N61" s="57"/>
      <c r="O61" s="58"/>
      <c r="P61" s="57"/>
      <c r="Q61" s="57"/>
      <c r="R61" s="57"/>
      <c r="S61" s="58"/>
      <c r="T61" s="59"/>
      <c r="U61" s="57"/>
      <c r="V61" s="57"/>
      <c r="W61" s="58"/>
      <c r="X61" s="57"/>
      <c r="Y61" s="57"/>
      <c r="Z61" s="57"/>
      <c r="AA61" s="60"/>
    </row>
    <row r="62" spans="2:27" ht="15">
      <c r="B62" s="50" t="s">
        <v>25</v>
      </c>
      <c r="C62" s="57"/>
      <c r="D62" s="57"/>
      <c r="E62" s="57"/>
      <c r="F62" s="58"/>
      <c r="G62" s="62"/>
      <c r="H62" s="69"/>
      <c r="I62" s="57"/>
      <c r="J62" s="57"/>
      <c r="K62" s="58"/>
      <c r="L62" s="57"/>
      <c r="M62" s="57"/>
      <c r="N62" s="57"/>
      <c r="O62" s="58"/>
      <c r="P62" s="57"/>
      <c r="Q62" s="57"/>
      <c r="R62" s="57"/>
      <c r="S62" s="58"/>
      <c r="T62" s="59"/>
      <c r="U62" s="57"/>
      <c r="V62" s="57"/>
      <c r="W62" s="58"/>
      <c r="X62" s="57"/>
      <c r="Y62" s="57"/>
      <c r="Z62" s="57"/>
      <c r="AA62" s="60"/>
    </row>
    <row r="63" spans="2:27" ht="15">
      <c r="B63" s="61"/>
      <c r="C63" s="57" t="s">
        <v>93</v>
      </c>
      <c r="D63" s="57"/>
      <c r="E63" s="57"/>
      <c r="F63" s="58"/>
      <c r="G63" s="62" t="s">
        <v>48</v>
      </c>
      <c r="H63" s="93">
        <v>1.834221905722245</v>
      </c>
      <c r="I63" s="76">
        <v>2.074848506235071</v>
      </c>
      <c r="J63" s="76">
        <v>3.6547164050186183</v>
      </c>
      <c r="K63" s="75">
        <v>3.8403181897558056</v>
      </c>
      <c r="L63" s="76">
        <v>1.1383226253207397</v>
      </c>
      <c r="M63" s="76">
        <v>3.062994174519119</v>
      </c>
      <c r="N63" s="76">
        <v>1.7261891538716583</v>
      </c>
      <c r="O63" s="75">
        <v>1.4190331488869816</v>
      </c>
      <c r="P63" s="76">
        <v>1.8607737352071183</v>
      </c>
      <c r="Q63" s="76">
        <v>1.1920877695025638</v>
      </c>
      <c r="R63" s="76">
        <v>2.3918069164867006</v>
      </c>
      <c r="S63" s="75">
        <v>2.84518701819583</v>
      </c>
      <c r="T63" s="77">
        <v>3.122608550245758</v>
      </c>
      <c r="U63" s="76">
        <v>3.7786046143453973</v>
      </c>
      <c r="V63" s="76">
        <v>3.839487339094987</v>
      </c>
      <c r="W63" s="75">
        <v>3.879790505078688</v>
      </c>
      <c r="X63" s="76">
        <v>3.6588739568027933</v>
      </c>
      <c r="Y63" s="76">
        <v>3.779771421761609</v>
      </c>
      <c r="Z63" s="76">
        <v>3.9193800433685766</v>
      </c>
      <c r="AA63" s="78">
        <v>3.9983485124207334</v>
      </c>
    </row>
    <row r="64" spans="2:27" ht="18">
      <c r="B64" s="61"/>
      <c r="C64" s="57" t="s">
        <v>143</v>
      </c>
      <c r="D64" s="57"/>
      <c r="E64" s="57"/>
      <c r="F64" s="58"/>
      <c r="G64" s="62" t="s">
        <v>48</v>
      </c>
      <c r="H64" s="93">
        <v>4.1262135922330145</v>
      </c>
      <c r="I64" s="76">
        <v>2.7440235905804116</v>
      </c>
      <c r="J64" s="76">
        <v>3.635383910913845</v>
      </c>
      <c r="K64" s="75">
        <v>3.8403685368014493</v>
      </c>
      <c r="L64" s="76">
        <v>3.934355486435564</v>
      </c>
      <c r="M64" s="76">
        <v>4.662498339210089</v>
      </c>
      <c r="N64" s="76">
        <v>4.114348303545</v>
      </c>
      <c r="O64" s="75">
        <v>3.7954798064385926</v>
      </c>
      <c r="P64" s="76">
        <v>2.1273722267010697</v>
      </c>
      <c r="Q64" s="76">
        <v>2.2853516820754436</v>
      </c>
      <c r="R64" s="76">
        <v>2.923624657309716</v>
      </c>
      <c r="S64" s="75">
        <v>3.6346271268065493</v>
      </c>
      <c r="T64" s="77">
        <v>3.6208246103023924</v>
      </c>
      <c r="U64" s="76">
        <v>3.297457730251338</v>
      </c>
      <c r="V64" s="76">
        <v>3.7346774692576474</v>
      </c>
      <c r="W64" s="75">
        <v>3.8849248519377397</v>
      </c>
      <c r="X64" s="76">
        <v>3.658873956802779</v>
      </c>
      <c r="Y64" s="76">
        <v>3.7797714217616942</v>
      </c>
      <c r="Z64" s="76">
        <v>3.9193800433685624</v>
      </c>
      <c r="AA64" s="78">
        <v>3.9983485124207334</v>
      </c>
    </row>
    <row r="65" spans="2:27" ht="18.75" thickBot="1">
      <c r="B65" s="63"/>
      <c r="C65" s="64" t="s">
        <v>145</v>
      </c>
      <c r="D65" s="64"/>
      <c r="E65" s="64"/>
      <c r="F65" s="65"/>
      <c r="G65" s="66" t="s">
        <v>48</v>
      </c>
      <c r="H65" s="94">
        <v>1.097052617282543</v>
      </c>
      <c r="I65" s="79">
        <v>1.3305243945635397</v>
      </c>
      <c r="J65" s="79">
        <v>1.7793970180014327</v>
      </c>
      <c r="K65" s="80">
        <v>2.329408015742416</v>
      </c>
      <c r="L65" s="79">
        <v>1.7047243603305162</v>
      </c>
      <c r="M65" s="79">
        <v>1.007614860112227</v>
      </c>
      <c r="N65" s="79">
        <v>0.9880416505489507</v>
      </c>
      <c r="O65" s="80">
        <v>0.6918103104165567</v>
      </c>
      <c r="P65" s="79">
        <v>1.0731548214942563</v>
      </c>
      <c r="Q65" s="79">
        <v>1.2316640274401323</v>
      </c>
      <c r="R65" s="79">
        <v>1.3510556383425723</v>
      </c>
      <c r="S65" s="80">
        <v>1.6602298833431064</v>
      </c>
      <c r="T65" s="81">
        <v>1.5233164797847252</v>
      </c>
      <c r="U65" s="79">
        <v>1.6877633125932618</v>
      </c>
      <c r="V65" s="79">
        <v>1.8680976543666645</v>
      </c>
      <c r="W65" s="80">
        <v>2.0376375839098415</v>
      </c>
      <c r="X65" s="79">
        <v>2.2117714492062817</v>
      </c>
      <c r="Y65" s="79">
        <v>2.3676397035437162</v>
      </c>
      <c r="Z65" s="79">
        <v>2.3651216909637895</v>
      </c>
      <c r="AA65" s="82">
        <v>2.3722198847119245</v>
      </c>
    </row>
    <row r="66" ht="3.75" customHeight="1"/>
    <row r="67" ht="15">
      <c r="B67" s="45" t="s">
        <v>119</v>
      </c>
    </row>
    <row r="68" ht="15">
      <c r="B68" s="45" t="s">
        <v>126</v>
      </c>
    </row>
    <row r="69" ht="15">
      <c r="B69" s="45" t="s">
        <v>127</v>
      </c>
    </row>
    <row r="70" ht="15">
      <c r="B70" s="45" t="s">
        <v>128</v>
      </c>
    </row>
    <row r="71" ht="15">
      <c r="B71" s="45" t="s">
        <v>129</v>
      </c>
    </row>
    <row r="72" ht="15">
      <c r="B72" s="45" t="s">
        <v>130</v>
      </c>
    </row>
    <row r="82" ht="15">
      <c r="I82" s="154"/>
    </row>
    <row r="97" ht="15">
      <c r="I97" s="154"/>
    </row>
  </sheetData>
  <sheetProtection/>
  <mergeCells count="30"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B2" sqref="B2:AA3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163</v>
      </c>
    </row>
    <row r="2" spans="2:27" ht="18.75" customHeight="1">
      <c r="B2" s="236" t="str">
        <f>"Strednodobá predikcia "&amp;Súhrn!$H$4&amp;" - obchodná a platobná bilancia [objem]"</f>
        <v>Strednodobá predikcia P4Q-2015 - obchodná a platobná bilancia [objem]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18.75" customHeight="1"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4"/>
    </row>
    <row r="4" spans="2:27" ht="15">
      <c r="B4" s="266" t="s">
        <v>30</v>
      </c>
      <c r="C4" s="267"/>
      <c r="D4" s="267"/>
      <c r="E4" s="267"/>
      <c r="F4" s="268"/>
      <c r="G4" s="271" t="s">
        <v>77</v>
      </c>
      <c r="H4" s="41" t="s">
        <v>37</v>
      </c>
      <c r="I4" s="254">
        <v>2015</v>
      </c>
      <c r="J4" s="254">
        <v>2016</v>
      </c>
      <c r="K4" s="256">
        <v>2017</v>
      </c>
      <c r="L4" s="275">
        <v>2014</v>
      </c>
      <c r="M4" s="276"/>
      <c r="N4" s="276"/>
      <c r="O4" s="276"/>
      <c r="P4" s="275">
        <v>2015</v>
      </c>
      <c r="Q4" s="276"/>
      <c r="R4" s="276"/>
      <c r="S4" s="276"/>
      <c r="T4" s="275">
        <v>2016</v>
      </c>
      <c r="U4" s="276"/>
      <c r="V4" s="276"/>
      <c r="W4" s="276"/>
      <c r="X4" s="275">
        <v>2017</v>
      </c>
      <c r="Y4" s="276"/>
      <c r="Z4" s="276"/>
      <c r="AA4" s="278"/>
    </row>
    <row r="5" spans="2:27" ht="15">
      <c r="B5" s="261"/>
      <c r="C5" s="262"/>
      <c r="D5" s="262"/>
      <c r="E5" s="262"/>
      <c r="F5" s="263"/>
      <c r="G5" s="265"/>
      <c r="H5" s="43">
        <v>2014</v>
      </c>
      <c r="I5" s="255"/>
      <c r="J5" s="255"/>
      <c r="K5" s="257"/>
      <c r="L5" s="46" t="s">
        <v>3</v>
      </c>
      <c r="M5" s="46" t="s">
        <v>4</v>
      </c>
      <c r="N5" s="46" t="s">
        <v>5</v>
      </c>
      <c r="O5" s="158" t="s">
        <v>6</v>
      </c>
      <c r="P5" s="46" t="s">
        <v>3</v>
      </c>
      <c r="Q5" s="46" t="s">
        <v>4</v>
      </c>
      <c r="R5" s="46" t="s">
        <v>5</v>
      </c>
      <c r="S5" s="158" t="s">
        <v>6</v>
      </c>
      <c r="T5" s="48" t="s">
        <v>3</v>
      </c>
      <c r="U5" s="46" t="s">
        <v>4</v>
      </c>
      <c r="V5" s="46" t="s">
        <v>5</v>
      </c>
      <c r="W5" s="158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107"/>
      <c r="I6" s="95"/>
      <c r="J6" s="95"/>
      <c r="K6" s="97"/>
      <c r="L6" s="55"/>
      <c r="M6" s="55"/>
      <c r="N6" s="55"/>
      <c r="O6" s="54"/>
      <c r="P6" s="55"/>
      <c r="Q6" s="55"/>
      <c r="R6" s="55"/>
      <c r="S6" s="54"/>
      <c r="T6" s="55"/>
      <c r="U6" s="55"/>
      <c r="V6" s="55"/>
      <c r="W6" s="54"/>
      <c r="X6" s="55"/>
      <c r="Y6" s="55"/>
      <c r="Z6" s="55"/>
      <c r="AA6" s="72"/>
    </row>
    <row r="7" spans="2:27" ht="15">
      <c r="B7" s="50" t="s">
        <v>58</v>
      </c>
      <c r="C7" s="51"/>
      <c r="D7" s="51"/>
      <c r="E7" s="51"/>
      <c r="F7" s="100"/>
      <c r="G7" s="53"/>
      <c r="H7" s="134"/>
      <c r="I7" s="135"/>
      <c r="J7" s="135"/>
      <c r="K7" s="136"/>
      <c r="L7" s="137"/>
      <c r="M7" s="137"/>
      <c r="N7" s="137"/>
      <c r="O7" s="138"/>
      <c r="P7" s="137"/>
      <c r="Q7" s="137"/>
      <c r="R7" s="137"/>
      <c r="S7" s="138"/>
      <c r="T7" s="137"/>
      <c r="U7" s="137"/>
      <c r="V7" s="137"/>
      <c r="W7" s="138"/>
      <c r="X7" s="137"/>
      <c r="Y7" s="137"/>
      <c r="Z7" s="137"/>
      <c r="AA7" s="139"/>
    </row>
    <row r="8" spans="2:27" ht="15">
      <c r="B8" s="50"/>
      <c r="C8" s="99" t="s">
        <v>33</v>
      </c>
      <c r="D8" s="51"/>
      <c r="E8" s="51"/>
      <c r="F8" s="100"/>
      <c r="G8" s="62" t="s">
        <v>152</v>
      </c>
      <c r="H8" s="140">
        <v>69513.84524213558</v>
      </c>
      <c r="I8" s="84">
        <v>74147.18853446862</v>
      </c>
      <c r="J8" s="84">
        <v>77327.76699622106</v>
      </c>
      <c r="K8" s="83">
        <v>82042.88044541175</v>
      </c>
      <c r="L8" s="85">
        <v>17652.155961261153</v>
      </c>
      <c r="M8" s="85">
        <v>17296.166217761343</v>
      </c>
      <c r="N8" s="85">
        <v>17234.083598025787</v>
      </c>
      <c r="O8" s="86">
        <v>17331.439465087304</v>
      </c>
      <c r="P8" s="85">
        <v>18542.254394397543</v>
      </c>
      <c r="Q8" s="85">
        <v>18354.229070500525</v>
      </c>
      <c r="R8" s="85">
        <v>18519.28582250451</v>
      </c>
      <c r="S8" s="86">
        <v>18731.41924706604</v>
      </c>
      <c r="T8" s="85">
        <v>18940.767524270854</v>
      </c>
      <c r="U8" s="85">
        <v>19184.388370566907</v>
      </c>
      <c r="V8" s="85">
        <v>19458.41128776244</v>
      </c>
      <c r="W8" s="86">
        <v>19744.199813620864</v>
      </c>
      <c r="X8" s="85">
        <v>20041.48819127321</v>
      </c>
      <c r="Y8" s="85">
        <v>20348.509990675073</v>
      </c>
      <c r="Z8" s="85">
        <v>20666.0966669691</v>
      </c>
      <c r="AA8" s="88">
        <v>20986.785596494374</v>
      </c>
    </row>
    <row r="9" spans="2:27" ht="15">
      <c r="B9" s="61"/>
      <c r="C9" s="57"/>
      <c r="D9" s="73" t="s">
        <v>59</v>
      </c>
      <c r="E9" s="57"/>
      <c r="F9" s="58"/>
      <c r="G9" s="62" t="s">
        <v>152</v>
      </c>
      <c r="H9" s="140">
        <v>31052.020251350626</v>
      </c>
      <c r="I9" s="84">
        <v>33170.986255546995</v>
      </c>
      <c r="J9" s="84">
        <v>34535.5061512371</v>
      </c>
      <c r="K9" s="83">
        <v>36822.74916113027</v>
      </c>
      <c r="L9" s="84">
        <v>8041.985858595199</v>
      </c>
      <c r="M9" s="84">
        <v>7728.902470075024</v>
      </c>
      <c r="N9" s="84">
        <v>7575.332851863999</v>
      </c>
      <c r="O9" s="83">
        <v>7705.799070816403</v>
      </c>
      <c r="P9" s="84">
        <v>8427.129053046297</v>
      </c>
      <c r="Q9" s="84">
        <v>8153.570932280827</v>
      </c>
      <c r="R9" s="84">
        <v>8243.408890454195</v>
      </c>
      <c r="S9" s="83">
        <v>8346.877379765678</v>
      </c>
      <c r="T9" s="84">
        <v>8443.269445299342</v>
      </c>
      <c r="U9" s="84">
        <v>8560.046345365523</v>
      </c>
      <c r="V9" s="84">
        <v>8695.426290768422</v>
      </c>
      <c r="W9" s="83">
        <v>8836.764069803812</v>
      </c>
      <c r="X9" s="84">
        <v>8977.208023131814</v>
      </c>
      <c r="Y9" s="84">
        <v>9126.725164654008</v>
      </c>
      <c r="Z9" s="84">
        <v>9281.919704217496</v>
      </c>
      <c r="AA9" s="155">
        <v>9436.896269126948</v>
      </c>
    </row>
    <row r="10" spans="2:27" ht="15" customHeight="1">
      <c r="B10" s="61"/>
      <c r="C10" s="57"/>
      <c r="D10" s="73" t="s">
        <v>60</v>
      </c>
      <c r="E10" s="57"/>
      <c r="F10" s="58"/>
      <c r="G10" s="62" t="s">
        <v>152</v>
      </c>
      <c r="H10" s="140">
        <v>38458.6170757863</v>
      </c>
      <c r="I10" s="84">
        <v>40976.20227892164</v>
      </c>
      <c r="J10" s="84">
        <v>42792.26084498397</v>
      </c>
      <c r="K10" s="83">
        <v>45220.13128428149</v>
      </c>
      <c r="L10" s="84">
        <v>9617.925517536027</v>
      </c>
      <c r="M10" s="84">
        <v>9689.996126361904</v>
      </c>
      <c r="N10" s="84">
        <v>9340.339351499104</v>
      </c>
      <c r="O10" s="83">
        <v>9810.356080389261</v>
      </c>
      <c r="P10" s="84">
        <v>10083.253184542136</v>
      </c>
      <c r="Q10" s="84">
        <v>10232.530295028837</v>
      </c>
      <c r="R10" s="84">
        <v>10275.876932050314</v>
      </c>
      <c r="S10" s="83">
        <v>10384.541867300359</v>
      </c>
      <c r="T10" s="84">
        <v>10497.498078971512</v>
      </c>
      <c r="U10" s="84">
        <v>10624.342025201384</v>
      </c>
      <c r="V10" s="84">
        <v>10762.984996994017</v>
      </c>
      <c r="W10" s="83">
        <v>10907.435743817054</v>
      </c>
      <c r="X10" s="84">
        <v>11064.280168141393</v>
      </c>
      <c r="Y10" s="84">
        <v>11221.784826021063</v>
      </c>
      <c r="Z10" s="84">
        <v>11384.176962751602</v>
      </c>
      <c r="AA10" s="155">
        <v>11549.889327367428</v>
      </c>
    </row>
    <row r="11" spans="2:27" ht="3.75" customHeight="1">
      <c r="B11" s="61"/>
      <c r="C11" s="57"/>
      <c r="D11" s="57"/>
      <c r="E11" s="57"/>
      <c r="F11" s="58"/>
      <c r="G11" s="62" t="s">
        <v>152</v>
      </c>
      <c r="H11" s="140"/>
      <c r="I11" s="84"/>
      <c r="J11" s="84"/>
      <c r="K11" s="83"/>
      <c r="L11" s="84"/>
      <c r="M11" s="84"/>
      <c r="N11" s="84"/>
      <c r="O11" s="83"/>
      <c r="P11" s="84"/>
      <c r="Q11" s="84"/>
      <c r="R11" s="84"/>
      <c r="S11" s="83"/>
      <c r="T11" s="84"/>
      <c r="U11" s="84"/>
      <c r="V11" s="84"/>
      <c r="W11" s="83"/>
      <c r="X11" s="84"/>
      <c r="Y11" s="84"/>
      <c r="Z11" s="84"/>
      <c r="AA11" s="155"/>
    </row>
    <row r="12" spans="2:27" ht="15" customHeight="1">
      <c r="B12" s="61"/>
      <c r="C12" s="57" t="s">
        <v>34</v>
      </c>
      <c r="D12" s="57"/>
      <c r="E12" s="57"/>
      <c r="F12" s="58"/>
      <c r="G12" s="62" t="s">
        <v>152</v>
      </c>
      <c r="H12" s="129">
        <v>64780.47442975301</v>
      </c>
      <c r="I12" s="85">
        <v>70036.59440080664</v>
      </c>
      <c r="J12" s="85">
        <v>72919.18856892275</v>
      </c>
      <c r="K12" s="86">
        <v>77039.3319273288</v>
      </c>
      <c r="L12" s="85">
        <v>16493.472024694398</v>
      </c>
      <c r="M12" s="85">
        <v>16167.607455104724</v>
      </c>
      <c r="N12" s="85">
        <v>15990.20165816821</v>
      </c>
      <c r="O12" s="86">
        <v>16129.193291785685</v>
      </c>
      <c r="P12" s="85">
        <v>17284.40514049154</v>
      </c>
      <c r="Q12" s="85">
        <v>17340.85785349125</v>
      </c>
      <c r="R12" s="85">
        <v>17596.301690943994</v>
      </c>
      <c r="S12" s="86">
        <v>17815.029715879864</v>
      </c>
      <c r="T12" s="85">
        <v>17905.999688878463</v>
      </c>
      <c r="U12" s="85">
        <v>18097.20586985831</v>
      </c>
      <c r="V12" s="85">
        <v>18331.877072940897</v>
      </c>
      <c r="W12" s="86">
        <v>18584.105937245087</v>
      </c>
      <c r="X12" s="85">
        <v>18849.723036265008</v>
      </c>
      <c r="Y12" s="85">
        <v>19120.949631241656</v>
      </c>
      <c r="Z12" s="85">
        <v>19396.80061642601</v>
      </c>
      <c r="AA12" s="88">
        <v>19671.858643396125</v>
      </c>
    </row>
    <row r="13" spans="2:27" ht="15" customHeight="1">
      <c r="B13" s="61"/>
      <c r="C13" s="57"/>
      <c r="D13" s="73" t="s">
        <v>61</v>
      </c>
      <c r="E13" s="57"/>
      <c r="F13" s="58"/>
      <c r="G13" s="62" t="s">
        <v>152</v>
      </c>
      <c r="H13" s="140">
        <v>19597.422367095984</v>
      </c>
      <c r="I13" s="84">
        <v>21240.32553780601</v>
      </c>
      <c r="J13" s="84">
        <v>22108.92992156146</v>
      </c>
      <c r="K13" s="83">
        <v>23358.14789237975</v>
      </c>
      <c r="L13" s="84">
        <v>5035.596639493565</v>
      </c>
      <c r="M13" s="84">
        <v>4902.30590488365</v>
      </c>
      <c r="N13" s="84">
        <v>4820.98466451127</v>
      </c>
      <c r="O13" s="83">
        <v>4838.535158207497</v>
      </c>
      <c r="P13" s="84">
        <v>5262.737450931897</v>
      </c>
      <c r="Q13" s="84">
        <v>5240.954014723698</v>
      </c>
      <c r="R13" s="84">
        <v>5335.158119539693</v>
      </c>
      <c r="S13" s="83">
        <v>5401.475952610722</v>
      </c>
      <c r="T13" s="84">
        <v>5429.0578387707865</v>
      </c>
      <c r="U13" s="84">
        <v>5487.031112182313</v>
      </c>
      <c r="V13" s="84">
        <v>5558.182880124129</v>
      </c>
      <c r="W13" s="83">
        <v>5634.658090484232</v>
      </c>
      <c r="X13" s="84">
        <v>5715.192582755072</v>
      </c>
      <c r="Y13" s="84">
        <v>5797.42786127212</v>
      </c>
      <c r="Z13" s="84">
        <v>5881.065244242585</v>
      </c>
      <c r="AA13" s="155">
        <v>5964.4622041099765</v>
      </c>
    </row>
    <row r="14" spans="2:27" ht="15" customHeight="1">
      <c r="B14" s="61"/>
      <c r="C14" s="57"/>
      <c r="D14" s="73" t="s">
        <v>62</v>
      </c>
      <c r="E14" s="57"/>
      <c r="F14" s="58"/>
      <c r="G14" s="62" t="s">
        <v>152</v>
      </c>
      <c r="H14" s="140">
        <v>45183.080770554734</v>
      </c>
      <c r="I14" s="84">
        <v>48796.268863000674</v>
      </c>
      <c r="J14" s="84">
        <v>50810.2586473613</v>
      </c>
      <c r="K14" s="83">
        <v>53681.18403494904</v>
      </c>
      <c r="L14" s="84">
        <v>11511.29527874136</v>
      </c>
      <c r="M14" s="84">
        <v>11268.126730639007</v>
      </c>
      <c r="N14" s="84">
        <v>11158.49661786262</v>
      </c>
      <c r="O14" s="83">
        <v>11245.162143311743</v>
      </c>
      <c r="P14" s="84">
        <v>12051.677426087466</v>
      </c>
      <c r="Q14" s="84">
        <v>12069.894102239767</v>
      </c>
      <c r="R14" s="84">
        <v>12261.143571404302</v>
      </c>
      <c r="S14" s="83">
        <v>12413.553763269143</v>
      </c>
      <c r="T14" s="84">
        <v>12476.941850107676</v>
      </c>
      <c r="U14" s="84">
        <v>12610.174757675995</v>
      </c>
      <c r="V14" s="84">
        <v>12773.694192816769</v>
      </c>
      <c r="W14" s="83">
        <v>12949.447846760855</v>
      </c>
      <c r="X14" s="84">
        <v>13134.530453509933</v>
      </c>
      <c r="Y14" s="84">
        <v>13323.521769969535</v>
      </c>
      <c r="Z14" s="84">
        <v>13515.735372183424</v>
      </c>
      <c r="AA14" s="155">
        <v>13707.396439286145</v>
      </c>
    </row>
    <row r="15" spans="2:27" ht="3.75" customHeight="1">
      <c r="B15" s="61"/>
      <c r="C15" s="57"/>
      <c r="D15" s="57"/>
      <c r="E15" s="57"/>
      <c r="F15" s="58"/>
      <c r="G15" s="62" t="s">
        <v>152</v>
      </c>
      <c r="H15" s="140"/>
      <c r="I15" s="84"/>
      <c r="J15" s="84"/>
      <c r="K15" s="83"/>
      <c r="L15" s="84"/>
      <c r="M15" s="84"/>
      <c r="N15" s="84"/>
      <c r="O15" s="83"/>
      <c r="P15" s="84"/>
      <c r="Q15" s="84"/>
      <c r="R15" s="84"/>
      <c r="S15" s="83"/>
      <c r="T15" s="84"/>
      <c r="U15" s="84"/>
      <c r="V15" s="84"/>
      <c r="W15" s="83"/>
      <c r="X15" s="84"/>
      <c r="Y15" s="84"/>
      <c r="Z15" s="84"/>
      <c r="AA15" s="155"/>
    </row>
    <row r="16" spans="2:27" ht="15" customHeight="1">
      <c r="B16" s="61"/>
      <c r="C16" s="57" t="s">
        <v>35</v>
      </c>
      <c r="D16" s="57"/>
      <c r="E16" s="57"/>
      <c r="F16" s="58"/>
      <c r="G16" s="62" t="s">
        <v>152</v>
      </c>
      <c r="H16" s="129">
        <v>4733.370812382571</v>
      </c>
      <c r="I16" s="85">
        <v>4110.594133661969</v>
      </c>
      <c r="J16" s="85">
        <v>4408.578427298307</v>
      </c>
      <c r="K16" s="86">
        <v>5003.548518082956</v>
      </c>
      <c r="L16" s="85">
        <v>1158.6839365667547</v>
      </c>
      <c r="M16" s="85">
        <v>1128.5587626566194</v>
      </c>
      <c r="N16" s="85">
        <v>1243.881939857578</v>
      </c>
      <c r="O16" s="86">
        <v>1202.246173301619</v>
      </c>
      <c r="P16" s="85">
        <v>1257.8492539060026</v>
      </c>
      <c r="Q16" s="85">
        <v>1013.3712170092767</v>
      </c>
      <c r="R16" s="85">
        <v>922.9841315605154</v>
      </c>
      <c r="S16" s="86">
        <v>916.3895311861743</v>
      </c>
      <c r="T16" s="85">
        <v>1034.7678353923911</v>
      </c>
      <c r="U16" s="85">
        <v>1087.1825007085972</v>
      </c>
      <c r="V16" s="85">
        <v>1126.5342148215423</v>
      </c>
      <c r="W16" s="86">
        <v>1160.0938763757767</v>
      </c>
      <c r="X16" s="85">
        <v>1191.765155008201</v>
      </c>
      <c r="Y16" s="85">
        <v>1227.560359433417</v>
      </c>
      <c r="Z16" s="85">
        <v>1269.2960505430892</v>
      </c>
      <c r="AA16" s="88">
        <v>1314.9269530982492</v>
      </c>
    </row>
    <row r="17" spans="2:27" ht="3.75" customHeight="1">
      <c r="B17" s="50"/>
      <c r="C17" s="57"/>
      <c r="D17" s="57"/>
      <c r="E17" s="57"/>
      <c r="F17" s="58"/>
      <c r="G17" s="62"/>
      <c r="H17" s="129"/>
      <c r="I17" s="85"/>
      <c r="J17" s="85"/>
      <c r="K17" s="86"/>
      <c r="L17" s="85"/>
      <c r="M17" s="85"/>
      <c r="N17" s="85"/>
      <c r="O17" s="86"/>
      <c r="P17" s="85"/>
      <c r="Q17" s="85"/>
      <c r="R17" s="85"/>
      <c r="S17" s="86"/>
      <c r="T17" s="85"/>
      <c r="U17" s="85"/>
      <c r="V17" s="85"/>
      <c r="W17" s="86"/>
      <c r="X17" s="85"/>
      <c r="Y17" s="85"/>
      <c r="Z17" s="85"/>
      <c r="AA17" s="88"/>
    </row>
    <row r="18" spans="2:27" ht="15" customHeight="1">
      <c r="B18" s="50" t="s">
        <v>63</v>
      </c>
      <c r="C18" s="51"/>
      <c r="D18" s="51"/>
      <c r="E18" s="51"/>
      <c r="F18" s="100"/>
      <c r="G18" s="62"/>
      <c r="H18" s="129"/>
      <c r="I18" s="85"/>
      <c r="J18" s="85"/>
      <c r="K18" s="86"/>
      <c r="L18" s="85"/>
      <c r="M18" s="85"/>
      <c r="N18" s="85"/>
      <c r="O18" s="86"/>
      <c r="P18" s="85"/>
      <c r="Q18" s="85"/>
      <c r="R18" s="85"/>
      <c r="S18" s="86"/>
      <c r="T18" s="85"/>
      <c r="U18" s="85"/>
      <c r="V18" s="85"/>
      <c r="W18" s="86"/>
      <c r="X18" s="85"/>
      <c r="Y18" s="85"/>
      <c r="Z18" s="85"/>
      <c r="AA18" s="88"/>
    </row>
    <row r="19" spans="2:27" ht="15" customHeight="1">
      <c r="B19" s="50"/>
      <c r="C19" s="99" t="s">
        <v>33</v>
      </c>
      <c r="D19" s="51"/>
      <c r="E19" s="51"/>
      <c r="F19" s="100"/>
      <c r="G19" s="62" t="s">
        <v>153</v>
      </c>
      <c r="H19" s="129">
        <v>69414.34393006086</v>
      </c>
      <c r="I19" s="85">
        <v>72754.32362800525</v>
      </c>
      <c r="J19" s="85">
        <v>76910.50642456868</v>
      </c>
      <c r="K19" s="86">
        <v>83434.08004957282</v>
      </c>
      <c r="L19" s="141"/>
      <c r="M19" s="125"/>
      <c r="N19" s="125"/>
      <c r="O19" s="142"/>
      <c r="P19" s="125"/>
      <c r="Q19" s="125"/>
      <c r="R19" s="125"/>
      <c r="S19" s="142"/>
      <c r="T19" s="141"/>
      <c r="U19" s="141"/>
      <c r="V19" s="141"/>
      <c r="W19" s="142"/>
      <c r="X19" s="141"/>
      <c r="Y19" s="141"/>
      <c r="Z19" s="141"/>
      <c r="AA19" s="143"/>
    </row>
    <row r="20" spans="2:27" ht="15" customHeight="1">
      <c r="B20" s="61"/>
      <c r="C20" s="57" t="s">
        <v>34</v>
      </c>
      <c r="D20" s="57"/>
      <c r="E20" s="57"/>
      <c r="F20" s="58"/>
      <c r="G20" s="62" t="s">
        <v>154</v>
      </c>
      <c r="H20" s="129">
        <v>66470.76560099999</v>
      </c>
      <c r="I20" s="85">
        <v>70852.4676627052</v>
      </c>
      <c r="J20" s="85">
        <v>75220.83153498276</v>
      </c>
      <c r="K20" s="86">
        <v>81609.79346758044</v>
      </c>
      <c r="L20" s="141"/>
      <c r="M20" s="125"/>
      <c r="N20" s="125"/>
      <c r="O20" s="142"/>
      <c r="P20" s="125"/>
      <c r="Q20" s="125"/>
      <c r="R20" s="125"/>
      <c r="S20" s="142"/>
      <c r="T20" s="141"/>
      <c r="U20" s="141"/>
      <c r="V20" s="141"/>
      <c r="W20" s="142"/>
      <c r="X20" s="141"/>
      <c r="Y20" s="141"/>
      <c r="Z20" s="141"/>
      <c r="AA20" s="143"/>
    </row>
    <row r="21" spans="2:27" ht="3.75" customHeight="1">
      <c r="B21" s="61"/>
      <c r="C21" s="57"/>
      <c r="D21" s="73"/>
      <c r="E21" s="57"/>
      <c r="F21" s="58"/>
      <c r="G21" s="62"/>
      <c r="H21" s="129"/>
      <c r="I21" s="85"/>
      <c r="J21" s="85"/>
      <c r="K21" s="86"/>
      <c r="L21" s="141"/>
      <c r="M21" s="141"/>
      <c r="N21" s="141"/>
      <c r="O21" s="142"/>
      <c r="P21" s="141"/>
      <c r="Q21" s="141"/>
      <c r="R21" s="141"/>
      <c r="S21" s="142"/>
      <c r="T21" s="141"/>
      <c r="U21" s="141"/>
      <c r="V21" s="141"/>
      <c r="W21" s="142"/>
      <c r="X21" s="141"/>
      <c r="Y21" s="141"/>
      <c r="Z21" s="141"/>
      <c r="AA21" s="143"/>
    </row>
    <row r="22" spans="2:27" ht="15" customHeight="1">
      <c r="B22" s="61"/>
      <c r="C22" s="99" t="s">
        <v>105</v>
      </c>
      <c r="D22" s="57"/>
      <c r="E22" s="57"/>
      <c r="F22" s="58"/>
      <c r="G22" s="62" t="s">
        <v>154</v>
      </c>
      <c r="H22" s="129">
        <v>2943.578329060867</v>
      </c>
      <c r="I22" s="85">
        <v>1901.8559653000557</v>
      </c>
      <c r="J22" s="85">
        <v>1689.67488958592</v>
      </c>
      <c r="K22" s="86">
        <v>1824.2865819923754</v>
      </c>
      <c r="L22" s="141"/>
      <c r="M22" s="141"/>
      <c r="N22" s="141"/>
      <c r="O22" s="142"/>
      <c r="P22" s="141"/>
      <c r="Q22" s="141"/>
      <c r="R22" s="141"/>
      <c r="S22" s="142"/>
      <c r="T22" s="141"/>
      <c r="U22" s="141"/>
      <c r="V22" s="141"/>
      <c r="W22" s="142"/>
      <c r="X22" s="141"/>
      <c r="Y22" s="141"/>
      <c r="Z22" s="141"/>
      <c r="AA22" s="143"/>
    </row>
    <row r="23" spans="2:27" ht="15" customHeight="1">
      <c r="B23" s="50"/>
      <c r="C23" s="99" t="s">
        <v>105</v>
      </c>
      <c r="D23" s="57"/>
      <c r="E23" s="57"/>
      <c r="F23" s="58"/>
      <c r="G23" s="62" t="s">
        <v>15</v>
      </c>
      <c r="H23" s="93">
        <v>3.8956597748752015</v>
      </c>
      <c r="I23" s="76">
        <v>2.447126252996688</v>
      </c>
      <c r="J23" s="76">
        <v>2.0573325101842146</v>
      </c>
      <c r="K23" s="75">
        <v>2.0966879277911272</v>
      </c>
      <c r="L23" s="141"/>
      <c r="M23" s="141"/>
      <c r="N23" s="141"/>
      <c r="O23" s="142"/>
      <c r="P23" s="141"/>
      <c r="Q23" s="141"/>
      <c r="R23" s="141"/>
      <c r="S23" s="142"/>
      <c r="T23" s="141"/>
      <c r="U23" s="141"/>
      <c r="V23" s="141"/>
      <c r="W23" s="142"/>
      <c r="X23" s="141"/>
      <c r="Y23" s="141"/>
      <c r="Z23" s="141"/>
      <c r="AA23" s="143"/>
    </row>
    <row r="24" spans="2:27" ht="15" customHeight="1">
      <c r="B24" s="61"/>
      <c r="C24" s="99" t="s">
        <v>64</v>
      </c>
      <c r="D24" s="57"/>
      <c r="E24" s="57"/>
      <c r="F24" s="58"/>
      <c r="G24" s="62" t="s">
        <v>154</v>
      </c>
      <c r="H24" s="129">
        <v>100.07832906087333</v>
      </c>
      <c r="I24" s="85">
        <v>-536.6793076786189</v>
      </c>
      <c r="J24" s="85">
        <v>-1515.2869165149768</v>
      </c>
      <c r="K24" s="86">
        <v>-1400.4095886244413</v>
      </c>
      <c r="L24" s="141"/>
      <c r="M24" s="141"/>
      <c r="N24" s="141"/>
      <c r="O24" s="142"/>
      <c r="P24" s="141"/>
      <c r="Q24" s="141"/>
      <c r="R24" s="141"/>
      <c r="S24" s="142"/>
      <c r="T24" s="141"/>
      <c r="U24" s="141"/>
      <c r="V24" s="141"/>
      <c r="W24" s="142"/>
      <c r="X24" s="141"/>
      <c r="Y24" s="141"/>
      <c r="Z24" s="141"/>
      <c r="AA24" s="143"/>
    </row>
    <row r="25" spans="2:27" ht="15" customHeight="1">
      <c r="B25" s="61"/>
      <c r="C25" s="99" t="s">
        <v>64</v>
      </c>
      <c r="D25" s="57"/>
      <c r="E25" s="57"/>
      <c r="F25" s="58"/>
      <c r="G25" s="62" t="s">
        <v>15</v>
      </c>
      <c r="H25" s="93">
        <v>0.13244801981659976</v>
      </c>
      <c r="I25" s="76">
        <v>-0.6905475741709146</v>
      </c>
      <c r="J25" s="76">
        <v>-1.8449993278689565</v>
      </c>
      <c r="K25" s="75">
        <v>-1.6095178835471335</v>
      </c>
      <c r="L25" s="141"/>
      <c r="M25" s="141"/>
      <c r="N25" s="141"/>
      <c r="O25" s="142"/>
      <c r="P25" s="141"/>
      <c r="Q25" s="141"/>
      <c r="R25" s="141"/>
      <c r="S25" s="142"/>
      <c r="T25" s="141"/>
      <c r="U25" s="141"/>
      <c r="V25" s="141"/>
      <c r="W25" s="142"/>
      <c r="X25" s="141"/>
      <c r="Y25" s="141"/>
      <c r="Z25" s="141"/>
      <c r="AA25" s="143"/>
    </row>
    <row r="26" spans="2:27" ht="15" customHeight="1" thickBot="1">
      <c r="B26" s="63"/>
      <c r="C26" s="130" t="s">
        <v>65</v>
      </c>
      <c r="D26" s="64"/>
      <c r="E26" s="64"/>
      <c r="F26" s="65"/>
      <c r="G26" s="66" t="s">
        <v>155</v>
      </c>
      <c r="H26" s="144">
        <v>75560.457</v>
      </c>
      <c r="I26" s="90">
        <v>77879.80347850692</v>
      </c>
      <c r="J26" s="90">
        <v>81324.39889782677</v>
      </c>
      <c r="K26" s="89">
        <v>85838.82274129044</v>
      </c>
      <c r="L26" s="145"/>
      <c r="M26" s="145"/>
      <c r="N26" s="145"/>
      <c r="O26" s="146"/>
      <c r="P26" s="145"/>
      <c r="Q26" s="145"/>
      <c r="R26" s="145"/>
      <c r="S26" s="146"/>
      <c r="T26" s="145"/>
      <c r="U26" s="145"/>
      <c r="V26" s="145"/>
      <c r="W26" s="146"/>
      <c r="X26" s="145"/>
      <c r="Y26" s="145"/>
      <c r="Z26" s="145"/>
      <c r="AA26" s="147"/>
    </row>
    <row r="27" ht="15.75" thickBot="1"/>
    <row r="28" spans="2:27" ht="18.75" customHeight="1">
      <c r="B28" s="236" t="str">
        <f>"Strednodobá predikcia "&amp;Súhrn!$H$4&amp;" - obchodná a platobná bilancia [zmena oproti predchádzajúcemu obdobiu]"</f>
        <v>Strednodobá predikcia P4Q-2015 - obchodná a platobná bilancia [zmena oproti predchádzajúcemu obdobiu]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8"/>
    </row>
    <row r="29" spans="2:27" ht="18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4"/>
    </row>
    <row r="30" spans="2:27" ht="15">
      <c r="B30" s="266" t="s">
        <v>30</v>
      </c>
      <c r="C30" s="267"/>
      <c r="D30" s="267"/>
      <c r="E30" s="267"/>
      <c r="F30" s="268"/>
      <c r="G30" s="271" t="s">
        <v>77</v>
      </c>
      <c r="H30" s="41" t="s">
        <v>37</v>
      </c>
      <c r="I30" s="254">
        <v>2015</v>
      </c>
      <c r="J30" s="254">
        <v>2016</v>
      </c>
      <c r="K30" s="256">
        <v>2017</v>
      </c>
      <c r="L30" s="275">
        <v>2014</v>
      </c>
      <c r="M30" s="276"/>
      <c r="N30" s="276"/>
      <c r="O30" s="276"/>
      <c r="P30" s="275">
        <v>2015</v>
      </c>
      <c r="Q30" s="276"/>
      <c r="R30" s="276"/>
      <c r="S30" s="276"/>
      <c r="T30" s="275">
        <v>2016</v>
      </c>
      <c r="U30" s="276"/>
      <c r="V30" s="276"/>
      <c r="W30" s="276"/>
      <c r="X30" s="275">
        <v>2017</v>
      </c>
      <c r="Y30" s="276"/>
      <c r="Z30" s="276"/>
      <c r="AA30" s="278"/>
    </row>
    <row r="31" spans="2:27" ht="15">
      <c r="B31" s="261"/>
      <c r="C31" s="262"/>
      <c r="D31" s="262"/>
      <c r="E31" s="262"/>
      <c r="F31" s="263"/>
      <c r="G31" s="265"/>
      <c r="H31" s="43">
        <v>2014</v>
      </c>
      <c r="I31" s="255"/>
      <c r="J31" s="255"/>
      <c r="K31" s="257"/>
      <c r="L31" s="46" t="s">
        <v>3</v>
      </c>
      <c r="M31" s="46" t="s">
        <v>4</v>
      </c>
      <c r="N31" s="46" t="s">
        <v>5</v>
      </c>
      <c r="O31" s="158" t="s">
        <v>6</v>
      </c>
      <c r="P31" s="46" t="s">
        <v>3</v>
      </c>
      <c r="Q31" s="46" t="s">
        <v>4</v>
      </c>
      <c r="R31" s="46" t="s">
        <v>5</v>
      </c>
      <c r="S31" s="158" t="s">
        <v>6</v>
      </c>
      <c r="T31" s="48" t="s">
        <v>3</v>
      </c>
      <c r="U31" s="46" t="s">
        <v>4</v>
      </c>
      <c r="V31" s="46" t="s">
        <v>5</v>
      </c>
      <c r="W31" s="158" t="s">
        <v>6</v>
      </c>
      <c r="X31" s="46" t="s">
        <v>3</v>
      </c>
      <c r="Y31" s="46" t="s">
        <v>4</v>
      </c>
      <c r="Z31" s="46" t="s">
        <v>5</v>
      </c>
      <c r="AA31" s="49" t="s">
        <v>6</v>
      </c>
    </row>
    <row r="32" spans="2:27" ht="3.75" customHeight="1">
      <c r="B32" s="50"/>
      <c r="C32" s="51"/>
      <c r="D32" s="51"/>
      <c r="E32" s="51"/>
      <c r="F32" s="52"/>
      <c r="G32" s="40"/>
      <c r="H32" s="107"/>
      <c r="I32" s="95"/>
      <c r="J32" s="95"/>
      <c r="K32" s="97"/>
      <c r="L32" s="55"/>
      <c r="M32" s="55"/>
      <c r="N32" s="55"/>
      <c r="O32" s="54"/>
      <c r="P32" s="55"/>
      <c r="Q32" s="55"/>
      <c r="R32" s="55"/>
      <c r="S32" s="54"/>
      <c r="T32" s="55"/>
      <c r="U32" s="55"/>
      <c r="V32" s="55"/>
      <c r="W32" s="54"/>
      <c r="X32" s="55"/>
      <c r="Y32" s="55"/>
      <c r="Z32" s="55"/>
      <c r="AA32" s="72"/>
    </row>
    <row r="33" spans="2:27" ht="15">
      <c r="B33" s="50" t="s">
        <v>58</v>
      </c>
      <c r="C33" s="51"/>
      <c r="D33" s="51"/>
      <c r="E33" s="51"/>
      <c r="F33" s="100"/>
      <c r="G33" s="53"/>
      <c r="H33" s="107"/>
      <c r="I33" s="95"/>
      <c r="J33" s="95"/>
      <c r="K33" s="97"/>
      <c r="L33" s="55"/>
      <c r="M33" s="55"/>
      <c r="N33" s="55"/>
      <c r="O33" s="54"/>
      <c r="P33" s="55"/>
      <c r="Q33" s="55"/>
      <c r="R33" s="55"/>
      <c r="S33" s="54"/>
      <c r="T33" s="55"/>
      <c r="U33" s="55"/>
      <c r="V33" s="55"/>
      <c r="W33" s="54"/>
      <c r="X33" s="55"/>
      <c r="Y33" s="55"/>
      <c r="Z33" s="55"/>
      <c r="AA33" s="72"/>
    </row>
    <row r="34" spans="2:27" ht="15">
      <c r="B34" s="50"/>
      <c r="C34" s="99" t="s">
        <v>33</v>
      </c>
      <c r="D34" s="51"/>
      <c r="E34" s="51"/>
      <c r="F34" s="100"/>
      <c r="G34" s="62" t="s">
        <v>48</v>
      </c>
      <c r="H34" s="112">
        <v>3.633376222371922</v>
      </c>
      <c r="I34" s="113">
        <v>6.665353177045304</v>
      </c>
      <c r="J34" s="113">
        <v>4.289546946576266</v>
      </c>
      <c r="K34" s="114">
        <v>6.097568353966707</v>
      </c>
      <c r="L34" s="76">
        <v>1.4046543597314525</v>
      </c>
      <c r="M34" s="76">
        <v>-2.016692716068519</v>
      </c>
      <c r="N34" s="76">
        <v>-0.35893861653460135</v>
      </c>
      <c r="O34" s="75">
        <v>0.5649030684327698</v>
      </c>
      <c r="P34" s="76">
        <v>6.986234073340086</v>
      </c>
      <c r="Q34" s="76">
        <v>-1.0140370199743813</v>
      </c>
      <c r="R34" s="76">
        <v>0.8992845810629433</v>
      </c>
      <c r="S34" s="75">
        <v>1.145473030627059</v>
      </c>
      <c r="T34" s="76">
        <v>1.117631688466986</v>
      </c>
      <c r="U34" s="76">
        <v>1.2862247846285868</v>
      </c>
      <c r="V34" s="76">
        <v>1.428364104721453</v>
      </c>
      <c r="W34" s="75">
        <v>1.4687145915050195</v>
      </c>
      <c r="X34" s="76">
        <v>1.5056998027707067</v>
      </c>
      <c r="Y34" s="76">
        <v>1.5319311443925159</v>
      </c>
      <c r="Z34" s="76">
        <v>1.560736763721593</v>
      </c>
      <c r="AA34" s="78">
        <v>1.5517634253488808</v>
      </c>
    </row>
    <row r="35" spans="2:27" ht="15">
      <c r="B35" s="61"/>
      <c r="C35" s="57"/>
      <c r="D35" s="73" t="s">
        <v>59</v>
      </c>
      <c r="E35" s="57"/>
      <c r="F35" s="58"/>
      <c r="G35" s="62" t="s">
        <v>48</v>
      </c>
      <c r="H35" s="117">
        <v>3.62718576343606</v>
      </c>
      <c r="I35" s="118">
        <v>6.82392316842639</v>
      </c>
      <c r="J35" s="118">
        <v>4.113594588891445</v>
      </c>
      <c r="K35" s="119">
        <v>6.622873861691559</v>
      </c>
      <c r="L35" s="118">
        <v>3.633401504269756</v>
      </c>
      <c r="M35" s="118">
        <v>-3.8931104086132393</v>
      </c>
      <c r="N35" s="118">
        <v>-1.9869524658335393</v>
      </c>
      <c r="O35" s="119">
        <v>1.7222506456637348</v>
      </c>
      <c r="P35" s="118">
        <v>9.360871930358712</v>
      </c>
      <c r="Q35" s="118">
        <v>-3.2461603357858024</v>
      </c>
      <c r="R35" s="118">
        <v>1.1018234699803742</v>
      </c>
      <c r="S35" s="119">
        <v>1.2551662872297698</v>
      </c>
      <c r="T35" s="118">
        <v>1.1548278613429375</v>
      </c>
      <c r="U35" s="118">
        <v>1.3830767906050312</v>
      </c>
      <c r="V35" s="118">
        <v>1.581532855557441</v>
      </c>
      <c r="W35" s="119">
        <v>1.625426681903349</v>
      </c>
      <c r="X35" s="118">
        <v>1.589314280867967</v>
      </c>
      <c r="Y35" s="118">
        <v>1.6655194035487284</v>
      </c>
      <c r="Z35" s="118">
        <v>1.700440593571571</v>
      </c>
      <c r="AA35" s="166">
        <v>1.6696606935635856</v>
      </c>
    </row>
    <row r="36" spans="2:27" ht="15" customHeight="1">
      <c r="B36" s="61"/>
      <c r="C36" s="57"/>
      <c r="D36" s="73" t="s">
        <v>60</v>
      </c>
      <c r="E36" s="57"/>
      <c r="F36" s="58"/>
      <c r="G36" s="62" t="s">
        <v>48</v>
      </c>
      <c r="H36" s="117">
        <v>3.6251564175275206</v>
      </c>
      <c r="I36" s="118">
        <v>6.546218752936966</v>
      </c>
      <c r="J36" s="118">
        <v>4.431983602825284</v>
      </c>
      <c r="K36" s="119">
        <v>5.673620396203276</v>
      </c>
      <c r="L36" s="118">
        <v>-2.5481289877151596</v>
      </c>
      <c r="M36" s="118">
        <v>0.7493363168021432</v>
      </c>
      <c r="N36" s="118">
        <v>-3.60843049164437</v>
      </c>
      <c r="O36" s="119">
        <v>5.032116191953136</v>
      </c>
      <c r="P36" s="118">
        <v>2.7817247602091726</v>
      </c>
      <c r="Q36" s="118">
        <v>1.4804459211194398</v>
      </c>
      <c r="R36" s="118">
        <v>0.4236160145309782</v>
      </c>
      <c r="S36" s="119">
        <v>1.0574760282610924</v>
      </c>
      <c r="T36" s="118">
        <v>1.0877341833137422</v>
      </c>
      <c r="U36" s="118">
        <v>1.2083255007587326</v>
      </c>
      <c r="V36" s="118">
        <v>1.3049558406889332</v>
      </c>
      <c r="W36" s="119">
        <v>1.342106737706871</v>
      </c>
      <c r="X36" s="118">
        <v>1.4379587284137472</v>
      </c>
      <c r="Y36" s="118">
        <v>1.4235418435370946</v>
      </c>
      <c r="Z36" s="118">
        <v>1.4471150467435763</v>
      </c>
      <c r="AA36" s="166">
        <v>1.4556376377319822</v>
      </c>
    </row>
    <row r="37" spans="2:27" ht="3.75" customHeight="1">
      <c r="B37" s="61"/>
      <c r="C37" s="57"/>
      <c r="D37" s="57"/>
      <c r="E37" s="57"/>
      <c r="F37" s="58"/>
      <c r="G37" s="62"/>
      <c r="H37" s="69"/>
      <c r="I37" s="57"/>
      <c r="J37" s="57"/>
      <c r="K37" s="58"/>
      <c r="L37" s="57"/>
      <c r="M37" s="57"/>
      <c r="N37" s="57"/>
      <c r="O37" s="58"/>
      <c r="P37" s="57"/>
      <c r="Q37" s="57"/>
      <c r="R37" s="57"/>
      <c r="S37" s="58"/>
      <c r="T37" s="57"/>
      <c r="U37" s="57"/>
      <c r="V37" s="57"/>
      <c r="W37" s="58"/>
      <c r="X37" s="57"/>
      <c r="Y37" s="57"/>
      <c r="Z37" s="57"/>
      <c r="AA37" s="60"/>
    </row>
    <row r="38" spans="2:27" ht="15" customHeight="1">
      <c r="B38" s="61"/>
      <c r="C38" s="57" t="s">
        <v>34</v>
      </c>
      <c r="D38" s="57"/>
      <c r="E38" s="57"/>
      <c r="F38" s="58"/>
      <c r="G38" s="62" t="s">
        <v>48</v>
      </c>
      <c r="H38" s="112">
        <v>4.261200514735975</v>
      </c>
      <c r="I38" s="76">
        <v>8.113741088378859</v>
      </c>
      <c r="J38" s="76">
        <v>4.115840001613364</v>
      </c>
      <c r="K38" s="75">
        <v>5.650286898779356</v>
      </c>
      <c r="L38" s="76">
        <v>0.9219403347915431</v>
      </c>
      <c r="M38" s="76">
        <v>-1.9757184484975738</v>
      </c>
      <c r="N38" s="76">
        <v>-1.0972915901697178</v>
      </c>
      <c r="O38" s="75">
        <v>0.8692300234154544</v>
      </c>
      <c r="P38" s="76">
        <v>7.162241953502942</v>
      </c>
      <c r="Q38" s="76">
        <v>0.3266106790534451</v>
      </c>
      <c r="R38" s="76">
        <v>1.4730749747845664</v>
      </c>
      <c r="S38" s="75">
        <v>1.2430340691898891</v>
      </c>
      <c r="T38" s="76">
        <v>0.5106361002446675</v>
      </c>
      <c r="U38" s="76">
        <v>1.0678330408919123</v>
      </c>
      <c r="V38" s="76">
        <v>1.2967261618736643</v>
      </c>
      <c r="W38" s="75">
        <v>1.3759030965601227</v>
      </c>
      <c r="X38" s="76">
        <v>1.4292702587730446</v>
      </c>
      <c r="Y38" s="76">
        <v>1.4388890195088635</v>
      </c>
      <c r="Z38" s="76">
        <v>1.4426636255222576</v>
      </c>
      <c r="AA38" s="78">
        <v>1.4180587428278386</v>
      </c>
    </row>
    <row r="39" spans="2:27" ht="15" customHeight="1">
      <c r="B39" s="61"/>
      <c r="C39" s="57"/>
      <c r="D39" s="73" t="s">
        <v>61</v>
      </c>
      <c r="E39" s="57"/>
      <c r="F39" s="58"/>
      <c r="G39" s="62" t="s">
        <v>48</v>
      </c>
      <c r="H39" s="112">
        <v>4.262439300007287</v>
      </c>
      <c r="I39" s="113">
        <v>8.38326153274349</v>
      </c>
      <c r="J39" s="113">
        <v>4.089411822852739</v>
      </c>
      <c r="K39" s="114">
        <v>5.650286898779328</v>
      </c>
      <c r="L39" s="118">
        <v>2.6514098907755397</v>
      </c>
      <c r="M39" s="118">
        <v>-2.646970044513324</v>
      </c>
      <c r="N39" s="118">
        <v>-1.6588365138815249</v>
      </c>
      <c r="O39" s="119">
        <v>0.36404375698228364</v>
      </c>
      <c r="P39" s="118">
        <v>8.767163590923488</v>
      </c>
      <c r="Q39" s="118">
        <v>-0.4139183535432238</v>
      </c>
      <c r="R39" s="118">
        <v>1.7974610071246957</v>
      </c>
      <c r="S39" s="119">
        <v>1.2430340691898891</v>
      </c>
      <c r="T39" s="118">
        <v>0.5106361002446675</v>
      </c>
      <c r="U39" s="118">
        <v>1.0678330408919123</v>
      </c>
      <c r="V39" s="118">
        <v>1.2967261618736643</v>
      </c>
      <c r="W39" s="119">
        <v>1.3759030965601227</v>
      </c>
      <c r="X39" s="118">
        <v>1.4292702587730446</v>
      </c>
      <c r="Y39" s="118">
        <v>1.4388890195088635</v>
      </c>
      <c r="Z39" s="118">
        <v>1.4426636255222576</v>
      </c>
      <c r="AA39" s="166">
        <v>1.4180587428278386</v>
      </c>
    </row>
    <row r="40" spans="2:27" ht="15" customHeight="1">
      <c r="B40" s="61"/>
      <c r="C40" s="57"/>
      <c r="D40" s="73" t="s">
        <v>62</v>
      </c>
      <c r="E40" s="57"/>
      <c r="F40" s="58"/>
      <c r="G40" s="62" t="s">
        <v>48</v>
      </c>
      <c r="H40" s="112">
        <v>4.261401849432488</v>
      </c>
      <c r="I40" s="113">
        <v>7.996772311286506</v>
      </c>
      <c r="J40" s="113">
        <v>4.1273438139605645</v>
      </c>
      <c r="K40" s="114">
        <v>5.650286898779314</v>
      </c>
      <c r="L40" s="118">
        <v>0.946507144986299</v>
      </c>
      <c r="M40" s="118">
        <v>-2.112434284883875</v>
      </c>
      <c r="N40" s="118">
        <v>-0.9729222558199808</v>
      </c>
      <c r="O40" s="119">
        <v>0.7766774361914344</v>
      </c>
      <c r="P40" s="118">
        <v>7.172108970037499</v>
      </c>
      <c r="Q40" s="118">
        <v>0.15115469414131155</v>
      </c>
      <c r="R40" s="118">
        <v>1.5845165462474426</v>
      </c>
      <c r="S40" s="119">
        <v>1.2430340691898891</v>
      </c>
      <c r="T40" s="118">
        <v>0.5106361002446675</v>
      </c>
      <c r="U40" s="118">
        <v>1.0678330408919123</v>
      </c>
      <c r="V40" s="118">
        <v>1.2967261618736643</v>
      </c>
      <c r="W40" s="119">
        <v>1.3759030965601227</v>
      </c>
      <c r="X40" s="118">
        <v>1.4292702587730446</v>
      </c>
      <c r="Y40" s="118">
        <v>1.4388890195088635</v>
      </c>
      <c r="Z40" s="118">
        <v>1.4426636255222576</v>
      </c>
      <c r="AA40" s="166">
        <v>1.4180587428278386</v>
      </c>
    </row>
    <row r="41" spans="2:27" ht="3.75" customHeight="1">
      <c r="B41" s="50"/>
      <c r="C41" s="57"/>
      <c r="D41" s="57"/>
      <c r="E41" s="57"/>
      <c r="F41" s="58"/>
      <c r="G41" s="62"/>
      <c r="H41" s="69"/>
      <c r="I41" s="57"/>
      <c r="J41" s="57"/>
      <c r="K41" s="58"/>
      <c r="L41" s="57"/>
      <c r="M41" s="57"/>
      <c r="N41" s="57"/>
      <c r="O41" s="58"/>
      <c r="P41" s="57"/>
      <c r="Q41" s="57"/>
      <c r="R41" s="57"/>
      <c r="S41" s="58"/>
      <c r="T41" s="57"/>
      <c r="U41" s="57"/>
      <c r="V41" s="57"/>
      <c r="W41" s="58"/>
      <c r="X41" s="57"/>
      <c r="Y41" s="57"/>
      <c r="Z41" s="57"/>
      <c r="AA41" s="60"/>
    </row>
    <row r="42" spans="2:27" ht="15" customHeight="1">
      <c r="B42" s="50" t="s">
        <v>63</v>
      </c>
      <c r="C42" s="51"/>
      <c r="D42" s="51"/>
      <c r="E42" s="51"/>
      <c r="F42" s="100"/>
      <c r="G42" s="62"/>
      <c r="H42" s="69"/>
      <c r="I42" s="57"/>
      <c r="J42" s="57"/>
      <c r="K42" s="58"/>
      <c r="L42" s="57"/>
      <c r="M42" s="57"/>
      <c r="N42" s="57"/>
      <c r="O42" s="58"/>
      <c r="P42" s="57"/>
      <c r="Q42" s="57"/>
      <c r="R42" s="57"/>
      <c r="S42" s="58"/>
      <c r="T42" s="57"/>
      <c r="U42" s="57"/>
      <c r="V42" s="57"/>
      <c r="W42" s="58"/>
      <c r="X42" s="57"/>
      <c r="Y42" s="57"/>
      <c r="Z42" s="57"/>
      <c r="AA42" s="60"/>
    </row>
    <row r="43" spans="2:27" ht="15" customHeight="1">
      <c r="B43" s="50"/>
      <c r="C43" s="99" t="s">
        <v>33</v>
      </c>
      <c r="D43" s="51"/>
      <c r="E43" s="51"/>
      <c r="F43" s="100"/>
      <c r="G43" s="62" t="s">
        <v>48</v>
      </c>
      <c r="H43" s="93">
        <v>0.5467731022996691</v>
      </c>
      <c r="I43" s="76">
        <v>4.811656365015304</v>
      </c>
      <c r="J43" s="76">
        <v>5.71262653449176</v>
      </c>
      <c r="K43" s="75">
        <v>8.48203181629319</v>
      </c>
      <c r="L43" s="108"/>
      <c r="M43" s="108"/>
      <c r="N43" s="108"/>
      <c r="O43" s="109"/>
      <c r="P43" s="108"/>
      <c r="Q43" s="108"/>
      <c r="R43" s="108"/>
      <c r="S43" s="109"/>
      <c r="T43" s="108"/>
      <c r="U43" s="108"/>
      <c r="V43" s="108"/>
      <c r="W43" s="109"/>
      <c r="X43" s="108"/>
      <c r="Y43" s="108"/>
      <c r="Z43" s="108"/>
      <c r="AA43" s="111"/>
    </row>
    <row r="44" spans="2:27" ht="15" customHeight="1" thickBot="1">
      <c r="B44" s="63"/>
      <c r="C44" s="64" t="s">
        <v>34</v>
      </c>
      <c r="D44" s="64"/>
      <c r="E44" s="64"/>
      <c r="F44" s="65"/>
      <c r="G44" s="66" t="s">
        <v>48</v>
      </c>
      <c r="H44" s="94">
        <v>1.3613136677969484</v>
      </c>
      <c r="I44" s="79">
        <v>6.591923565326407</v>
      </c>
      <c r="J44" s="79">
        <v>6.165436457447404</v>
      </c>
      <c r="K44" s="80">
        <v>8.493607159376303</v>
      </c>
      <c r="L44" s="131"/>
      <c r="M44" s="131"/>
      <c r="N44" s="131"/>
      <c r="O44" s="132"/>
      <c r="P44" s="131"/>
      <c r="Q44" s="131"/>
      <c r="R44" s="131"/>
      <c r="S44" s="132"/>
      <c r="T44" s="131"/>
      <c r="U44" s="131"/>
      <c r="V44" s="131"/>
      <c r="W44" s="132"/>
      <c r="X44" s="131"/>
      <c r="Y44" s="131"/>
      <c r="Z44" s="131"/>
      <c r="AA44" s="133"/>
    </row>
    <row r="45" ht="15">
      <c r="B45" s="45" t="s">
        <v>119</v>
      </c>
    </row>
  </sheetData>
  <sheetProtection/>
  <mergeCells count="20"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K42"/>
  <sheetViews>
    <sheetView showGridLines="0" zoomScale="80" zoomScaleNormal="80" zoomScalePageLayoutView="0" workbookViewId="0" topLeftCell="A1">
      <selection activeCell="Q23" sqref="Q23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11" width="9.140625" style="45" customWidth="1"/>
    <col min="12" max="16384" width="9.140625" style="180" customWidth="1"/>
  </cols>
  <sheetData>
    <row r="1" ht="22.5" customHeight="1" thickBot="1">
      <c r="B1" s="44" t="s">
        <v>176</v>
      </c>
    </row>
    <row r="2" spans="2:11" ht="18.75" customHeight="1">
      <c r="B2" s="236" t="str">
        <f>"Strednodobá predikcia "&amp;Súhrn!$H$4&amp;" -  sektor verejnej správy [objem]"</f>
        <v>Strednodobá predikcia P4Q-2015 -  sektor verejnej správy [objem]</v>
      </c>
      <c r="C2" s="237"/>
      <c r="D2" s="237"/>
      <c r="E2" s="237"/>
      <c r="F2" s="237"/>
      <c r="G2" s="237"/>
      <c r="H2" s="237"/>
      <c r="I2" s="237"/>
      <c r="J2" s="237"/>
      <c r="K2" s="238"/>
    </row>
    <row r="3" spans="2:11" ht="18.75" customHeight="1">
      <c r="B3" s="272"/>
      <c r="C3" s="273"/>
      <c r="D3" s="273"/>
      <c r="E3" s="273"/>
      <c r="F3" s="273"/>
      <c r="G3" s="273"/>
      <c r="H3" s="273"/>
      <c r="I3" s="273"/>
      <c r="J3" s="273"/>
      <c r="K3" s="274"/>
    </row>
    <row r="4" spans="2:11" ht="15">
      <c r="B4" s="266" t="s">
        <v>30</v>
      </c>
      <c r="C4" s="267"/>
      <c r="D4" s="267"/>
      <c r="E4" s="267"/>
      <c r="F4" s="268"/>
      <c r="G4" s="271" t="s">
        <v>77</v>
      </c>
      <c r="H4" s="41" t="s">
        <v>37</v>
      </c>
      <c r="I4" s="254">
        <v>2015</v>
      </c>
      <c r="J4" s="254">
        <v>2016</v>
      </c>
      <c r="K4" s="279">
        <v>2017</v>
      </c>
    </row>
    <row r="5" spans="2:11" ht="15">
      <c r="B5" s="261"/>
      <c r="C5" s="262"/>
      <c r="D5" s="262"/>
      <c r="E5" s="262"/>
      <c r="F5" s="263"/>
      <c r="G5" s="265"/>
      <c r="H5" s="43">
        <v>2014</v>
      </c>
      <c r="I5" s="255"/>
      <c r="J5" s="255"/>
      <c r="K5" s="280"/>
    </row>
    <row r="6" spans="2:11" ht="3.75" customHeight="1">
      <c r="B6" s="50"/>
      <c r="C6" s="51"/>
      <c r="D6" s="51"/>
      <c r="E6" s="51"/>
      <c r="F6" s="52"/>
      <c r="G6" s="227"/>
      <c r="H6" s="107"/>
      <c r="I6" s="95"/>
      <c r="J6" s="95"/>
      <c r="K6" s="228"/>
    </row>
    <row r="7" spans="2:11" ht="15" customHeight="1">
      <c r="B7" s="50" t="s">
        <v>177</v>
      </c>
      <c r="C7" s="51"/>
      <c r="D7" s="51"/>
      <c r="E7" s="51"/>
      <c r="F7" s="100"/>
      <c r="G7" s="53"/>
      <c r="H7" s="134"/>
      <c r="I7" s="135"/>
      <c r="J7" s="135"/>
      <c r="K7" s="229"/>
    </row>
    <row r="8" spans="2:11" ht="15" customHeight="1">
      <c r="B8" s="61"/>
      <c r="C8" s="99" t="s">
        <v>192</v>
      </c>
      <c r="D8" s="230"/>
      <c r="E8" s="230"/>
      <c r="F8" s="231"/>
      <c r="G8" s="62" t="s">
        <v>178</v>
      </c>
      <c r="H8" s="140">
        <v>-2097.551000000003</v>
      </c>
      <c r="I8" s="84">
        <v>-2149.015392548514</v>
      </c>
      <c r="J8" s="84">
        <v>-2019.426997948256</v>
      </c>
      <c r="K8" s="155">
        <v>-1586.3077586841828</v>
      </c>
    </row>
    <row r="9" spans="2:11" ht="15" customHeight="1">
      <c r="B9" s="61"/>
      <c r="C9" s="99" t="s">
        <v>179</v>
      </c>
      <c r="D9" s="230"/>
      <c r="E9" s="230"/>
      <c r="F9" s="231"/>
      <c r="G9" s="62" t="s">
        <v>178</v>
      </c>
      <c r="H9" s="140">
        <v>-656.5870000000032</v>
      </c>
      <c r="I9" s="84">
        <v>-744.8760912636894</v>
      </c>
      <c r="J9" s="84">
        <v>-629.281972506677</v>
      </c>
      <c r="K9" s="155">
        <v>-208.19336713784082</v>
      </c>
    </row>
    <row r="10" spans="2:11" ht="15" customHeight="1">
      <c r="B10" s="61"/>
      <c r="C10" s="57" t="s">
        <v>173</v>
      </c>
      <c r="D10" s="73"/>
      <c r="E10" s="57"/>
      <c r="F10" s="58"/>
      <c r="G10" s="62" t="s">
        <v>178</v>
      </c>
      <c r="H10" s="140">
        <v>29363.974</v>
      </c>
      <c r="I10" s="84">
        <v>31810.42354804247</v>
      </c>
      <c r="J10" s="84">
        <v>31939.18420901691</v>
      </c>
      <c r="K10" s="155">
        <v>33039.35976588823</v>
      </c>
    </row>
    <row r="11" spans="2:11" ht="15" customHeight="1">
      <c r="B11" s="61"/>
      <c r="C11" s="57"/>
      <c r="D11" s="57" t="s">
        <v>180</v>
      </c>
      <c r="E11" s="57"/>
      <c r="F11" s="58"/>
      <c r="G11" s="62" t="s">
        <v>178</v>
      </c>
      <c r="H11" s="140">
        <v>28569.378999999997</v>
      </c>
      <c r="I11" s="84">
        <v>30136.72880522382</v>
      </c>
      <c r="J11" s="84">
        <v>30952.347259670158</v>
      </c>
      <c r="K11" s="155">
        <v>32046.223169216344</v>
      </c>
    </row>
    <row r="12" spans="2:11" ht="15" customHeight="1">
      <c r="B12" s="61"/>
      <c r="C12" s="57"/>
      <c r="D12" s="57" t="s">
        <v>181</v>
      </c>
      <c r="E12" s="57"/>
      <c r="F12" s="58"/>
      <c r="G12" s="62" t="s">
        <v>178</v>
      </c>
      <c r="H12" s="140">
        <v>794.595</v>
      </c>
      <c r="I12" s="84">
        <v>1673.69474281865</v>
      </c>
      <c r="J12" s="84">
        <v>986.836949346749</v>
      </c>
      <c r="K12" s="155">
        <v>993.136596671883</v>
      </c>
    </row>
    <row r="13" spans="2:11" ht="6" customHeight="1">
      <c r="B13" s="61"/>
      <c r="C13" s="57"/>
      <c r="D13" s="73"/>
      <c r="E13" s="57"/>
      <c r="F13" s="58"/>
      <c r="G13" s="62"/>
      <c r="H13" s="140"/>
      <c r="I13" s="84"/>
      <c r="J13" s="84"/>
      <c r="K13" s="155"/>
    </row>
    <row r="14" spans="2:11" ht="15" customHeight="1">
      <c r="B14" s="61"/>
      <c r="C14" s="57" t="s">
        <v>174</v>
      </c>
      <c r="D14" s="73"/>
      <c r="E14" s="57"/>
      <c r="F14" s="58"/>
      <c r="G14" s="62" t="s">
        <v>178</v>
      </c>
      <c r="H14" s="140">
        <v>31461.525</v>
      </c>
      <c r="I14" s="84">
        <v>33959.43894059098</v>
      </c>
      <c r="J14" s="84">
        <v>33958.611206965164</v>
      </c>
      <c r="K14" s="155">
        <v>34625.66752457241</v>
      </c>
    </row>
    <row r="15" spans="2:11" ht="15" customHeight="1">
      <c r="B15" s="61"/>
      <c r="C15" s="57" t="s">
        <v>182</v>
      </c>
      <c r="D15" s="73"/>
      <c r="E15" s="57"/>
      <c r="F15" s="58"/>
      <c r="G15" s="62" t="s">
        <v>178</v>
      </c>
      <c r="H15" s="140">
        <v>30020.561</v>
      </c>
      <c r="I15" s="84">
        <v>32555.29963930616</v>
      </c>
      <c r="J15" s="84">
        <v>32568.466181523585</v>
      </c>
      <c r="K15" s="155">
        <v>33247.55313302607</v>
      </c>
    </row>
    <row r="16" spans="2:11" ht="15" customHeight="1">
      <c r="B16" s="61"/>
      <c r="C16" s="57"/>
      <c r="D16" s="57" t="s">
        <v>183</v>
      </c>
      <c r="E16" s="57"/>
      <c r="F16" s="58"/>
      <c r="G16" s="62" t="s">
        <v>178</v>
      </c>
      <c r="H16" s="140">
        <v>28511.388000000003</v>
      </c>
      <c r="I16" s="84">
        <v>29728.700105384894</v>
      </c>
      <c r="J16" s="84">
        <v>30662.11679680299</v>
      </c>
      <c r="K16" s="155">
        <v>31381.355868566327</v>
      </c>
    </row>
    <row r="17" spans="2:11" ht="15" customHeight="1">
      <c r="B17" s="61"/>
      <c r="C17" s="57"/>
      <c r="D17" s="57" t="s">
        <v>184</v>
      </c>
      <c r="E17" s="57"/>
      <c r="F17" s="58"/>
      <c r="G17" s="62" t="s">
        <v>178</v>
      </c>
      <c r="H17" s="140">
        <v>2950.1369999999997</v>
      </c>
      <c r="I17" s="84">
        <v>4230.738835206086</v>
      </c>
      <c r="J17" s="84">
        <v>3296.4944101621736</v>
      </c>
      <c r="K17" s="155">
        <v>3244.3116560060816</v>
      </c>
    </row>
    <row r="18" spans="2:11" ht="6" customHeight="1">
      <c r="B18" s="61"/>
      <c r="C18" s="57"/>
      <c r="D18" s="57"/>
      <c r="E18" s="57"/>
      <c r="F18" s="58"/>
      <c r="G18" s="62"/>
      <c r="H18" s="140"/>
      <c r="I18" s="84"/>
      <c r="J18" s="84"/>
      <c r="K18" s="155"/>
    </row>
    <row r="19" spans="2:11" ht="15" customHeight="1" thickBot="1">
      <c r="B19" s="234" t="s">
        <v>172</v>
      </c>
      <c r="C19" s="64"/>
      <c r="D19" s="64"/>
      <c r="E19" s="64"/>
      <c r="F19" s="65"/>
      <c r="G19" s="66" t="s">
        <v>178</v>
      </c>
      <c r="H19" s="144">
        <v>40403.787</v>
      </c>
      <c r="I19" s="90">
        <v>40998.583797003725</v>
      </c>
      <c r="J19" s="90">
        <v>42745.30870857884</v>
      </c>
      <c r="K19" s="92">
        <v>44975.44521673866</v>
      </c>
    </row>
    <row r="20" spans="1:11" s="178" customFormat="1" ht="12.75" customHeight="1" thickBot="1">
      <c r="A20" s="57"/>
      <c r="B20" s="57"/>
      <c r="C20" s="57"/>
      <c r="D20" s="73"/>
      <c r="E20" s="57"/>
      <c r="F20" s="57"/>
      <c r="G20" s="68"/>
      <c r="H20" s="84"/>
      <c r="I20" s="84"/>
      <c r="J20" s="84"/>
      <c r="K20" s="84"/>
    </row>
    <row r="21" spans="1:11" s="178" customFormat="1" ht="16.5" customHeight="1">
      <c r="A21" s="57"/>
      <c r="B21" s="236" t="str">
        <f>"Strednodobá predikcia "&amp;Súhrn!$H$4&amp;" - sektor verejnej správy [% HDP]"</f>
        <v>Strednodobá predikcia P4Q-2015 - sektor verejnej správy [% HDP]</v>
      </c>
      <c r="C21" s="237"/>
      <c r="D21" s="237"/>
      <c r="E21" s="237"/>
      <c r="F21" s="237"/>
      <c r="G21" s="237"/>
      <c r="H21" s="237"/>
      <c r="I21" s="237"/>
      <c r="J21" s="237"/>
      <c r="K21" s="238"/>
    </row>
    <row r="22" spans="1:11" s="178" customFormat="1" ht="16.5" customHeight="1">
      <c r="A22" s="57"/>
      <c r="B22" s="272"/>
      <c r="C22" s="273"/>
      <c r="D22" s="273"/>
      <c r="E22" s="273"/>
      <c r="F22" s="273"/>
      <c r="G22" s="273"/>
      <c r="H22" s="273"/>
      <c r="I22" s="273"/>
      <c r="J22" s="273"/>
      <c r="K22" s="274"/>
    </row>
    <row r="23" spans="1:11" s="178" customFormat="1" ht="16.5" customHeight="1">
      <c r="A23" s="57"/>
      <c r="B23" s="266" t="s">
        <v>30</v>
      </c>
      <c r="C23" s="267"/>
      <c r="D23" s="267"/>
      <c r="E23" s="267"/>
      <c r="F23" s="268"/>
      <c r="G23" s="271" t="s">
        <v>77</v>
      </c>
      <c r="H23" s="41" t="s">
        <v>37</v>
      </c>
      <c r="I23" s="254">
        <v>2015</v>
      </c>
      <c r="J23" s="254">
        <v>2016</v>
      </c>
      <c r="K23" s="279">
        <v>2017</v>
      </c>
    </row>
    <row r="24" spans="2:11" ht="17.25" customHeight="1">
      <c r="B24" s="261"/>
      <c r="C24" s="262"/>
      <c r="D24" s="262"/>
      <c r="E24" s="262"/>
      <c r="F24" s="263"/>
      <c r="G24" s="265"/>
      <c r="H24" s="43">
        <v>2014</v>
      </c>
      <c r="I24" s="255"/>
      <c r="J24" s="255"/>
      <c r="K24" s="280"/>
    </row>
    <row r="25" spans="2:11" ht="15" customHeight="1">
      <c r="B25" s="50" t="s">
        <v>177</v>
      </c>
      <c r="C25" s="51"/>
      <c r="D25" s="51"/>
      <c r="E25" s="51"/>
      <c r="F25" s="100"/>
      <c r="G25" s="62"/>
      <c r="H25" s="140"/>
      <c r="I25" s="84"/>
      <c r="J25" s="84"/>
      <c r="K25" s="155"/>
    </row>
    <row r="26" spans="2:11" ht="15" customHeight="1">
      <c r="B26" s="61"/>
      <c r="C26" s="99" t="s">
        <v>192</v>
      </c>
      <c r="D26" s="230"/>
      <c r="E26" s="230"/>
      <c r="F26" s="231"/>
      <c r="G26" s="62" t="s">
        <v>15</v>
      </c>
      <c r="H26" s="117">
        <f aca="true" t="shared" si="0" ref="H26:K30">+H8/H$39*100</f>
        <v>-2.775990356966744</v>
      </c>
      <c r="I26" s="118">
        <f t="shared" si="0"/>
        <v>-2.759400122448426</v>
      </c>
      <c r="J26" s="118">
        <f t="shared" si="0"/>
        <v>-2.4831748224605947</v>
      </c>
      <c r="K26" s="166">
        <f t="shared" si="0"/>
        <v>-1.8480073561413517</v>
      </c>
    </row>
    <row r="27" spans="2:11" ht="15" customHeight="1">
      <c r="B27" s="61"/>
      <c r="C27" s="99" t="s">
        <v>179</v>
      </c>
      <c r="D27" s="230"/>
      <c r="E27" s="230"/>
      <c r="F27" s="231"/>
      <c r="G27" s="62" t="s">
        <v>15</v>
      </c>
      <c r="H27" s="117">
        <f t="shared" si="0"/>
        <v>-0.8689558349283187</v>
      </c>
      <c r="I27" s="118">
        <f t="shared" si="0"/>
        <v>-0.9564432086288692</v>
      </c>
      <c r="J27" s="118">
        <f t="shared" si="0"/>
        <v>-0.7737923440384546</v>
      </c>
      <c r="K27" s="166">
        <f t="shared" si="0"/>
        <v>-0.24253986773014657</v>
      </c>
    </row>
    <row r="28" spans="2:11" ht="15" customHeight="1">
      <c r="B28" s="61"/>
      <c r="C28" s="57" t="s">
        <v>173</v>
      </c>
      <c r="D28" s="73"/>
      <c r="E28" s="57"/>
      <c r="F28" s="58"/>
      <c r="G28" s="62" t="s">
        <v>15</v>
      </c>
      <c r="H28" s="117">
        <f t="shared" si="0"/>
        <v>38.86156220574473</v>
      </c>
      <c r="I28" s="118">
        <f t="shared" si="0"/>
        <v>40.845536489857</v>
      </c>
      <c r="J28" s="118">
        <f t="shared" si="0"/>
        <v>39.27380299379061</v>
      </c>
      <c r="K28" s="166">
        <f t="shared" si="0"/>
        <v>38.48999638015252</v>
      </c>
    </row>
    <row r="29" spans="2:11" ht="15" customHeight="1">
      <c r="B29" s="61"/>
      <c r="C29" s="57"/>
      <c r="D29" s="57" t="s">
        <v>180</v>
      </c>
      <c r="E29" s="57"/>
      <c r="F29" s="58"/>
      <c r="G29" s="62" t="s">
        <v>15</v>
      </c>
      <c r="H29" s="117">
        <f t="shared" si="0"/>
        <v>37.80996057236658</v>
      </c>
      <c r="I29" s="118">
        <f t="shared" si="0"/>
        <v>38.69646231649888</v>
      </c>
      <c r="J29" s="118">
        <f t="shared" si="0"/>
        <v>38.06034557790909</v>
      </c>
      <c r="K29" s="166">
        <f t="shared" si="0"/>
        <v>37.33301802821834</v>
      </c>
    </row>
    <row r="30" spans="2:11" ht="15" customHeight="1">
      <c r="B30" s="61"/>
      <c r="C30" s="57"/>
      <c r="D30" s="57" t="s">
        <v>181</v>
      </c>
      <c r="E30" s="57"/>
      <c r="F30" s="58"/>
      <c r="G30" s="62" t="s">
        <v>15</v>
      </c>
      <c r="H30" s="117">
        <f t="shared" si="0"/>
        <v>1.051601633378157</v>
      </c>
      <c r="I30" s="118">
        <f t="shared" si="0"/>
        <v>2.1490741733581182</v>
      </c>
      <c r="J30" s="118">
        <f t="shared" si="0"/>
        <v>1.213457415881521</v>
      </c>
      <c r="K30" s="166">
        <f t="shared" si="0"/>
        <v>1.1569783519341788</v>
      </c>
    </row>
    <row r="31" spans="2:11" ht="6" customHeight="1">
      <c r="B31" s="61"/>
      <c r="C31" s="57"/>
      <c r="D31" s="73"/>
      <c r="E31" s="57"/>
      <c r="F31" s="58"/>
      <c r="G31" s="62"/>
      <c r="H31" s="117"/>
      <c r="I31" s="118"/>
      <c r="J31" s="118"/>
      <c r="K31" s="166"/>
    </row>
    <row r="32" spans="2:11" ht="15" customHeight="1">
      <c r="B32" s="61"/>
      <c r="C32" s="57" t="s">
        <v>174</v>
      </c>
      <c r="D32" s="73"/>
      <c r="E32" s="57"/>
      <c r="F32" s="58"/>
      <c r="G32" s="62" t="s">
        <v>15</v>
      </c>
      <c r="H32" s="117">
        <f aca="true" t="shared" si="1" ref="H32:K35">+H14/H$39*100</f>
        <v>41.63755256271148</v>
      </c>
      <c r="I32" s="118">
        <f t="shared" si="1"/>
        <v>43.60493661230542</v>
      </c>
      <c r="J32" s="118">
        <f t="shared" si="1"/>
        <v>41.75697781625121</v>
      </c>
      <c r="K32" s="166">
        <f t="shared" si="1"/>
        <v>40.33800373629387</v>
      </c>
    </row>
    <row r="33" spans="2:11" ht="15" customHeight="1">
      <c r="B33" s="61"/>
      <c r="C33" s="57" t="s">
        <v>182</v>
      </c>
      <c r="D33" s="73"/>
      <c r="E33" s="57"/>
      <c r="F33" s="58"/>
      <c r="G33" s="62" t="s">
        <v>15</v>
      </c>
      <c r="H33" s="117">
        <f t="shared" si="1"/>
        <v>39.730518040673054</v>
      </c>
      <c r="I33" s="118">
        <f t="shared" si="1"/>
        <v>41.801979698485866</v>
      </c>
      <c r="J33" s="118">
        <f t="shared" si="1"/>
        <v>40.04759533782906</v>
      </c>
      <c r="K33" s="166">
        <f t="shared" si="1"/>
        <v>38.73253624788267</v>
      </c>
    </row>
    <row r="34" spans="2:11" ht="15" customHeight="1">
      <c r="B34" s="61"/>
      <c r="C34" s="57"/>
      <c r="D34" s="57" t="s">
        <v>183</v>
      </c>
      <c r="E34" s="57"/>
      <c r="F34" s="58"/>
      <c r="G34" s="62" t="s">
        <v>15</v>
      </c>
      <c r="H34" s="117">
        <f t="shared" si="1"/>
        <v>37.73321275703773</v>
      </c>
      <c r="I34" s="118">
        <f t="shared" si="1"/>
        <v>38.17254124631856</v>
      </c>
      <c r="J34" s="118">
        <f t="shared" si="1"/>
        <v>37.70346564175142</v>
      </c>
      <c r="K34" s="166">
        <f t="shared" si="1"/>
        <v>36.55846488382834</v>
      </c>
    </row>
    <row r="35" spans="2:11" ht="15" customHeight="1">
      <c r="B35" s="61"/>
      <c r="C35" s="57"/>
      <c r="D35" s="57" t="s">
        <v>184</v>
      </c>
      <c r="E35" s="57"/>
      <c r="F35" s="58"/>
      <c r="G35" s="62" t="s">
        <v>15</v>
      </c>
      <c r="H35" s="117">
        <f t="shared" si="1"/>
        <v>3.9043398056737533</v>
      </c>
      <c r="I35" s="118">
        <f t="shared" si="1"/>
        <v>5.432395365986863</v>
      </c>
      <c r="J35" s="118">
        <f t="shared" si="1"/>
        <v>4.05351217449978</v>
      </c>
      <c r="K35" s="166">
        <f t="shared" si="1"/>
        <v>3.7795388524655213</v>
      </c>
    </row>
    <row r="36" spans="2:11" ht="6" customHeight="1">
      <c r="B36" s="61"/>
      <c r="C36" s="57"/>
      <c r="D36" s="57"/>
      <c r="E36" s="57"/>
      <c r="F36" s="58"/>
      <c r="G36" s="62"/>
      <c r="H36" s="117"/>
      <c r="I36" s="118"/>
      <c r="J36" s="118"/>
      <c r="K36" s="166"/>
    </row>
    <row r="37" spans="2:11" ht="15" customHeight="1">
      <c r="B37" s="232" t="s">
        <v>172</v>
      </c>
      <c r="C37" s="57"/>
      <c r="D37" s="57"/>
      <c r="E37" s="57"/>
      <c r="F37" s="58"/>
      <c r="G37" s="62" t="s">
        <v>15</v>
      </c>
      <c r="H37" s="124">
        <f>+H19/H$39*100</f>
        <v>53.47213159391029</v>
      </c>
      <c r="I37" s="120">
        <f>+I19/I$39*100</f>
        <v>52.64340941527723</v>
      </c>
      <c r="J37" s="120">
        <f>+J19/J$39*100</f>
        <v>52.56148128716279</v>
      </c>
      <c r="K37" s="123">
        <f>+K19/K$39*100</f>
        <v>52.395226053239476</v>
      </c>
    </row>
    <row r="38" spans="2:11" ht="6" customHeight="1">
      <c r="B38" s="232"/>
      <c r="C38" s="57"/>
      <c r="D38" s="57"/>
      <c r="E38" s="57"/>
      <c r="F38" s="58"/>
      <c r="G38" s="62"/>
      <c r="H38" s="124"/>
      <c r="I38" s="120"/>
      <c r="J38" s="120"/>
      <c r="K38" s="123"/>
    </row>
    <row r="39" spans="2:11" ht="15" customHeight="1" thickBot="1">
      <c r="B39" s="63"/>
      <c r="C39" s="130" t="s">
        <v>65</v>
      </c>
      <c r="D39" s="64"/>
      <c r="E39" s="64"/>
      <c r="F39" s="65"/>
      <c r="G39" s="66" t="s">
        <v>155</v>
      </c>
      <c r="H39" s="144">
        <v>75560.457</v>
      </c>
      <c r="I39" s="90">
        <v>77879.80347850693</v>
      </c>
      <c r="J39" s="90">
        <v>81324.39889782677</v>
      </c>
      <c r="K39" s="92">
        <v>85838.82274129044</v>
      </c>
    </row>
    <row r="40" ht="15" customHeight="1">
      <c r="B40" s="45" t="s">
        <v>119</v>
      </c>
    </row>
    <row r="41" ht="15" customHeight="1">
      <c r="B41" s="45" t="s">
        <v>194</v>
      </c>
    </row>
    <row r="42" spans="8:11" ht="15" customHeight="1">
      <c r="H42" s="233"/>
      <c r="I42" s="233"/>
      <c r="J42" s="233"/>
      <c r="K42" s="233"/>
    </row>
    <row r="43" ht="6.7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2">
    <mergeCell ref="B21:K22"/>
    <mergeCell ref="B23:F24"/>
    <mergeCell ref="G23:G24"/>
    <mergeCell ref="I23:I24"/>
    <mergeCell ref="J23:J24"/>
    <mergeCell ref="K23:K24"/>
    <mergeCell ref="B4:F5"/>
    <mergeCell ref="G4:G5"/>
    <mergeCell ref="I4:I5"/>
    <mergeCell ref="J4:J5"/>
    <mergeCell ref="K4:K5"/>
    <mergeCell ref="B2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0" zoomScaleNormal="80" zoomScalePageLayoutView="0" workbookViewId="0" topLeftCell="A1">
      <selection activeCell="L34" sqref="L34"/>
    </sheetView>
  </sheetViews>
  <sheetFormatPr defaultColWidth="9.140625" defaultRowHeight="15"/>
  <cols>
    <col min="1" max="2" width="3.140625" style="45" customWidth="1"/>
    <col min="3" max="3" width="36.421875" style="45" customWidth="1"/>
    <col min="4" max="23" width="7.7109375" style="45" customWidth="1"/>
    <col min="24" max="16384" width="9.140625" style="45" customWidth="1"/>
  </cols>
  <sheetData>
    <row r="1" ht="22.5" customHeight="1" thickBot="1">
      <c r="B1" s="44" t="s">
        <v>133</v>
      </c>
    </row>
    <row r="2" spans="2:23" ht="18">
      <c r="B2" s="284" t="s">
        <v>68</v>
      </c>
      <c r="C2" s="285"/>
      <c r="D2" s="281" t="s">
        <v>160</v>
      </c>
      <c r="E2" s="282"/>
      <c r="F2" s="282"/>
      <c r="G2" s="282"/>
      <c r="H2" s="283"/>
      <c r="I2" s="282">
        <v>2015</v>
      </c>
      <c r="J2" s="282"/>
      <c r="K2" s="282"/>
      <c r="L2" s="282"/>
      <c r="M2" s="283"/>
      <c r="N2" s="281">
        <v>2016</v>
      </c>
      <c r="O2" s="282"/>
      <c r="P2" s="282"/>
      <c r="Q2" s="282"/>
      <c r="R2" s="283"/>
      <c r="S2" s="282">
        <v>2017</v>
      </c>
      <c r="T2" s="282"/>
      <c r="U2" s="282"/>
      <c r="V2" s="282"/>
      <c r="W2" s="283"/>
    </row>
    <row r="3" spans="2:23" ht="81.75" customHeight="1" thickBot="1">
      <c r="B3" s="286"/>
      <c r="C3" s="287"/>
      <c r="D3" s="148" t="s">
        <v>72</v>
      </c>
      <c r="E3" s="149" t="s">
        <v>73</v>
      </c>
      <c r="F3" s="149" t="s">
        <v>74</v>
      </c>
      <c r="G3" s="150" t="s">
        <v>75</v>
      </c>
      <c r="H3" s="151" t="s">
        <v>76</v>
      </c>
      <c r="I3" s="148" t="s">
        <v>72</v>
      </c>
      <c r="J3" s="149" t="s">
        <v>73</v>
      </c>
      <c r="K3" s="149" t="s">
        <v>74</v>
      </c>
      <c r="L3" s="150" t="s">
        <v>75</v>
      </c>
      <c r="M3" s="151" t="s">
        <v>76</v>
      </c>
      <c r="N3" s="148" t="s">
        <v>72</v>
      </c>
      <c r="O3" s="149" t="s">
        <v>73</v>
      </c>
      <c r="P3" s="149" t="s">
        <v>74</v>
      </c>
      <c r="Q3" s="150" t="s">
        <v>75</v>
      </c>
      <c r="R3" s="151" t="s">
        <v>76</v>
      </c>
      <c r="S3" s="148" t="s">
        <v>72</v>
      </c>
      <c r="T3" s="149" t="s">
        <v>73</v>
      </c>
      <c r="U3" s="149" t="s">
        <v>74</v>
      </c>
      <c r="V3" s="150" t="s">
        <v>75</v>
      </c>
      <c r="W3" s="151" t="s">
        <v>76</v>
      </c>
    </row>
    <row r="4" spans="2:23" ht="15" customHeight="1">
      <c r="B4" s="61" t="s">
        <v>156</v>
      </c>
      <c r="C4" s="60"/>
      <c r="D4" s="167">
        <v>2.5219335874674442</v>
      </c>
      <c r="E4" s="168">
        <v>2.4097139843266335</v>
      </c>
      <c r="F4" s="168">
        <v>2.5</v>
      </c>
      <c r="G4" s="169">
        <v>2.41</v>
      </c>
      <c r="H4" s="170">
        <v>2.5219335874675286</v>
      </c>
      <c r="I4" s="167">
        <v>3.3152276527359703</v>
      </c>
      <c r="J4" s="168">
        <v>3.211519012786068</v>
      </c>
      <c r="K4" s="168">
        <v>3.2</v>
      </c>
      <c r="L4" s="169">
        <v>3.163</v>
      </c>
      <c r="M4" s="170">
        <v>3.1661256683605643</v>
      </c>
      <c r="N4" s="167">
        <v>3.080019412508946</v>
      </c>
      <c r="O4" s="168">
        <v>3.1183536440284154</v>
      </c>
      <c r="P4" s="168">
        <v>2.9</v>
      </c>
      <c r="Q4" s="169">
        <v>3.629</v>
      </c>
      <c r="R4" s="170">
        <v>3.4308438491665427</v>
      </c>
      <c r="S4" s="167">
        <v>3.220752465458901</v>
      </c>
      <c r="T4" s="168">
        <v>3.623402011976662</v>
      </c>
      <c r="U4" s="168">
        <v>3.3</v>
      </c>
      <c r="V4" s="169">
        <v>3.55</v>
      </c>
      <c r="W4" s="170">
        <v>3.4818825769150408</v>
      </c>
    </row>
    <row r="5" spans="2:23" ht="15" customHeight="1">
      <c r="B5" s="61"/>
      <c r="C5" s="60" t="s">
        <v>69</v>
      </c>
      <c r="D5" s="167">
        <v>2.3018689613714542</v>
      </c>
      <c r="E5" s="168">
        <v>2.2226587707668832</v>
      </c>
      <c r="F5" s="168">
        <v>2.3</v>
      </c>
      <c r="G5" s="169" t="s">
        <v>137</v>
      </c>
      <c r="H5" s="170">
        <v>2.3018689613715004</v>
      </c>
      <c r="I5" s="167">
        <v>2.156690926280305</v>
      </c>
      <c r="J5" s="168">
        <v>2.051437043311344</v>
      </c>
      <c r="K5" s="168">
        <v>2.2</v>
      </c>
      <c r="L5" s="169" t="s">
        <v>137</v>
      </c>
      <c r="M5" s="170">
        <v>2.2288530395902173</v>
      </c>
      <c r="N5" s="167">
        <v>3.306295521954098</v>
      </c>
      <c r="O5" s="168">
        <v>2.7340668392375145</v>
      </c>
      <c r="P5" s="168">
        <v>2.9</v>
      </c>
      <c r="Q5" s="169" t="s">
        <v>137</v>
      </c>
      <c r="R5" s="170">
        <v>3.338388912323431</v>
      </c>
      <c r="S5" s="167">
        <v>2.93779686458015</v>
      </c>
      <c r="T5" s="168">
        <v>2.7118180940963743</v>
      </c>
      <c r="U5" s="168">
        <v>3</v>
      </c>
      <c r="V5" s="169" t="s">
        <v>137</v>
      </c>
      <c r="W5" s="170">
        <v>2.963120946618325</v>
      </c>
    </row>
    <row r="6" spans="2:23" ht="15">
      <c r="B6" s="61"/>
      <c r="C6" s="60" t="s">
        <v>157</v>
      </c>
      <c r="D6" s="167">
        <v>5.9486626143724095</v>
      </c>
      <c r="E6" s="168">
        <v>4.374030918133309</v>
      </c>
      <c r="F6" s="168">
        <v>5.9</v>
      </c>
      <c r="G6" s="169" t="s">
        <v>137</v>
      </c>
      <c r="H6" s="170">
        <v>5.94866261437248</v>
      </c>
      <c r="I6" s="167">
        <v>3.261647699809018</v>
      </c>
      <c r="J6" s="168">
        <v>3.4026462493317755</v>
      </c>
      <c r="K6" s="168">
        <v>3.1</v>
      </c>
      <c r="L6" s="169" t="s">
        <v>137</v>
      </c>
      <c r="M6" s="170">
        <v>3.02370739852571</v>
      </c>
      <c r="N6" s="167">
        <v>1.8219373314524319</v>
      </c>
      <c r="O6" s="168">
        <v>-0.6714173834616588</v>
      </c>
      <c r="P6" s="168">
        <v>1.3</v>
      </c>
      <c r="Q6" s="169" t="s">
        <v>137</v>
      </c>
      <c r="R6" s="170">
        <v>1.1068806494173966</v>
      </c>
      <c r="S6" s="167">
        <v>0.945724254463201</v>
      </c>
      <c r="T6" s="168">
        <v>1.4636617628090098</v>
      </c>
      <c r="U6" s="168">
        <v>2.6</v>
      </c>
      <c r="V6" s="169" t="s">
        <v>137</v>
      </c>
      <c r="W6" s="170">
        <v>0.8314801255611126</v>
      </c>
    </row>
    <row r="7" spans="2:23" ht="15">
      <c r="B7" s="61"/>
      <c r="C7" s="60" t="s">
        <v>158</v>
      </c>
      <c r="D7" s="167">
        <v>3.493829091941137</v>
      </c>
      <c r="E7" s="168">
        <v>5.720763770146053</v>
      </c>
      <c r="F7" s="168">
        <v>3.5</v>
      </c>
      <c r="G7" s="169" t="s">
        <v>137</v>
      </c>
      <c r="H7" s="170">
        <v>3.493829091941225</v>
      </c>
      <c r="I7" s="167">
        <v>9.325164254491298</v>
      </c>
      <c r="J7" s="168">
        <v>7.570794465833242</v>
      </c>
      <c r="K7" s="168">
        <v>7.5</v>
      </c>
      <c r="L7" s="169" t="s">
        <v>137</v>
      </c>
      <c r="M7" s="170">
        <v>6.956102175767542</v>
      </c>
      <c r="N7" s="167">
        <v>2.179691643750232</v>
      </c>
      <c r="O7" s="168">
        <v>-0.6714122710276715</v>
      </c>
      <c r="P7" s="168">
        <v>2.2</v>
      </c>
      <c r="Q7" s="169" t="s">
        <v>137</v>
      </c>
      <c r="R7" s="170">
        <v>4.38555162394183</v>
      </c>
      <c r="S7" s="167">
        <v>3.2245230128048945</v>
      </c>
      <c r="T7" s="168">
        <v>1.9516627077591941</v>
      </c>
      <c r="U7" s="168">
        <v>2.3</v>
      </c>
      <c r="V7" s="169" t="s">
        <v>137</v>
      </c>
      <c r="W7" s="170">
        <v>3.173902280683949</v>
      </c>
    </row>
    <row r="8" spans="2:23" ht="15">
      <c r="B8" s="61"/>
      <c r="C8" s="60" t="s">
        <v>159</v>
      </c>
      <c r="D8" s="167">
        <v>3.633376222371922</v>
      </c>
      <c r="E8" s="168">
        <v>4.553129867200312</v>
      </c>
      <c r="F8" s="168">
        <v>3.6</v>
      </c>
      <c r="G8" s="169">
        <v>4.553</v>
      </c>
      <c r="H8" s="170">
        <v>3.6333766350089336</v>
      </c>
      <c r="I8" s="167">
        <v>6.665353177045304</v>
      </c>
      <c r="J8" s="168">
        <v>6.059899668727309</v>
      </c>
      <c r="K8" s="168">
        <v>5.1</v>
      </c>
      <c r="L8" s="169">
        <v>5.233</v>
      </c>
      <c r="M8" s="170">
        <v>5.656115014039909</v>
      </c>
      <c r="N8" s="167">
        <v>4.289546946576266</v>
      </c>
      <c r="O8" s="168">
        <v>5.612506181192534</v>
      </c>
      <c r="P8" s="168">
        <v>4.6</v>
      </c>
      <c r="Q8" s="169">
        <v>5.5</v>
      </c>
      <c r="R8" s="170">
        <v>5.225975721444942</v>
      </c>
      <c r="S8" s="167">
        <v>6.097568353966707</v>
      </c>
      <c r="T8" s="168">
        <v>6.251689862308796</v>
      </c>
      <c r="U8" s="168">
        <v>5.9</v>
      </c>
      <c r="V8" s="169">
        <v>5.6</v>
      </c>
      <c r="W8" s="170">
        <v>6.645082853321549</v>
      </c>
    </row>
    <row r="9" spans="2:23" ht="15">
      <c r="B9" s="61"/>
      <c r="C9" s="60" t="s">
        <v>70</v>
      </c>
      <c r="D9" s="167">
        <v>4.261200514735975</v>
      </c>
      <c r="E9" s="168">
        <v>4.96904660709514</v>
      </c>
      <c r="F9" s="168">
        <v>4.3</v>
      </c>
      <c r="G9" s="169">
        <v>4.969</v>
      </c>
      <c r="H9" s="170">
        <v>4.261200368217222</v>
      </c>
      <c r="I9" s="167">
        <v>8.113741088378859</v>
      </c>
      <c r="J9" s="168">
        <v>7.066978890470721</v>
      </c>
      <c r="K9" s="168">
        <v>5.5</v>
      </c>
      <c r="L9" s="169">
        <v>5.584</v>
      </c>
      <c r="M9" s="170">
        <v>6.895845374067244</v>
      </c>
      <c r="N9" s="167">
        <v>4.115840001613364</v>
      </c>
      <c r="O9" s="168">
        <v>3.8923506427853027</v>
      </c>
      <c r="P9" s="168">
        <v>4.2</v>
      </c>
      <c r="Q9" s="169">
        <v>5.8</v>
      </c>
      <c r="R9" s="170">
        <v>5.178447446430878</v>
      </c>
      <c r="S9" s="167">
        <v>5.650286898779356</v>
      </c>
      <c r="T9" s="168">
        <v>4.88884610835747</v>
      </c>
      <c r="U9" s="168">
        <v>5.4</v>
      </c>
      <c r="V9" s="169">
        <v>5.7</v>
      </c>
      <c r="W9" s="170">
        <v>5.7963722917033556</v>
      </c>
    </row>
    <row r="10" spans="2:23" ht="3.75" customHeight="1">
      <c r="B10" s="61"/>
      <c r="C10" s="60"/>
      <c r="D10" s="167"/>
      <c r="E10" s="168"/>
      <c r="F10" s="168"/>
      <c r="G10" s="169"/>
      <c r="H10" s="170"/>
      <c r="I10" s="167"/>
      <c r="J10" s="168"/>
      <c r="K10" s="168"/>
      <c r="L10" s="169"/>
      <c r="M10" s="170"/>
      <c r="N10" s="167"/>
      <c r="O10" s="168"/>
      <c r="P10" s="168"/>
      <c r="Q10" s="169"/>
      <c r="R10" s="170"/>
      <c r="S10" s="167"/>
      <c r="T10" s="168"/>
      <c r="U10" s="168"/>
      <c r="V10" s="169"/>
      <c r="W10" s="170"/>
    </row>
    <row r="11" spans="2:23" ht="18">
      <c r="B11" s="61" t="s">
        <v>161</v>
      </c>
      <c r="C11" s="60"/>
      <c r="D11" s="167">
        <v>-0.10168112798262996</v>
      </c>
      <c r="E11" s="169">
        <v>-0.1</v>
      </c>
      <c r="F11" s="169">
        <v>-0.1</v>
      </c>
      <c r="G11" s="169">
        <v>-0.102</v>
      </c>
      <c r="H11" s="170">
        <v>-0.1</v>
      </c>
      <c r="I11" s="167">
        <v>-0.31225743131960826</v>
      </c>
      <c r="J11" s="168">
        <v>-0.2</v>
      </c>
      <c r="K11" s="168">
        <v>-0.2</v>
      </c>
      <c r="L11" s="169">
        <v>-0.058</v>
      </c>
      <c r="M11" s="170">
        <v>-0.2</v>
      </c>
      <c r="N11" s="167">
        <v>0.7446708970588958</v>
      </c>
      <c r="O11" s="168">
        <v>0.9</v>
      </c>
      <c r="P11" s="168">
        <v>1</v>
      </c>
      <c r="Q11" s="169">
        <v>1.439</v>
      </c>
      <c r="R11" s="170">
        <v>1</v>
      </c>
      <c r="S11" s="167">
        <v>1.7103470975137185</v>
      </c>
      <c r="T11" s="168">
        <v>1.8</v>
      </c>
      <c r="U11" s="168">
        <v>1.6</v>
      </c>
      <c r="V11" s="169">
        <v>1.815</v>
      </c>
      <c r="W11" s="170">
        <v>1.5</v>
      </c>
    </row>
    <row r="12" spans="2:23" ht="3.75" customHeight="1">
      <c r="B12" s="61"/>
      <c r="C12" s="60"/>
      <c r="D12" s="58"/>
      <c r="E12" s="58"/>
      <c r="F12" s="58"/>
      <c r="G12" s="58"/>
      <c r="H12" s="170"/>
      <c r="I12" s="167"/>
      <c r="J12" s="168"/>
      <c r="K12" s="168"/>
      <c r="L12" s="169"/>
      <c r="M12" s="170"/>
      <c r="N12" s="167"/>
      <c r="O12" s="168"/>
      <c r="P12" s="168"/>
      <c r="Q12" s="169"/>
      <c r="R12" s="170"/>
      <c r="S12" s="167"/>
      <c r="T12" s="168"/>
      <c r="U12" s="168"/>
      <c r="V12" s="169"/>
      <c r="W12" s="170"/>
    </row>
    <row r="13" spans="2:23" ht="15">
      <c r="B13" s="61" t="s">
        <v>131</v>
      </c>
      <c r="C13" s="60"/>
      <c r="D13" s="167">
        <v>1.409418903218679</v>
      </c>
      <c r="E13" s="169">
        <v>1.40941890321864</v>
      </c>
      <c r="F13" s="169">
        <v>1.4</v>
      </c>
      <c r="G13" s="169" t="s">
        <v>137</v>
      </c>
      <c r="H13" s="170" t="s">
        <v>137</v>
      </c>
      <c r="I13" s="167">
        <v>1.9586430347920896</v>
      </c>
      <c r="J13" s="168">
        <v>1.8447999394404668</v>
      </c>
      <c r="K13" s="168">
        <v>1.8</v>
      </c>
      <c r="L13" s="169" t="s">
        <v>137</v>
      </c>
      <c r="M13" s="170" t="s">
        <v>137</v>
      </c>
      <c r="N13" s="167">
        <v>1.2778837688314297</v>
      </c>
      <c r="O13" s="168">
        <v>0.9755336813102256</v>
      </c>
      <c r="P13" s="168">
        <v>1.2</v>
      </c>
      <c r="Q13" s="169" t="s">
        <v>137</v>
      </c>
      <c r="R13" s="170" t="s">
        <v>137</v>
      </c>
      <c r="S13" s="167">
        <v>0.8710540469259058</v>
      </c>
      <c r="T13" s="168">
        <v>0.678864411374902</v>
      </c>
      <c r="U13" s="168">
        <v>1</v>
      </c>
      <c r="V13" s="169" t="s">
        <v>137</v>
      </c>
      <c r="W13" s="170" t="s">
        <v>137</v>
      </c>
    </row>
    <row r="14" spans="2:23" ht="15">
      <c r="B14" s="61" t="s">
        <v>71</v>
      </c>
      <c r="C14" s="60"/>
      <c r="D14" s="167">
        <v>13.180637187509506</v>
      </c>
      <c r="E14" s="168">
        <v>13.18037803869151</v>
      </c>
      <c r="F14" s="168">
        <v>13.2</v>
      </c>
      <c r="G14" s="169">
        <v>13.217</v>
      </c>
      <c r="H14" s="170">
        <v>13.2</v>
      </c>
      <c r="I14" s="167">
        <v>11.527160571466135</v>
      </c>
      <c r="J14" s="168">
        <v>11.515953965753306</v>
      </c>
      <c r="K14" s="168">
        <v>11.6</v>
      </c>
      <c r="L14" s="169">
        <v>11.859</v>
      </c>
      <c r="M14" s="170">
        <v>11.5</v>
      </c>
      <c r="N14" s="167">
        <v>10.352633143125622</v>
      </c>
      <c r="O14" s="168">
        <v>10.58867543525612</v>
      </c>
      <c r="P14" s="168">
        <v>10.5</v>
      </c>
      <c r="Q14" s="169">
        <v>11.075</v>
      </c>
      <c r="R14" s="170">
        <v>10.7</v>
      </c>
      <c r="S14" s="167">
        <v>9.509023218275559</v>
      </c>
      <c r="T14" s="168">
        <v>9.826290058950164</v>
      </c>
      <c r="U14" s="168">
        <v>9.6</v>
      </c>
      <c r="V14" s="169">
        <v>10.42</v>
      </c>
      <c r="W14" s="170">
        <v>10</v>
      </c>
    </row>
    <row r="15" spans="2:23" ht="15">
      <c r="B15" s="61" t="s">
        <v>95</v>
      </c>
      <c r="C15" s="60"/>
      <c r="D15" s="167">
        <v>4.1262135922330145</v>
      </c>
      <c r="E15" s="168">
        <v>4.126213592233019</v>
      </c>
      <c r="F15" s="168" t="s">
        <v>137</v>
      </c>
      <c r="G15" s="169" t="s">
        <v>137</v>
      </c>
      <c r="H15" s="170" t="s">
        <v>137</v>
      </c>
      <c r="I15" s="167">
        <v>2.7440235905804116</v>
      </c>
      <c r="J15" s="168">
        <v>2.447552447552437</v>
      </c>
      <c r="K15" s="168" t="s">
        <v>137</v>
      </c>
      <c r="L15" s="169" t="s">
        <v>137</v>
      </c>
      <c r="M15" s="170" t="s">
        <v>137</v>
      </c>
      <c r="N15" s="167">
        <v>3.635383910913845</v>
      </c>
      <c r="O15" s="168">
        <v>3.0716723549488067</v>
      </c>
      <c r="P15" s="168" t="s">
        <v>137</v>
      </c>
      <c r="Q15" s="169" t="s">
        <v>137</v>
      </c>
      <c r="R15" s="170" t="s">
        <v>137</v>
      </c>
      <c r="S15" s="167">
        <v>3.8403685368014493</v>
      </c>
      <c r="T15" s="168">
        <v>4.635761589403975</v>
      </c>
      <c r="U15" s="168" t="s">
        <v>137</v>
      </c>
      <c r="V15" s="169" t="s">
        <v>137</v>
      </c>
      <c r="W15" s="170" t="s">
        <v>137</v>
      </c>
    </row>
    <row r="16" spans="2:23" ht="15">
      <c r="B16" s="61" t="s">
        <v>92</v>
      </c>
      <c r="C16" s="60"/>
      <c r="D16" s="167">
        <v>1.834221905722245</v>
      </c>
      <c r="E16" s="168" t="s">
        <v>137</v>
      </c>
      <c r="F16" s="168">
        <v>1.8</v>
      </c>
      <c r="G16" s="169" t="s">
        <v>137</v>
      </c>
      <c r="H16" s="170">
        <v>1.8</v>
      </c>
      <c r="I16" s="167">
        <v>2.074848506235071</v>
      </c>
      <c r="J16" s="168" t="s">
        <v>137</v>
      </c>
      <c r="K16" s="168">
        <v>2.1</v>
      </c>
      <c r="L16" s="169" t="s">
        <v>137</v>
      </c>
      <c r="M16" s="170">
        <v>1.9</v>
      </c>
      <c r="N16" s="167">
        <v>3.6547164050186183</v>
      </c>
      <c r="O16" s="168" t="s">
        <v>137</v>
      </c>
      <c r="P16" s="168">
        <v>2.9</v>
      </c>
      <c r="Q16" s="169" t="s">
        <v>137</v>
      </c>
      <c r="R16" s="170">
        <v>4</v>
      </c>
      <c r="S16" s="167">
        <v>3.8403181897558056</v>
      </c>
      <c r="T16" s="168" t="s">
        <v>137</v>
      </c>
      <c r="U16" s="168">
        <v>3.1</v>
      </c>
      <c r="V16" s="169" t="s">
        <v>137</v>
      </c>
      <c r="W16" s="170">
        <v>4.2</v>
      </c>
    </row>
    <row r="17" spans="2:23" ht="3.75" customHeight="1">
      <c r="B17" s="61"/>
      <c r="C17" s="60"/>
      <c r="D17" s="167"/>
      <c r="E17" s="211"/>
      <c r="F17" s="168"/>
      <c r="G17" s="169"/>
      <c r="H17" s="170"/>
      <c r="I17" s="167"/>
      <c r="J17" s="168"/>
      <c r="K17" s="168"/>
      <c r="L17" s="169"/>
      <c r="M17" s="170"/>
      <c r="N17" s="167"/>
      <c r="O17" s="168"/>
      <c r="P17" s="168"/>
      <c r="Q17" s="169"/>
      <c r="R17" s="170"/>
      <c r="S17" s="167"/>
      <c r="T17" s="168"/>
      <c r="U17" s="168"/>
      <c r="V17" s="169"/>
      <c r="W17" s="170"/>
    </row>
    <row r="18" spans="2:23" ht="15">
      <c r="B18" s="61" t="s">
        <v>66</v>
      </c>
      <c r="C18" s="60"/>
      <c r="D18" s="171">
        <v>-2.8</v>
      </c>
      <c r="E18" s="172">
        <v>-2.8</v>
      </c>
      <c r="F18" s="172">
        <v>-2.8</v>
      </c>
      <c r="G18" s="168">
        <v>-2.868</v>
      </c>
      <c r="H18" s="169">
        <v>-2.7759903569667337</v>
      </c>
      <c r="I18" s="167">
        <v>-2.8</v>
      </c>
      <c r="J18" s="168">
        <v>-2.74</v>
      </c>
      <c r="K18" s="168">
        <v>-2.7</v>
      </c>
      <c r="L18" s="169">
        <v>-2.466</v>
      </c>
      <c r="M18" s="170">
        <v>-2.7002267472178043</v>
      </c>
      <c r="N18" s="167">
        <v>-2.5</v>
      </c>
      <c r="O18" s="168">
        <v>-1.93</v>
      </c>
      <c r="P18" s="168">
        <v>-2.4</v>
      </c>
      <c r="Q18" s="169">
        <v>-2.636</v>
      </c>
      <c r="R18" s="170">
        <v>-1.9364158971491356</v>
      </c>
      <c r="S18" s="167">
        <v>-1.8</v>
      </c>
      <c r="T18" s="168">
        <v>-0.42</v>
      </c>
      <c r="U18" s="168">
        <v>-2</v>
      </c>
      <c r="V18" s="169">
        <v>-2.189</v>
      </c>
      <c r="W18" s="170">
        <v>-0.648669164135837</v>
      </c>
    </row>
    <row r="19" spans="2:23" ht="15">
      <c r="B19" s="61" t="s">
        <v>90</v>
      </c>
      <c r="C19" s="60"/>
      <c r="D19" s="171">
        <v>53.5</v>
      </c>
      <c r="E19" s="172">
        <v>53.5</v>
      </c>
      <c r="F19" s="172">
        <v>53.5</v>
      </c>
      <c r="G19" s="168">
        <v>53.576</v>
      </c>
      <c r="H19" s="169">
        <v>53.472148798676535</v>
      </c>
      <c r="I19" s="167">
        <v>52.6</v>
      </c>
      <c r="J19" s="220">
        <v>52.8</v>
      </c>
      <c r="K19" s="168">
        <v>52.7</v>
      </c>
      <c r="L19" s="169">
        <v>53.259</v>
      </c>
      <c r="M19" s="170">
        <v>52.933436638105334</v>
      </c>
      <c r="N19" s="167">
        <v>52.6</v>
      </c>
      <c r="O19" s="168">
        <v>52.1</v>
      </c>
      <c r="P19" s="168">
        <v>52.6</v>
      </c>
      <c r="Q19" s="169">
        <v>53.581</v>
      </c>
      <c r="R19" s="170">
        <v>52.43014192469837</v>
      </c>
      <c r="S19" s="167">
        <v>52.4</v>
      </c>
      <c r="T19" s="168">
        <v>51.3</v>
      </c>
      <c r="U19" s="168">
        <v>52.2</v>
      </c>
      <c r="V19" s="169">
        <v>53.205</v>
      </c>
      <c r="W19" s="170">
        <v>51.67000999874496</v>
      </c>
    </row>
    <row r="20" spans="2:23" ht="3.75" customHeight="1">
      <c r="B20" s="61"/>
      <c r="C20" s="60"/>
      <c r="D20" s="167"/>
      <c r="E20" s="168"/>
      <c r="F20" s="169"/>
      <c r="G20" s="169"/>
      <c r="H20" s="170"/>
      <c r="I20" s="167"/>
      <c r="J20" s="169"/>
      <c r="K20" s="169"/>
      <c r="L20" s="169"/>
      <c r="M20" s="170"/>
      <c r="N20" s="167"/>
      <c r="O20" s="169"/>
      <c r="P20" s="169"/>
      <c r="Q20" s="169"/>
      <c r="R20" s="170"/>
      <c r="S20" s="167"/>
      <c r="T20" s="168"/>
      <c r="U20" s="169"/>
      <c r="V20" s="169"/>
      <c r="W20" s="170"/>
    </row>
    <row r="21" spans="2:23" ht="15.75" thickBot="1">
      <c r="B21" s="63" t="s">
        <v>67</v>
      </c>
      <c r="C21" s="67"/>
      <c r="D21" s="173">
        <v>0.1</v>
      </c>
      <c r="E21" s="175">
        <v>0.15891112170827398</v>
      </c>
      <c r="F21" s="175">
        <v>-0.8</v>
      </c>
      <c r="G21" s="175">
        <v>0.051</v>
      </c>
      <c r="H21" s="176">
        <v>0.05022705097566334</v>
      </c>
      <c r="I21" s="173">
        <v>-0.7</v>
      </c>
      <c r="J21" s="175">
        <v>-0.6173770256517385</v>
      </c>
      <c r="K21" s="175">
        <v>0</v>
      </c>
      <c r="L21" s="175">
        <v>0.143</v>
      </c>
      <c r="M21" s="176">
        <v>-0.4209286239868119</v>
      </c>
      <c r="N21" s="173">
        <v>-1.8</v>
      </c>
      <c r="O21" s="175">
        <v>0.9081127361437754</v>
      </c>
      <c r="P21" s="175">
        <v>-1.2</v>
      </c>
      <c r="Q21" s="175">
        <v>0.106</v>
      </c>
      <c r="R21" s="176">
        <v>-0.5337210465794415</v>
      </c>
      <c r="S21" s="173">
        <v>-1.6</v>
      </c>
      <c r="T21" s="174">
        <v>1.8169648482584324</v>
      </c>
      <c r="U21" s="175">
        <v>-0.3</v>
      </c>
      <c r="V21" s="175">
        <v>0.193</v>
      </c>
      <c r="W21" s="176">
        <v>0.32294095764715286</v>
      </c>
    </row>
    <row r="22" ht="15">
      <c r="B22" s="45" t="s">
        <v>132</v>
      </c>
    </row>
    <row r="23" ht="15">
      <c r="B23" s="57" t="s">
        <v>168</v>
      </c>
    </row>
    <row r="24" spans="1:15" ht="15">
      <c r="A24" s="180"/>
      <c r="B24" s="180" t="s">
        <v>175</v>
      </c>
      <c r="C24" s="180"/>
      <c r="D24" s="180"/>
      <c r="E24" s="180"/>
      <c r="F24" s="180"/>
      <c r="G24" s="212"/>
      <c r="H24" s="212"/>
      <c r="I24" s="212"/>
      <c r="J24" s="212"/>
      <c r="K24" s="212"/>
      <c r="L24" s="212"/>
      <c r="M24" s="212"/>
      <c r="N24" s="212"/>
      <c r="O24" s="213"/>
    </row>
    <row r="25" ht="15">
      <c r="B25" s="45" t="s">
        <v>169</v>
      </c>
    </row>
    <row r="26" ht="15">
      <c r="B26" s="45" t="s">
        <v>170</v>
      </c>
    </row>
    <row r="27" spans="2:10" ht="15">
      <c r="B27" s="180" t="s">
        <v>171</v>
      </c>
      <c r="C27" s="180"/>
      <c r="D27" s="180"/>
      <c r="E27" s="180"/>
      <c r="F27" s="180"/>
      <c r="G27" s="180"/>
      <c r="H27" s="180"/>
      <c r="I27" s="180"/>
      <c r="J27" s="180"/>
    </row>
    <row r="29" ht="15">
      <c r="B29" s="45" t="s">
        <v>164</v>
      </c>
    </row>
    <row r="30" ht="15">
      <c r="B30" s="45" t="s">
        <v>162</v>
      </c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2015-12-02T14:56:45Z</cp:lastPrinted>
  <dcterms:created xsi:type="dcterms:W3CDTF">2013-10-16T07:18:04Z</dcterms:created>
  <dcterms:modified xsi:type="dcterms:W3CDTF">2015-12-07T09:36:22Z</dcterms:modified>
  <cp:category/>
  <cp:version/>
  <cp:contentType/>
  <cp:contentStatus/>
</cp:coreProperties>
</file>