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0FE58AF-7A84-4B6F-A799-4A01ACB2D4A7}" xr6:coauthVersionLast="44" xr6:coauthVersionMax="44" xr10:uidLastSave="{00000000-0000-0000-0000-000000000000}"/>
  <bookViews>
    <workbookView xWindow="-108" yWindow="-108" windowWidth="23256" windowHeight="12720" xr2:uid="{92AB7F21-1357-4C16-ACA4-1A42C64226C8}"/>
  </bookViews>
  <sheets>
    <sheet name="QBOP_2014" sheetId="1" r:id="rId1"/>
  </sheets>
  <definedNames>
    <definedName name="_xlnm._FilterDatabase" localSheetId="0" hidden="1">QBOP_2014!$A$6:$BC$92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K77" i="1" s="1"/>
  <c r="G77" i="1"/>
  <c r="F77" i="1"/>
  <c r="H77" i="1" s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C61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G62" i="1"/>
  <c r="F62" i="1"/>
  <c r="H62" i="1" s="1"/>
  <c r="D62" i="1"/>
  <c r="D61" i="1" s="1"/>
  <c r="C62" i="1"/>
  <c r="M61" i="1"/>
  <c r="L61" i="1"/>
  <c r="N61" i="1" s="1"/>
  <c r="G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J45" i="1" s="1"/>
  <c r="I46" i="1"/>
  <c r="G46" i="1"/>
  <c r="F46" i="1"/>
  <c r="H46" i="1" s="1"/>
  <c r="D46" i="1"/>
  <c r="D45" i="1" s="1"/>
  <c r="D44" i="1" s="1"/>
  <c r="C46" i="1"/>
  <c r="G45" i="1"/>
  <c r="N42" i="1"/>
  <c r="K42" i="1"/>
  <c r="H42" i="1"/>
  <c r="E42" i="1"/>
  <c r="N41" i="1"/>
  <c r="K41" i="1"/>
  <c r="H41" i="1"/>
  <c r="E41" i="1"/>
  <c r="M40" i="1"/>
  <c r="L40" i="1"/>
  <c r="J40" i="1"/>
  <c r="I40" i="1"/>
  <c r="K40" i="1" s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H34" i="1" s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K25" i="1" s="1"/>
  <c r="G25" i="1"/>
  <c r="F25" i="1"/>
  <c r="D25" i="1"/>
  <c r="D24" i="1" s="1"/>
  <c r="D22" i="1" s="1"/>
  <c r="C25" i="1"/>
  <c r="E25" i="1" s="1"/>
  <c r="F24" i="1"/>
  <c r="F22" i="1" s="1"/>
  <c r="F6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E77" i="1" l="1"/>
  <c r="H8" i="1"/>
  <c r="J6" i="1"/>
  <c r="L45" i="1"/>
  <c r="L44" i="1" s="1"/>
  <c r="N44" i="1" s="1"/>
  <c r="M45" i="1"/>
  <c r="M44" i="1" s="1"/>
  <c r="G44" i="1"/>
  <c r="E62" i="1"/>
  <c r="K8" i="1"/>
  <c r="N25" i="1"/>
  <c r="H37" i="1"/>
  <c r="N37" i="1"/>
  <c r="N40" i="1"/>
  <c r="K46" i="1"/>
  <c r="E51" i="1"/>
  <c r="K51" i="1"/>
  <c r="E56" i="1"/>
  <c r="K56" i="1"/>
  <c r="E46" i="1"/>
  <c r="I24" i="1"/>
  <c r="K24" i="1" s="1"/>
  <c r="C45" i="1"/>
  <c r="E45" i="1" s="1"/>
  <c r="N51" i="1"/>
  <c r="H67" i="1"/>
  <c r="D6" i="1"/>
  <c r="H40" i="1"/>
  <c r="E61" i="1"/>
  <c r="M6" i="1"/>
  <c r="G24" i="1"/>
  <c r="G22" i="1" s="1"/>
  <c r="H22" i="1" s="1"/>
  <c r="M24" i="1"/>
  <c r="M22" i="1" s="1"/>
  <c r="H29" i="1"/>
  <c r="N29" i="1"/>
  <c r="N34" i="1"/>
  <c r="H51" i="1"/>
  <c r="H56" i="1"/>
  <c r="N56" i="1"/>
  <c r="K62" i="1"/>
  <c r="E67" i="1"/>
  <c r="K67" i="1"/>
  <c r="J44" i="1"/>
  <c r="H25" i="1"/>
  <c r="E8" i="1"/>
  <c r="C24" i="1"/>
  <c r="L24" i="1"/>
  <c r="C44" i="1"/>
  <c r="E44" i="1" s="1"/>
  <c r="I45" i="1"/>
  <c r="I61" i="1"/>
  <c r="K61" i="1" s="1"/>
  <c r="N8" i="1"/>
  <c r="F45" i="1"/>
  <c r="F61" i="1"/>
  <c r="H61" i="1" s="1"/>
  <c r="N45" i="1" l="1"/>
  <c r="I22" i="1"/>
  <c r="G6" i="1"/>
  <c r="H6" i="1" s="1"/>
  <c r="H24" i="1"/>
  <c r="N24" i="1"/>
  <c r="L22" i="1"/>
  <c r="H45" i="1"/>
  <c r="F44" i="1"/>
  <c r="H44" i="1" s="1"/>
  <c r="H92" i="1" s="1"/>
  <c r="K45" i="1"/>
  <c r="I44" i="1"/>
  <c r="K44" i="1" s="1"/>
  <c r="C22" i="1"/>
  <c r="E24" i="1"/>
  <c r="K22" i="1"/>
  <c r="I6" i="1"/>
  <c r="K6" i="1" s="1"/>
  <c r="E22" i="1" l="1"/>
  <c r="C6" i="1"/>
  <c r="E6" i="1" s="1"/>
  <c r="E92" i="1" s="1"/>
  <c r="K92" i="1"/>
  <c r="N22" i="1"/>
  <c r="L6" i="1"/>
  <c r="N6" i="1" s="1"/>
  <c r="N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<sst xmlns="http://schemas.openxmlformats.org/spreadsheetml/2006/main" count="200" uniqueCount="148">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</sst>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3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</cellXfs>
  <cellStyles count="4">
    <cellStyle name="Normal" xfId="0" builtinId="0"/>
    <cellStyle name="Normal 3" xfId="3" xr:uid="{9542B6D2-87BC-48EF-8B61-E93D5F584A57}"/>
    <cellStyle name="Normal 7" xfId="1" xr:uid="{C442755B-30BA-4E48-A024-DD15AD7BFE32}"/>
    <cellStyle name="Normal_Booklet 2011_euro17_WGES_2011_280" xfId="2" xr:uid="{704055AE-F9C9-4618-A494-2EECD3EB13C9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F233-3810-4A03-A9E9-C7B85B1DE7DE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2014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18405.784459712821</v>
      </c>
      <c r="D6" s="15">
        <f>+D7+D8+D22+D37</f>
        <v>17919.484436500003</v>
      </c>
      <c r="E6" s="15">
        <f>+C6-D6</f>
        <v>486.30002321281791</v>
      </c>
      <c r="F6" s="15">
        <f>+F7+F8+F22+F37</f>
        <v>36924.385373642763</v>
      </c>
      <c r="G6" s="15">
        <f>+G7+G8+G22+G37</f>
        <v>36121.286011000004</v>
      </c>
      <c r="H6" s="15">
        <f>+F6-G6</f>
        <v>803.09936264275893</v>
      </c>
      <c r="I6" s="15">
        <f>+I7+I8+I22+I37</f>
        <v>54591.985394988442</v>
      </c>
      <c r="J6" s="15">
        <f>+J7+J8+J22+J37</f>
        <v>53600.73929706421</v>
      </c>
      <c r="K6" s="15">
        <f>+I6-J6</f>
        <v>991.24609792423144</v>
      </c>
      <c r="L6" s="15">
        <f>+L7+L8+L22+L37</f>
        <v>73654.907430060877</v>
      </c>
      <c r="M6" s="15">
        <f>+M7+M8+M22+M37</f>
        <v>72784.451763000005</v>
      </c>
      <c r="N6" s="15">
        <f>+L6-M6</f>
        <v>870.45566706087266</v>
      </c>
    </row>
    <row r="7" spans="1:14" ht="18.75" customHeight="1" x14ac:dyDescent="0.3">
      <c r="A7" s="16" t="s">
        <v>11</v>
      </c>
      <c r="B7" s="17" t="s">
        <v>12</v>
      </c>
      <c r="C7" s="18">
        <v>15591.959434712819</v>
      </c>
      <c r="D7" s="18">
        <v>14758.343546000002</v>
      </c>
      <c r="E7" s="15">
        <f t="shared" ref="E7:E69" si="0">+C7-D7</f>
        <v>833.61588871281674</v>
      </c>
      <c r="F7" s="18">
        <v>31409.66932364276</v>
      </c>
      <c r="G7" s="18">
        <v>29727.437130000002</v>
      </c>
      <c r="H7" s="15">
        <f t="shared" ref="H7:H42" si="1">+F7-G7</f>
        <v>1682.2321936427579</v>
      </c>
      <c r="I7" s="18">
        <v>46435.849519988442</v>
      </c>
      <c r="J7" s="18">
        <v>44039.149636999995</v>
      </c>
      <c r="K7" s="15">
        <f t="shared" ref="K7:K42" si="2">+I7-J7</f>
        <v>2396.6998829884469</v>
      </c>
      <c r="L7" s="18">
        <v>62580.910230060872</v>
      </c>
      <c r="M7" s="18">
        <v>59823.222901000001</v>
      </c>
      <c r="N7" s="15">
        <f t="shared" ref="N7:N42" si="3">+L7-M7</f>
        <v>2757.687329060871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1584.3884</v>
      </c>
      <c r="D8" s="15">
        <f>SUM(D9:D21)</f>
        <v>1547.6425999999999</v>
      </c>
      <c r="E8" s="15">
        <f t="shared" si="0"/>
        <v>36.745800000000145</v>
      </c>
      <c r="F8" s="15">
        <f>SUM(F9:F21)</f>
        <v>3333.9178000000006</v>
      </c>
      <c r="G8" s="15">
        <f>SUM(G9:G21)</f>
        <v>3219.4803000000002</v>
      </c>
      <c r="H8" s="15">
        <f t="shared" si="1"/>
        <v>114.43750000000045</v>
      </c>
      <c r="I8" s="15">
        <f>SUM(I9:I21)</f>
        <v>5065.7499999999991</v>
      </c>
      <c r="J8" s="15">
        <f>SUM(J9:J21)</f>
        <v>4864.5712999999996</v>
      </c>
      <c r="K8" s="15">
        <f t="shared" si="2"/>
        <v>201.17869999999948</v>
      </c>
      <c r="L8" s="15">
        <f>SUM(L9:L21)</f>
        <v>6888.5627000000004</v>
      </c>
      <c r="M8" s="15">
        <f>SUM(M9:M21)</f>
        <v>6712.7926999999991</v>
      </c>
      <c r="N8" s="15">
        <f t="shared" si="3"/>
        <v>175.77000000000135</v>
      </c>
    </row>
    <row r="9" spans="1:14" ht="18.75" customHeight="1" x14ac:dyDescent="0.35">
      <c r="A9" s="16" t="s">
        <v>15</v>
      </c>
      <c r="B9" s="19" t="s">
        <v>16</v>
      </c>
      <c r="C9" s="18">
        <v>52.511000000000003</v>
      </c>
      <c r="D9" s="18">
        <v>19.603999999999999</v>
      </c>
      <c r="E9" s="15">
        <f t="shared" si="0"/>
        <v>32.907000000000004</v>
      </c>
      <c r="F9" s="18">
        <v>132.15900000000002</v>
      </c>
      <c r="G9" s="18">
        <v>34.319000000000003</v>
      </c>
      <c r="H9" s="15">
        <f t="shared" si="1"/>
        <v>97.840000000000018</v>
      </c>
      <c r="I9" s="18">
        <v>174.83200000000005</v>
      </c>
      <c r="J9" s="18">
        <v>60.073000000000008</v>
      </c>
      <c r="K9" s="15">
        <f t="shared" si="2"/>
        <v>114.75900000000004</v>
      </c>
      <c r="L9" s="18">
        <v>226.18300000000005</v>
      </c>
      <c r="M9" s="18">
        <v>79.923000000000002</v>
      </c>
      <c r="N9" s="15">
        <f t="shared" si="3"/>
        <v>146.26000000000005</v>
      </c>
    </row>
    <row r="10" spans="1:14" ht="18.75" customHeight="1" x14ac:dyDescent="0.35">
      <c r="A10" s="16" t="s">
        <v>17</v>
      </c>
      <c r="B10" s="19" t="s">
        <v>18</v>
      </c>
      <c r="C10" s="18">
        <v>42.095999999999997</v>
      </c>
      <c r="D10" s="18">
        <v>34.012999999999998</v>
      </c>
      <c r="E10" s="15">
        <f t="shared" si="0"/>
        <v>8.0829999999999984</v>
      </c>
      <c r="F10" s="18">
        <v>86.016000000000005</v>
      </c>
      <c r="G10" s="18">
        <v>67.022999999999996</v>
      </c>
      <c r="H10" s="15">
        <f t="shared" si="1"/>
        <v>18.993000000000009</v>
      </c>
      <c r="I10" s="18">
        <v>123.946</v>
      </c>
      <c r="J10" s="18">
        <v>106.18899999999999</v>
      </c>
      <c r="K10" s="15">
        <f t="shared" si="2"/>
        <v>17.757000000000005</v>
      </c>
      <c r="L10" s="18">
        <v>167.131</v>
      </c>
      <c r="M10" s="18">
        <v>153.08600000000001</v>
      </c>
      <c r="N10" s="15">
        <f t="shared" si="3"/>
        <v>14.044999999999987</v>
      </c>
    </row>
    <row r="11" spans="1:14" ht="18.75" customHeight="1" x14ac:dyDescent="0.35">
      <c r="A11" s="16" t="s">
        <v>19</v>
      </c>
      <c r="B11" s="19" t="s">
        <v>20</v>
      </c>
      <c r="C11" s="18">
        <v>514.14300000000003</v>
      </c>
      <c r="D11" s="18">
        <v>418.81699999999995</v>
      </c>
      <c r="E11" s="15">
        <f t="shared" si="0"/>
        <v>95.326000000000079</v>
      </c>
      <c r="F11" s="18">
        <v>1032.7530000000002</v>
      </c>
      <c r="G11" s="18">
        <v>870.94600000000003</v>
      </c>
      <c r="H11" s="15">
        <f t="shared" si="1"/>
        <v>161.80700000000013</v>
      </c>
      <c r="I11" s="18">
        <v>1528.35</v>
      </c>
      <c r="J11" s="18">
        <v>1291.6149999999998</v>
      </c>
      <c r="K11" s="15">
        <f t="shared" si="2"/>
        <v>236.73500000000013</v>
      </c>
      <c r="L11" s="18">
        <v>2053.1309999999999</v>
      </c>
      <c r="M11" s="18">
        <v>1742.73</v>
      </c>
      <c r="N11" s="15">
        <f t="shared" si="3"/>
        <v>310.40099999999984</v>
      </c>
    </row>
    <row r="12" spans="1:14" ht="18.75" customHeight="1" x14ac:dyDescent="0.35">
      <c r="A12" s="16" t="s">
        <v>21</v>
      </c>
      <c r="B12" s="19" t="s">
        <v>22</v>
      </c>
      <c r="C12" s="18">
        <v>396</v>
      </c>
      <c r="D12" s="18">
        <v>371.6</v>
      </c>
      <c r="E12" s="15">
        <f t="shared" si="0"/>
        <v>24.399999999999977</v>
      </c>
      <c r="F12" s="18">
        <v>902.1</v>
      </c>
      <c r="G12" s="18">
        <v>843.8</v>
      </c>
      <c r="H12" s="15">
        <f t="shared" si="1"/>
        <v>58.300000000000068</v>
      </c>
      <c r="I12" s="18">
        <v>1488.8</v>
      </c>
      <c r="J12" s="18">
        <v>1373.7</v>
      </c>
      <c r="K12" s="15">
        <f t="shared" si="2"/>
        <v>115.09999999999991</v>
      </c>
      <c r="L12" s="18">
        <v>1957.6</v>
      </c>
      <c r="M12" s="18">
        <v>1829.3</v>
      </c>
      <c r="N12" s="15">
        <f t="shared" si="3"/>
        <v>128.29999999999995</v>
      </c>
    </row>
    <row r="13" spans="1:14" ht="18.75" customHeight="1" x14ac:dyDescent="0.35">
      <c r="A13" s="16" t="s">
        <v>23</v>
      </c>
      <c r="B13" s="19" t="s">
        <v>24</v>
      </c>
      <c r="C13" s="18">
        <v>29.366999999999997</v>
      </c>
      <c r="D13" s="18">
        <v>42.753</v>
      </c>
      <c r="E13" s="15">
        <f t="shared" si="0"/>
        <v>-13.386000000000003</v>
      </c>
      <c r="F13" s="18">
        <v>77.11</v>
      </c>
      <c r="G13" s="18">
        <v>78.265999999999991</v>
      </c>
      <c r="H13" s="15">
        <f t="shared" si="1"/>
        <v>-1.1559999999999917</v>
      </c>
      <c r="I13" s="18">
        <v>106.892</v>
      </c>
      <c r="J13" s="18">
        <v>128.535</v>
      </c>
      <c r="K13" s="15">
        <f t="shared" si="2"/>
        <v>-21.643000000000001</v>
      </c>
      <c r="L13" s="18">
        <v>155.59699999999998</v>
      </c>
      <c r="M13" s="18">
        <v>166.70400000000001</v>
      </c>
      <c r="N13" s="15">
        <f t="shared" si="3"/>
        <v>-11.107000000000028</v>
      </c>
    </row>
    <row r="14" spans="1:14" ht="18.75" customHeight="1" x14ac:dyDescent="0.35">
      <c r="A14" s="16" t="s">
        <v>25</v>
      </c>
      <c r="B14" s="19" t="s">
        <v>26</v>
      </c>
      <c r="C14" s="18">
        <v>8.1</v>
      </c>
      <c r="D14" s="18">
        <v>26.2</v>
      </c>
      <c r="E14" s="15">
        <f t="shared" si="0"/>
        <v>-18.100000000000001</v>
      </c>
      <c r="F14" s="18">
        <v>24.1</v>
      </c>
      <c r="G14" s="18">
        <v>47.9</v>
      </c>
      <c r="H14" s="15">
        <f t="shared" si="1"/>
        <v>-23.799999999999997</v>
      </c>
      <c r="I14" s="18">
        <v>33.9</v>
      </c>
      <c r="J14" s="18">
        <v>69.5</v>
      </c>
      <c r="K14" s="15">
        <f t="shared" si="2"/>
        <v>-35.6</v>
      </c>
      <c r="L14" s="18">
        <v>42.546000000000014</v>
      </c>
      <c r="M14" s="18">
        <v>88.014999999999986</v>
      </c>
      <c r="N14" s="15">
        <f t="shared" si="3"/>
        <v>-45.468999999999973</v>
      </c>
    </row>
    <row r="15" spans="1:14" ht="18.75" customHeight="1" x14ac:dyDescent="0.35">
      <c r="A15" s="16" t="s">
        <v>27</v>
      </c>
      <c r="B15" s="19" t="s">
        <v>28</v>
      </c>
      <c r="C15" s="18">
        <v>30.726500000000001</v>
      </c>
      <c r="D15" s="18">
        <v>35.5413</v>
      </c>
      <c r="E15" s="15">
        <f t="shared" si="0"/>
        <v>-4.8147999999999982</v>
      </c>
      <c r="F15" s="18">
        <v>70.938999999999993</v>
      </c>
      <c r="G15" s="18">
        <v>68.756599999999992</v>
      </c>
      <c r="H15" s="15">
        <f t="shared" si="1"/>
        <v>2.1824000000000012</v>
      </c>
      <c r="I15" s="18">
        <v>89.944999999999993</v>
      </c>
      <c r="J15" s="18">
        <v>94.452600000000004</v>
      </c>
      <c r="K15" s="15">
        <f t="shared" si="2"/>
        <v>-4.5076000000000107</v>
      </c>
      <c r="L15" s="18">
        <v>136.95500000000001</v>
      </c>
      <c r="M15" s="18">
        <v>127.773</v>
      </c>
      <c r="N15" s="15">
        <f t="shared" si="3"/>
        <v>9.1820000000000164</v>
      </c>
    </row>
    <row r="16" spans="1:14" ht="18.75" customHeight="1" x14ac:dyDescent="0.35">
      <c r="A16" s="16" t="s">
        <v>29</v>
      </c>
      <c r="B16" s="19" t="s">
        <v>30</v>
      </c>
      <c r="C16" s="18">
        <v>5.9390000000000001</v>
      </c>
      <c r="D16" s="18">
        <v>110.687</v>
      </c>
      <c r="E16" s="15">
        <f t="shared" si="0"/>
        <v>-104.74799999999999</v>
      </c>
      <c r="F16" s="18">
        <v>8.8219999999999992</v>
      </c>
      <c r="G16" s="18">
        <v>231.40299999999999</v>
      </c>
      <c r="H16" s="15">
        <f t="shared" si="1"/>
        <v>-222.58099999999999</v>
      </c>
      <c r="I16" s="18">
        <v>14.304</v>
      </c>
      <c r="J16" s="18">
        <v>297.79399999999998</v>
      </c>
      <c r="K16" s="15">
        <f t="shared" si="2"/>
        <v>-283.49</v>
      </c>
      <c r="L16" s="18">
        <v>21.84</v>
      </c>
      <c r="M16" s="18">
        <v>511.56599999999997</v>
      </c>
      <c r="N16" s="15">
        <f t="shared" si="3"/>
        <v>-489.726</v>
      </c>
    </row>
    <row r="17" spans="1:14" ht="18.75" customHeight="1" x14ac:dyDescent="0.35">
      <c r="A17" s="16" t="s">
        <v>31</v>
      </c>
      <c r="B17" s="19" t="s">
        <v>32</v>
      </c>
      <c r="C17" s="18">
        <v>166.80699999999999</v>
      </c>
      <c r="D17" s="18">
        <v>144.41964999999999</v>
      </c>
      <c r="E17" s="15">
        <f t="shared" si="0"/>
        <v>22.387349999999998</v>
      </c>
      <c r="F17" s="18">
        <v>342.98699999999997</v>
      </c>
      <c r="G17" s="18">
        <v>293.10735</v>
      </c>
      <c r="H17" s="15">
        <f t="shared" si="1"/>
        <v>49.87964999999997</v>
      </c>
      <c r="I17" s="18">
        <v>511.06999999999994</v>
      </c>
      <c r="J17" s="18">
        <v>434.95984999999996</v>
      </c>
      <c r="K17" s="15">
        <f t="shared" si="2"/>
        <v>76.110149999999976</v>
      </c>
      <c r="L17" s="18">
        <v>724.05899999999997</v>
      </c>
      <c r="M17" s="18">
        <v>610.45884999999998</v>
      </c>
      <c r="N17" s="15">
        <f t="shared" si="3"/>
        <v>113.60014999999999</v>
      </c>
    </row>
    <row r="18" spans="1:14" ht="18.75" customHeight="1" x14ac:dyDescent="0.35">
      <c r="A18" s="16" t="s">
        <v>33</v>
      </c>
      <c r="B18" s="19" t="s">
        <v>34</v>
      </c>
      <c r="C18" s="18">
        <v>333.51890000000003</v>
      </c>
      <c r="D18" s="18">
        <v>333.50164999999998</v>
      </c>
      <c r="E18" s="15">
        <f t="shared" si="0"/>
        <v>1.7250000000046839E-2</v>
      </c>
      <c r="F18" s="18">
        <v>645.9828</v>
      </c>
      <c r="G18" s="18">
        <v>661.54334999999992</v>
      </c>
      <c r="H18" s="15">
        <f t="shared" si="1"/>
        <v>-15.560549999999921</v>
      </c>
      <c r="I18" s="18">
        <v>977.45799999999997</v>
      </c>
      <c r="J18" s="18">
        <v>973.5298499999999</v>
      </c>
      <c r="K18" s="15">
        <f t="shared" si="2"/>
        <v>3.9281500000000733</v>
      </c>
      <c r="L18" s="18">
        <v>1381.2306999999998</v>
      </c>
      <c r="M18" s="18">
        <v>1357.30485</v>
      </c>
      <c r="N18" s="15">
        <f t="shared" si="3"/>
        <v>23.925849999999855</v>
      </c>
    </row>
    <row r="19" spans="1:14" ht="18.75" customHeight="1" x14ac:dyDescent="0.35">
      <c r="A19" s="16" t="s">
        <v>35</v>
      </c>
      <c r="B19" s="20" t="s">
        <v>36</v>
      </c>
      <c r="C19" s="18">
        <v>4.38</v>
      </c>
      <c r="D19" s="18">
        <v>9.0879999999999992</v>
      </c>
      <c r="E19" s="15">
        <f t="shared" si="0"/>
        <v>-4.7079999999999993</v>
      </c>
      <c r="F19" s="18">
        <v>8.9949999999999992</v>
      </c>
      <c r="G19" s="18">
        <v>19.494</v>
      </c>
      <c r="H19" s="15">
        <f t="shared" si="1"/>
        <v>-10.499000000000001</v>
      </c>
      <c r="I19" s="18">
        <v>14.048</v>
      </c>
      <c r="J19" s="18">
        <v>31.301000000000002</v>
      </c>
      <c r="K19" s="15">
        <f t="shared" si="2"/>
        <v>-17.253</v>
      </c>
      <c r="L19" s="18">
        <v>19.47</v>
      </c>
      <c r="M19" s="18">
        <v>42.010000000000005</v>
      </c>
      <c r="N19" s="15">
        <f t="shared" si="3"/>
        <v>-22.540000000000006</v>
      </c>
    </row>
    <row r="20" spans="1:14" ht="18.75" customHeight="1" x14ac:dyDescent="0.35">
      <c r="A20" s="16" t="s">
        <v>37</v>
      </c>
      <c r="B20" s="20" t="s">
        <v>38</v>
      </c>
      <c r="C20" s="18">
        <v>0.8</v>
      </c>
      <c r="D20" s="18">
        <v>1.4179999999999999</v>
      </c>
      <c r="E20" s="15">
        <f t="shared" si="0"/>
        <v>-0.61799999999999988</v>
      </c>
      <c r="F20" s="18">
        <v>1.9540000000000002</v>
      </c>
      <c r="G20" s="18">
        <v>2.9219999999999997</v>
      </c>
      <c r="H20" s="15">
        <f t="shared" si="1"/>
        <v>-0.96799999999999953</v>
      </c>
      <c r="I20" s="18">
        <v>2.2050000000000001</v>
      </c>
      <c r="J20" s="18">
        <v>2.9219999999999997</v>
      </c>
      <c r="K20" s="15">
        <f t="shared" si="2"/>
        <v>-0.71699999999999964</v>
      </c>
      <c r="L20" s="18">
        <v>2.82</v>
      </c>
      <c r="M20" s="18">
        <v>3.9220000000000002</v>
      </c>
      <c r="N20" s="15">
        <f t="shared" si="3"/>
        <v>-1.1020000000000003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1098.8900791697763</v>
      </c>
      <c r="D22" s="15">
        <f>+D23+D24+D34</f>
        <v>1074.0497844999998</v>
      </c>
      <c r="E22" s="15">
        <f t="shared" si="0"/>
        <v>24.84029466977654</v>
      </c>
      <c r="F22" s="15">
        <f>+F23+F24+F34</f>
        <v>1962.447832881109</v>
      </c>
      <c r="G22" s="15">
        <f>+G23+G24+G34</f>
        <v>2194.0036139999997</v>
      </c>
      <c r="H22" s="15">
        <f t="shared" si="1"/>
        <v>-231.55578111889076</v>
      </c>
      <c r="I22" s="15">
        <f>+I23+I24+I34</f>
        <v>2768.6207676759345</v>
      </c>
      <c r="J22" s="15">
        <f>+J23+J24+J34</f>
        <v>3315.7484194999997</v>
      </c>
      <c r="K22" s="15">
        <f t="shared" si="2"/>
        <v>-547.1276518240652</v>
      </c>
      <c r="L22" s="15">
        <f>+L23+L24+L34</f>
        <v>3699.3344999999999</v>
      </c>
      <c r="M22" s="15">
        <f>+M23+M24+M34</f>
        <v>4449.5381299999999</v>
      </c>
      <c r="N22" s="15">
        <f t="shared" si="3"/>
        <v>-750.20362999999998</v>
      </c>
    </row>
    <row r="23" spans="1:14" ht="18.75" customHeight="1" x14ac:dyDescent="0.35">
      <c r="A23" s="16" t="s">
        <v>43</v>
      </c>
      <c r="B23" s="20" t="s">
        <v>44</v>
      </c>
      <c r="C23" s="18">
        <v>399</v>
      </c>
      <c r="D23" s="18">
        <v>36</v>
      </c>
      <c r="E23" s="15">
        <f t="shared" si="0"/>
        <v>363</v>
      </c>
      <c r="F23" s="18">
        <v>798</v>
      </c>
      <c r="G23" s="18">
        <v>72</v>
      </c>
      <c r="H23" s="15">
        <f t="shared" si="1"/>
        <v>726</v>
      </c>
      <c r="I23" s="18">
        <v>1197</v>
      </c>
      <c r="J23" s="18">
        <v>108</v>
      </c>
      <c r="K23" s="15">
        <f t="shared" si="2"/>
        <v>1089</v>
      </c>
      <c r="L23" s="18">
        <v>1596</v>
      </c>
      <c r="M23" s="18">
        <v>144</v>
      </c>
      <c r="N23" s="15">
        <f t="shared" si="3"/>
        <v>1452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365.13662499999992</v>
      </c>
      <c r="D24" s="15">
        <f>+D25+D29+D32+D33</f>
        <v>1019.5982904999998</v>
      </c>
      <c r="E24" s="15">
        <f t="shared" si="0"/>
        <v>-654.46166549999998</v>
      </c>
      <c r="F24" s="15">
        <f>+F25+F29+F32+F33</f>
        <v>739.29824999999983</v>
      </c>
      <c r="G24" s="15">
        <f>+G25+G29+G32+G33</f>
        <v>2069.7685809999998</v>
      </c>
      <c r="H24" s="15">
        <f t="shared" si="1"/>
        <v>-1330.470331</v>
      </c>
      <c r="I24" s="15">
        <f>+I25+I29+I32+I33</f>
        <v>1118.2858749999998</v>
      </c>
      <c r="J24" s="15">
        <f>+J25+J29+J32+J33</f>
        <v>3116.5058714999996</v>
      </c>
      <c r="K24" s="15">
        <f t="shared" si="2"/>
        <v>-1998.2199964999998</v>
      </c>
      <c r="L24" s="15">
        <f>+L25+L29+L32+L33</f>
        <v>1509.0345000000002</v>
      </c>
      <c r="M24" s="15">
        <f>+M25+M29+M32+M33</f>
        <v>4178.7361620000001</v>
      </c>
      <c r="N24" s="15">
        <f t="shared" si="3"/>
        <v>-2669.7016619999999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167.681625</v>
      </c>
      <c r="D25" s="15">
        <f>SUM(D26:D28)</f>
        <v>748.88829049999993</v>
      </c>
      <c r="E25" s="15">
        <f t="shared" si="0"/>
        <v>-581.20666549999987</v>
      </c>
      <c r="F25" s="15">
        <f>SUM(F26:F28)</f>
        <v>344.84524999999996</v>
      </c>
      <c r="G25" s="15">
        <f>SUM(G26:G28)</f>
        <v>1519.5185809999998</v>
      </c>
      <c r="H25" s="15">
        <f t="shared" si="1"/>
        <v>-1174.673331</v>
      </c>
      <c r="I25" s="15">
        <f>SUM(I26:I28)</f>
        <v>524.70787499999994</v>
      </c>
      <c r="J25" s="15">
        <f>SUM(J26:J28)</f>
        <v>2292.7388714999997</v>
      </c>
      <c r="K25" s="15">
        <f t="shared" si="2"/>
        <v>-1768.0309964999997</v>
      </c>
      <c r="L25" s="15">
        <f>SUM(L26:L28)</f>
        <v>707.33449999999993</v>
      </c>
      <c r="M25" s="15">
        <f>SUM(M26:M28)</f>
        <v>3072.1361620000002</v>
      </c>
      <c r="N25" s="15">
        <f t="shared" si="3"/>
        <v>-2364.8016620000003</v>
      </c>
    </row>
    <row r="26" spans="1:14" ht="18.75" customHeight="1" x14ac:dyDescent="0.35">
      <c r="A26" s="16" t="s">
        <v>49</v>
      </c>
      <c r="B26" s="23" t="s">
        <v>50</v>
      </c>
      <c r="C26" s="18">
        <v>8.8309999999999995</v>
      </c>
      <c r="D26" s="18">
        <v>213.08200000000002</v>
      </c>
      <c r="E26" s="15">
        <f t="shared" si="0"/>
        <v>-204.25100000000003</v>
      </c>
      <c r="F26" s="18">
        <v>29.689999999999998</v>
      </c>
      <c r="G26" s="18">
        <v>1523.5120010000001</v>
      </c>
      <c r="H26" s="15">
        <f t="shared" si="1"/>
        <v>-1493.822001</v>
      </c>
      <c r="I26" s="18">
        <v>93.649999999999991</v>
      </c>
      <c r="J26" s="18">
        <v>2401.4940809999998</v>
      </c>
      <c r="K26" s="15">
        <f t="shared" si="2"/>
        <v>-2307.8440809999997</v>
      </c>
      <c r="L26" s="18">
        <v>441.577</v>
      </c>
      <c r="M26" s="18">
        <v>2951.247081</v>
      </c>
      <c r="N26" s="15">
        <f t="shared" si="3"/>
        <v>-2509.6700810000002</v>
      </c>
    </row>
    <row r="27" spans="1:14" ht="18.75" customHeight="1" x14ac:dyDescent="0.35">
      <c r="A27" s="16" t="s">
        <v>51</v>
      </c>
      <c r="B27" s="23" t="s">
        <v>52</v>
      </c>
      <c r="C27" s="18">
        <v>141.50562500000001</v>
      </c>
      <c r="D27" s="18">
        <v>450.53329049999991</v>
      </c>
      <c r="E27" s="15">
        <f t="shared" si="0"/>
        <v>-309.0276654999999</v>
      </c>
      <c r="F27" s="18">
        <v>270.98325</v>
      </c>
      <c r="G27" s="18">
        <v>-196.28142000000022</v>
      </c>
      <c r="H27" s="15">
        <f t="shared" si="1"/>
        <v>467.26467000000025</v>
      </c>
      <c r="I27" s="18">
        <v>357.35987499999999</v>
      </c>
      <c r="J27" s="18">
        <v>-410.64820950000023</v>
      </c>
      <c r="K27" s="15">
        <f t="shared" si="2"/>
        <v>768.00808450000022</v>
      </c>
      <c r="L27" s="18">
        <v>159.76949999999999</v>
      </c>
      <c r="M27" s="18">
        <v>-296.87291900000002</v>
      </c>
      <c r="N27" s="15">
        <f t="shared" si="3"/>
        <v>456.64241900000002</v>
      </c>
    </row>
    <row r="28" spans="1:14" ht="18.75" customHeight="1" x14ac:dyDescent="0.3">
      <c r="A28" s="16" t="s">
        <v>53</v>
      </c>
      <c r="B28" s="24" t="s">
        <v>54</v>
      </c>
      <c r="C28" s="18">
        <v>17.344999999999999</v>
      </c>
      <c r="D28" s="18">
        <v>85.27300000000001</v>
      </c>
      <c r="E28" s="15">
        <f t="shared" si="0"/>
        <v>-67.928000000000011</v>
      </c>
      <c r="F28" s="18">
        <v>44.171999999999997</v>
      </c>
      <c r="G28" s="18">
        <v>192.28800000000001</v>
      </c>
      <c r="H28" s="15">
        <f t="shared" si="1"/>
        <v>-148.11600000000001</v>
      </c>
      <c r="I28" s="18">
        <v>73.698000000000008</v>
      </c>
      <c r="J28" s="18">
        <v>301.89300000000003</v>
      </c>
      <c r="K28" s="15">
        <f t="shared" si="2"/>
        <v>-228.19500000000002</v>
      </c>
      <c r="L28" s="18">
        <v>105.988</v>
      </c>
      <c r="M28" s="18">
        <v>417.762</v>
      </c>
      <c r="N28" s="15">
        <f t="shared" si="3"/>
        <v>-311.774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151.1</v>
      </c>
      <c r="D29" s="15">
        <f>SUM(D30:D31)</f>
        <v>216.9</v>
      </c>
      <c r="E29" s="15">
        <f t="shared" si="0"/>
        <v>-65.800000000000011</v>
      </c>
      <c r="F29" s="15">
        <f>SUM(F30:F31)</f>
        <v>301.19999999999993</v>
      </c>
      <c r="G29" s="15">
        <f>SUM(G30:G31)</f>
        <v>439.59999999999997</v>
      </c>
      <c r="H29" s="15">
        <f t="shared" si="1"/>
        <v>-138.40000000000003</v>
      </c>
      <c r="I29" s="15">
        <f>SUM(I30:I31)</f>
        <v>443.79999999999995</v>
      </c>
      <c r="J29" s="15">
        <f>SUM(J30:J31)</f>
        <v>664.7</v>
      </c>
      <c r="K29" s="15">
        <f t="shared" si="2"/>
        <v>-220.90000000000009</v>
      </c>
      <c r="L29" s="15">
        <f>SUM(L30:L31)</f>
        <v>580.80000000000007</v>
      </c>
      <c r="M29" s="15">
        <f>SUM(M30:M31)</f>
        <v>891.30000000000007</v>
      </c>
      <c r="N29" s="15">
        <f t="shared" si="3"/>
        <v>-310.5</v>
      </c>
    </row>
    <row r="30" spans="1:14" ht="18.75" customHeight="1" x14ac:dyDescent="0.35">
      <c r="A30" s="16" t="s">
        <v>57</v>
      </c>
      <c r="B30" s="23" t="s">
        <v>58</v>
      </c>
      <c r="C30" s="18">
        <v>1.8</v>
      </c>
      <c r="D30" s="18">
        <v>0</v>
      </c>
      <c r="E30" s="15">
        <f t="shared" si="0"/>
        <v>1.8</v>
      </c>
      <c r="F30" s="18">
        <v>3.4</v>
      </c>
      <c r="G30" s="18">
        <v>0.5</v>
      </c>
      <c r="H30" s="15">
        <f t="shared" si="1"/>
        <v>2.9</v>
      </c>
      <c r="I30" s="18">
        <v>5.5</v>
      </c>
      <c r="J30" s="18">
        <v>3</v>
      </c>
      <c r="K30" s="15">
        <f t="shared" si="2"/>
        <v>2.5</v>
      </c>
      <c r="L30" s="18">
        <v>6</v>
      </c>
      <c r="M30" s="18">
        <v>4</v>
      </c>
      <c r="N30" s="15">
        <f t="shared" si="3"/>
        <v>2</v>
      </c>
    </row>
    <row r="31" spans="1:14" ht="18.75" customHeight="1" x14ac:dyDescent="0.35">
      <c r="A31" s="16" t="s">
        <v>59</v>
      </c>
      <c r="B31" s="23" t="s">
        <v>60</v>
      </c>
      <c r="C31" s="18">
        <v>149.29999999999998</v>
      </c>
      <c r="D31" s="18">
        <v>216.9</v>
      </c>
      <c r="E31" s="15">
        <f t="shared" si="0"/>
        <v>-67.600000000000023</v>
      </c>
      <c r="F31" s="18">
        <v>297.79999999999995</v>
      </c>
      <c r="G31" s="18">
        <v>439.09999999999997</v>
      </c>
      <c r="H31" s="15">
        <f t="shared" si="1"/>
        <v>-141.30000000000001</v>
      </c>
      <c r="I31" s="18">
        <v>438.29999999999995</v>
      </c>
      <c r="J31" s="18">
        <v>661.7</v>
      </c>
      <c r="K31" s="15">
        <f t="shared" si="2"/>
        <v>-223.40000000000009</v>
      </c>
      <c r="L31" s="18">
        <v>574.80000000000007</v>
      </c>
      <c r="M31" s="18">
        <v>887.30000000000007</v>
      </c>
      <c r="N31" s="15">
        <f t="shared" si="3"/>
        <v>-312.5</v>
      </c>
    </row>
    <row r="32" spans="1:14" ht="18.75" customHeight="1" x14ac:dyDescent="0.35">
      <c r="A32" s="16" t="s">
        <v>61</v>
      </c>
      <c r="B32" s="25" t="s">
        <v>62</v>
      </c>
      <c r="C32" s="18">
        <v>46.155000000000001</v>
      </c>
      <c r="D32" s="18">
        <v>53.81</v>
      </c>
      <c r="E32" s="15">
        <f t="shared" si="0"/>
        <v>-7.6550000000000011</v>
      </c>
      <c r="F32" s="18">
        <v>92.953000000000003</v>
      </c>
      <c r="G32" s="18">
        <v>110.65</v>
      </c>
      <c r="H32" s="15">
        <f t="shared" si="1"/>
        <v>-17.697000000000003</v>
      </c>
      <c r="I32" s="18">
        <v>149.27799999999999</v>
      </c>
      <c r="J32" s="18">
        <v>159.06700000000001</v>
      </c>
      <c r="K32" s="15">
        <f t="shared" si="2"/>
        <v>-9.7890000000000157</v>
      </c>
      <c r="L32" s="18">
        <v>219.90000000000003</v>
      </c>
      <c r="M32" s="18">
        <v>215.3</v>
      </c>
      <c r="N32" s="15">
        <f t="shared" si="3"/>
        <v>4.6000000000000227</v>
      </c>
    </row>
    <row r="33" spans="1:14" ht="18.75" customHeight="1" x14ac:dyDescent="0.35">
      <c r="A33" s="16" t="s">
        <v>63</v>
      </c>
      <c r="B33" s="25" t="s">
        <v>64</v>
      </c>
      <c r="C33" s="18">
        <v>0.2</v>
      </c>
      <c r="D33" s="18">
        <v>0</v>
      </c>
      <c r="E33" s="15">
        <f t="shared" si="0"/>
        <v>0.2</v>
      </c>
      <c r="F33" s="18">
        <v>0.3</v>
      </c>
      <c r="G33" s="18">
        <v>0</v>
      </c>
      <c r="H33" s="15">
        <f t="shared" si="1"/>
        <v>0.3</v>
      </c>
      <c r="I33" s="18">
        <v>0.5</v>
      </c>
      <c r="J33" s="18">
        <v>0</v>
      </c>
      <c r="K33" s="15">
        <f t="shared" si="2"/>
        <v>0.5</v>
      </c>
      <c r="L33" s="18">
        <v>1</v>
      </c>
      <c r="M33" s="18">
        <v>0</v>
      </c>
      <c r="N33" s="15">
        <f t="shared" si="3"/>
        <v>1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334.75345416977638</v>
      </c>
      <c r="D34" s="15">
        <f>SUM(D35:D36)</f>
        <v>18.451493999999997</v>
      </c>
      <c r="E34" s="15">
        <f t="shared" si="0"/>
        <v>316.30196016977641</v>
      </c>
      <c r="F34" s="15">
        <f>SUM(F35:F36)</f>
        <v>425.14958288110921</v>
      </c>
      <c r="G34" s="15">
        <f>SUM(G35:G36)</f>
        <v>52.235033000000001</v>
      </c>
      <c r="H34" s="15">
        <f t="shared" si="1"/>
        <v>372.91454988110922</v>
      </c>
      <c r="I34" s="15">
        <f>SUM(I35:I36)</f>
        <v>453.33489267593484</v>
      </c>
      <c r="J34" s="15">
        <f>SUM(J35:J36)</f>
        <v>91.242547999999999</v>
      </c>
      <c r="K34" s="15">
        <f t="shared" si="2"/>
        <v>362.09234467593484</v>
      </c>
      <c r="L34" s="15">
        <f>SUM(L35:L36)</f>
        <v>594.29999999999995</v>
      </c>
      <c r="M34" s="15">
        <f>SUM(M35:M36)</f>
        <v>126.801968</v>
      </c>
      <c r="N34" s="15">
        <f t="shared" si="3"/>
        <v>467.49803199999997</v>
      </c>
    </row>
    <row r="35" spans="1:14" ht="18.75" customHeight="1" x14ac:dyDescent="0.3">
      <c r="A35" s="16" t="s">
        <v>67</v>
      </c>
      <c r="B35" s="26" t="s">
        <v>68</v>
      </c>
      <c r="C35" s="18">
        <v>334.75345416977638</v>
      </c>
      <c r="D35" s="18">
        <v>18.451493999999997</v>
      </c>
      <c r="E35" s="15">
        <f t="shared" si="0"/>
        <v>316.30196016977641</v>
      </c>
      <c r="F35" s="18">
        <v>425.14958288110921</v>
      </c>
      <c r="G35" s="18">
        <v>52.235033000000001</v>
      </c>
      <c r="H35" s="15">
        <f t="shared" si="1"/>
        <v>372.91454988110922</v>
      </c>
      <c r="I35" s="18">
        <v>453.33489267593484</v>
      </c>
      <c r="J35" s="18">
        <v>91.242547999999999</v>
      </c>
      <c r="K35" s="15">
        <f t="shared" si="2"/>
        <v>362.09234467593484</v>
      </c>
      <c r="L35" s="18">
        <v>594.29999999999995</v>
      </c>
      <c r="M35" s="18">
        <v>126.801968</v>
      </c>
      <c r="N35" s="15">
        <f t="shared" si="3"/>
        <v>467.49803199999997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130.54654583022364</v>
      </c>
      <c r="D37" s="15">
        <f>SUM(D38:D39)</f>
        <v>539.44850600000007</v>
      </c>
      <c r="E37" s="15">
        <f t="shared" si="0"/>
        <v>-408.90196016977643</v>
      </c>
      <c r="F37" s="15">
        <f>SUM(F38:F39)</f>
        <v>218.35041711889085</v>
      </c>
      <c r="G37" s="15">
        <f>SUM(G38:G39)</f>
        <v>980.36496700000021</v>
      </c>
      <c r="H37" s="15">
        <f t="shared" si="1"/>
        <v>-762.01454988110936</v>
      </c>
      <c r="I37" s="15">
        <f>SUM(I38:I39)</f>
        <v>321.76510732406518</v>
      </c>
      <c r="J37" s="15">
        <f>SUM(J38:J39)</f>
        <v>1381.2699405642179</v>
      </c>
      <c r="K37" s="15">
        <f t="shared" si="2"/>
        <v>-1059.5048332401527</v>
      </c>
      <c r="L37" s="15">
        <f>SUM(L38:L39)</f>
        <v>486.1</v>
      </c>
      <c r="M37" s="15">
        <f>SUM(M38:M39)</f>
        <v>1798.8980320000001</v>
      </c>
      <c r="N37" s="15">
        <f t="shared" si="3"/>
        <v>-1312.7980320000001</v>
      </c>
    </row>
    <row r="38" spans="1:14" ht="18.75" customHeight="1" x14ac:dyDescent="0.3">
      <c r="A38" s="16" t="s">
        <v>73</v>
      </c>
      <c r="B38" s="26" t="s">
        <v>68</v>
      </c>
      <c r="C38" s="18">
        <v>60.746545830223639</v>
      </c>
      <c r="D38" s="18">
        <v>292.34850600000004</v>
      </c>
      <c r="E38" s="15">
        <f t="shared" si="0"/>
        <v>-231.60196016977642</v>
      </c>
      <c r="F38" s="18">
        <v>77.150417118890857</v>
      </c>
      <c r="G38" s="18">
        <v>449.26496700000018</v>
      </c>
      <c r="H38" s="15">
        <f t="shared" si="1"/>
        <v>-372.11454988110933</v>
      </c>
      <c r="I38" s="18">
        <v>82.265107324065184</v>
      </c>
      <c r="J38" s="18">
        <v>531.169940564218</v>
      </c>
      <c r="K38" s="15">
        <f t="shared" si="2"/>
        <v>-448.90483324015281</v>
      </c>
      <c r="L38" s="18">
        <v>128.4</v>
      </c>
      <c r="M38" s="18">
        <v>612.49803199999997</v>
      </c>
      <c r="N38" s="15">
        <f t="shared" si="3"/>
        <v>-484.09803199999999</v>
      </c>
    </row>
    <row r="39" spans="1:14" ht="18.75" customHeight="1" x14ac:dyDescent="0.3">
      <c r="A39" s="16" t="s">
        <v>74</v>
      </c>
      <c r="B39" s="26" t="s">
        <v>70</v>
      </c>
      <c r="C39" s="18">
        <v>69.8</v>
      </c>
      <c r="D39" s="18">
        <v>247.1</v>
      </c>
      <c r="E39" s="15">
        <f t="shared" si="0"/>
        <v>-177.3</v>
      </c>
      <c r="F39" s="18">
        <v>141.19999999999999</v>
      </c>
      <c r="G39" s="18">
        <v>531.1</v>
      </c>
      <c r="H39" s="15">
        <f t="shared" si="1"/>
        <v>-389.90000000000003</v>
      </c>
      <c r="I39" s="18">
        <v>239.5</v>
      </c>
      <c r="J39" s="18">
        <v>850.1</v>
      </c>
      <c r="K39" s="15">
        <f t="shared" si="2"/>
        <v>-610.6</v>
      </c>
      <c r="L39" s="18">
        <v>357.7</v>
      </c>
      <c r="M39" s="18">
        <v>1186.4000000000001</v>
      </c>
      <c r="N39" s="15">
        <f t="shared" si="3"/>
        <v>-828.7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26.3</v>
      </c>
      <c r="D40" s="15">
        <f>SUM(D41:D42)</f>
        <v>11</v>
      </c>
      <c r="E40" s="15">
        <f t="shared" si="0"/>
        <v>15.3</v>
      </c>
      <c r="F40" s="15">
        <f>SUM(F41:F42)</f>
        <v>148.69999999999999</v>
      </c>
      <c r="G40" s="15">
        <f>SUM(G41:G42)</f>
        <v>20</v>
      </c>
      <c r="H40" s="15">
        <f t="shared" si="1"/>
        <v>128.69999999999999</v>
      </c>
      <c r="I40" s="15">
        <f>SUM(I41:I42)</f>
        <v>289.39999999999998</v>
      </c>
      <c r="J40" s="15">
        <f>SUM(J41:J42)</f>
        <v>32</v>
      </c>
      <c r="K40" s="15">
        <f t="shared" si="2"/>
        <v>257.39999999999998</v>
      </c>
      <c r="L40" s="15">
        <f>SUM(L41:L42)</f>
        <v>782.8</v>
      </c>
      <c r="M40" s="15">
        <f>SUM(M41:M42)</f>
        <v>53</v>
      </c>
      <c r="N40" s="15">
        <f t="shared" si="3"/>
        <v>729.8</v>
      </c>
    </row>
    <row r="41" spans="1:14" ht="18.75" customHeight="1" x14ac:dyDescent="0.35">
      <c r="A41" s="16" t="s">
        <v>77</v>
      </c>
      <c r="B41" s="20" t="s">
        <v>78</v>
      </c>
      <c r="C41" s="18">
        <v>0</v>
      </c>
      <c r="D41" s="18">
        <v>0</v>
      </c>
      <c r="E41" s="15">
        <f t="shared" si="0"/>
        <v>0</v>
      </c>
      <c r="F41" s="18">
        <v>0</v>
      </c>
      <c r="G41" s="18">
        <v>0</v>
      </c>
      <c r="H41" s="15">
        <f t="shared" si="1"/>
        <v>0</v>
      </c>
      <c r="I41" s="18">
        <v>0</v>
      </c>
      <c r="J41" s="18">
        <v>0</v>
      </c>
      <c r="K41" s="15">
        <f t="shared" si="2"/>
        <v>0</v>
      </c>
      <c r="L41" s="18">
        <v>0</v>
      </c>
      <c r="M41" s="18">
        <v>0</v>
      </c>
      <c r="N41" s="15">
        <f t="shared" si="3"/>
        <v>0</v>
      </c>
    </row>
    <row r="42" spans="1:14" ht="18.75" customHeight="1" x14ac:dyDescent="0.35">
      <c r="A42" s="16" t="s">
        <v>79</v>
      </c>
      <c r="B42" s="20" t="s">
        <v>80</v>
      </c>
      <c r="C42" s="18">
        <v>26.3</v>
      </c>
      <c r="D42" s="18">
        <v>11</v>
      </c>
      <c r="E42" s="15">
        <f t="shared" si="0"/>
        <v>15.3</v>
      </c>
      <c r="F42" s="18">
        <v>148.69999999999999</v>
      </c>
      <c r="G42" s="18">
        <v>20</v>
      </c>
      <c r="H42" s="15">
        <f t="shared" si="1"/>
        <v>128.69999999999999</v>
      </c>
      <c r="I42" s="18">
        <v>289.39999999999998</v>
      </c>
      <c r="J42" s="18">
        <v>32</v>
      </c>
      <c r="K42" s="15">
        <f t="shared" si="2"/>
        <v>257.39999999999998</v>
      </c>
      <c r="L42" s="18">
        <v>782.8</v>
      </c>
      <c r="M42" s="18">
        <v>53</v>
      </c>
      <c r="N42" s="15">
        <f t="shared" si="3"/>
        <v>729.8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6397.6406250000009</v>
      </c>
      <c r="D44" s="15">
        <f>+D45+D61+D77</f>
        <v>6714.7592905000001</v>
      </c>
      <c r="E44" s="15">
        <f t="shared" si="0"/>
        <v>-317.11866549999922</v>
      </c>
      <c r="F44" s="15">
        <f>+F45+F61+H72+F77+F91</f>
        <v>5109.3412499999995</v>
      </c>
      <c r="G44" s="15">
        <f>+G45+G61+G77</f>
        <v>4981.8575799999999</v>
      </c>
      <c r="H44" s="15">
        <f t="shared" ref="H44:H91" si="4">+F44-G44</f>
        <v>127.48366999999962</v>
      </c>
      <c r="I44" s="15">
        <f>+I45+I61+K72+I77+I91</f>
        <v>8292.929874999998</v>
      </c>
      <c r="J44" s="15">
        <f>+J45+J61+J77</f>
        <v>7688.5887905</v>
      </c>
      <c r="K44" s="15">
        <f t="shared" ref="K44:K91" si="5">+I44-J44</f>
        <v>604.34108449999803</v>
      </c>
      <c r="L44" s="15">
        <f>+L45+L61+N72+L77+L91</f>
        <v>5376.9764999999998</v>
      </c>
      <c r="M44" s="15">
        <f>+M45+M61+M77</f>
        <v>5685.8000810000003</v>
      </c>
      <c r="N44" s="15">
        <f t="shared" ref="N44:N91" si="6">+L44-M44</f>
        <v>-308.82358100000056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1060.0596250000001</v>
      </c>
      <c r="D45" s="15">
        <f>+D46+D51+D56</f>
        <v>654.82829049999987</v>
      </c>
      <c r="E45" s="15">
        <f t="shared" si="0"/>
        <v>405.23133450000023</v>
      </c>
      <c r="F45" s="15">
        <f>+F46+F51+F56</f>
        <v>1161.2072500000002</v>
      </c>
      <c r="G45" s="15">
        <f>+G46+G51+G56</f>
        <v>188.76557999999977</v>
      </c>
      <c r="H45" s="15">
        <f t="shared" si="4"/>
        <v>972.44167000000039</v>
      </c>
      <c r="I45" s="15">
        <f>+I46+I51+I56</f>
        <v>1456.420875</v>
      </c>
      <c r="J45" s="15">
        <f>+J46+J51+J56</f>
        <v>458.50979049999972</v>
      </c>
      <c r="K45" s="15">
        <f t="shared" si="5"/>
        <v>997.91108450000024</v>
      </c>
      <c r="L45" s="15">
        <f>+L46+L51+L56</f>
        <v>94.06049999999999</v>
      </c>
      <c r="M45" s="15">
        <f>+M46+M51+M56</f>
        <v>-324.28191900000002</v>
      </c>
      <c r="N45" s="15">
        <f t="shared" si="6"/>
        <v>418.34241900000001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8.6530000000000005</v>
      </c>
      <c r="D46" s="15">
        <f>SUM(D47:D50)</f>
        <v>157.20899999999997</v>
      </c>
      <c r="E46" s="15">
        <f t="shared" si="0"/>
        <v>-148.55599999999998</v>
      </c>
      <c r="F46" s="15">
        <f>SUM(F47:F50)</f>
        <v>-202.26399999999998</v>
      </c>
      <c r="G46" s="15">
        <f>SUM(G47:G50)</f>
        <v>165.006</v>
      </c>
      <c r="H46" s="15">
        <f t="shared" si="4"/>
        <v>-367.27</v>
      </c>
      <c r="I46" s="15">
        <f>SUM(I47:I50)</f>
        <v>-203.90700000000001</v>
      </c>
      <c r="J46" s="15">
        <f>SUM(J47:J50)</f>
        <v>498.54899999999998</v>
      </c>
      <c r="K46" s="15">
        <f t="shared" si="5"/>
        <v>-702.45600000000002</v>
      </c>
      <c r="L46" s="15">
        <f>SUM(L47:L50)</f>
        <v>-247.56700000000001</v>
      </c>
      <c r="M46" s="15">
        <f>SUM(M47:M50)</f>
        <v>138.72799999999998</v>
      </c>
      <c r="N46" s="15">
        <f t="shared" si="6"/>
        <v>-386.29499999999996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-38.643000000000001</v>
      </c>
      <c r="E48" s="15">
        <f t="shared" si="0"/>
        <v>38.643000000000001</v>
      </c>
      <c r="F48" s="18">
        <v>0</v>
      </c>
      <c r="G48" s="18">
        <v>-29.798999999999999</v>
      </c>
      <c r="H48" s="15">
        <f t="shared" si="4"/>
        <v>29.798999999999999</v>
      </c>
      <c r="I48" s="18">
        <v>0</v>
      </c>
      <c r="J48" s="18">
        <v>66.206999999999994</v>
      </c>
      <c r="K48" s="15">
        <f t="shared" si="5"/>
        <v>-66.206999999999994</v>
      </c>
      <c r="L48" s="18">
        <v>0</v>
      </c>
      <c r="M48" s="18">
        <v>129.601</v>
      </c>
      <c r="N48" s="15">
        <f t="shared" si="6"/>
        <v>-129.601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3">
      <c r="A50" s="16" t="s">
        <v>94</v>
      </c>
      <c r="B50" s="26" t="s">
        <v>70</v>
      </c>
      <c r="C50" s="18">
        <v>8.6530000000000005</v>
      </c>
      <c r="D50" s="18">
        <v>195.85199999999998</v>
      </c>
      <c r="E50" s="15">
        <f t="shared" si="0"/>
        <v>-187.19899999999998</v>
      </c>
      <c r="F50" s="18">
        <v>-202.26399999999998</v>
      </c>
      <c r="G50" s="18">
        <v>194.80500000000001</v>
      </c>
      <c r="H50" s="15">
        <f t="shared" si="4"/>
        <v>-397.06899999999996</v>
      </c>
      <c r="I50" s="18">
        <v>-203.90700000000001</v>
      </c>
      <c r="J50" s="18">
        <v>432.34199999999998</v>
      </c>
      <c r="K50" s="15">
        <f t="shared" si="5"/>
        <v>-636.24900000000002</v>
      </c>
      <c r="L50" s="18">
        <v>-247.56700000000001</v>
      </c>
      <c r="M50" s="18">
        <v>9.1269999999999811</v>
      </c>
      <c r="N50" s="15">
        <f t="shared" si="6"/>
        <v>-256.69399999999996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141.50562499999998</v>
      </c>
      <c r="D51" s="15">
        <f>SUM(D52:D55)</f>
        <v>450.53329049999991</v>
      </c>
      <c r="E51" s="15">
        <f t="shared" si="0"/>
        <v>-309.0276654999999</v>
      </c>
      <c r="F51" s="15">
        <f>SUM(F52:F55)</f>
        <v>270.98325</v>
      </c>
      <c r="G51" s="15">
        <f>SUM(G52:G55)</f>
        <v>-196.28142000000022</v>
      </c>
      <c r="H51" s="15">
        <f t="shared" si="4"/>
        <v>467.26467000000025</v>
      </c>
      <c r="I51" s="15">
        <f>SUM(I52:I55)</f>
        <v>357.35987500000005</v>
      </c>
      <c r="J51" s="15">
        <f>SUM(J52:J55)</f>
        <v>-410.64820950000023</v>
      </c>
      <c r="K51" s="15">
        <f t="shared" si="5"/>
        <v>768.00808450000022</v>
      </c>
      <c r="L51" s="15">
        <f>SUM(L52:L55)</f>
        <v>159.76949999999999</v>
      </c>
      <c r="M51" s="15">
        <f>SUM(M52:M55)</f>
        <v>-296.87291900000002</v>
      </c>
      <c r="N51" s="15">
        <f t="shared" si="6"/>
        <v>456.64241900000002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1.608625</v>
      </c>
      <c r="D53" s="18">
        <v>67.992540500000004</v>
      </c>
      <c r="E53" s="15">
        <f t="shared" si="0"/>
        <v>-66.383915500000001</v>
      </c>
      <c r="F53" s="18">
        <v>3.2172499999999995</v>
      </c>
      <c r="G53" s="18">
        <v>-152.37792000000005</v>
      </c>
      <c r="H53" s="15">
        <f t="shared" si="4"/>
        <v>155.59517000000005</v>
      </c>
      <c r="I53" s="18">
        <v>4.8258749999999999</v>
      </c>
      <c r="J53" s="18">
        <v>-73.876459500000053</v>
      </c>
      <c r="K53" s="15">
        <f t="shared" si="5"/>
        <v>78.702334500000049</v>
      </c>
      <c r="L53" s="18">
        <v>6.4344999999999999</v>
      </c>
      <c r="M53" s="18">
        <v>10.347081000000003</v>
      </c>
      <c r="N53" s="15">
        <f t="shared" si="6"/>
        <v>-3.912581000000003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139.89699999999999</v>
      </c>
      <c r="D55" s="18">
        <v>382.54074999999989</v>
      </c>
      <c r="E55" s="15">
        <f t="shared" si="0"/>
        <v>-242.6437499999999</v>
      </c>
      <c r="F55" s="18">
        <v>267.76600000000002</v>
      </c>
      <c r="G55" s="18">
        <v>-43.903500000000179</v>
      </c>
      <c r="H55" s="15">
        <f t="shared" si="4"/>
        <v>311.6695000000002</v>
      </c>
      <c r="I55" s="18">
        <v>352.53400000000005</v>
      </c>
      <c r="J55" s="18">
        <v>-336.77175000000017</v>
      </c>
      <c r="K55" s="15">
        <f t="shared" si="5"/>
        <v>689.30575000000022</v>
      </c>
      <c r="L55" s="18">
        <v>153.33499999999998</v>
      </c>
      <c r="M55" s="18">
        <v>-307.22000000000003</v>
      </c>
      <c r="N55" s="15">
        <f t="shared" si="6"/>
        <v>460.55500000000001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909.90100000000007</v>
      </c>
      <c r="D56" s="15">
        <f>SUM(D57:D60)</f>
        <v>47.085999999999999</v>
      </c>
      <c r="E56" s="15">
        <f t="shared" si="0"/>
        <v>862.81500000000005</v>
      </c>
      <c r="F56" s="15">
        <f>SUM(F57:F60)</f>
        <v>1092.4880000000001</v>
      </c>
      <c r="G56" s="15">
        <f>SUM(G57:G60)</f>
        <v>220.041</v>
      </c>
      <c r="H56" s="15">
        <f t="shared" si="4"/>
        <v>872.44700000000012</v>
      </c>
      <c r="I56" s="15">
        <f>SUM(I57:I60)</f>
        <v>1302.9680000000001</v>
      </c>
      <c r="J56" s="15">
        <f>SUM(J57:J60)</f>
        <v>370.60899999999998</v>
      </c>
      <c r="K56" s="15">
        <f t="shared" si="5"/>
        <v>932.35900000000015</v>
      </c>
      <c r="L56" s="15">
        <f>SUM(L57:L60)</f>
        <v>181.858</v>
      </c>
      <c r="M56" s="15">
        <f>SUM(M57:M60)</f>
        <v>-166.137</v>
      </c>
      <c r="N56" s="15">
        <f t="shared" si="6"/>
        <v>347.995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909.90100000000007</v>
      </c>
      <c r="D60" s="18">
        <v>47.085999999999999</v>
      </c>
      <c r="E60" s="15">
        <f t="shared" si="0"/>
        <v>862.81500000000005</v>
      </c>
      <c r="F60" s="18">
        <v>1092.4880000000001</v>
      </c>
      <c r="G60" s="18">
        <v>220.041</v>
      </c>
      <c r="H60" s="15">
        <f t="shared" si="4"/>
        <v>872.44700000000012</v>
      </c>
      <c r="I60" s="18">
        <v>1302.9680000000001</v>
      </c>
      <c r="J60" s="18">
        <v>370.60899999999998</v>
      </c>
      <c r="K60" s="15">
        <f t="shared" si="5"/>
        <v>932.35900000000015</v>
      </c>
      <c r="L60" s="18">
        <v>181.858</v>
      </c>
      <c r="M60" s="18">
        <v>-166.137</v>
      </c>
      <c r="N60" s="15">
        <f t="shared" si="6"/>
        <v>347.995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753.89999999999986</v>
      </c>
      <c r="D61" s="15">
        <f>+D62+D67</f>
        <v>2486.3000000000002</v>
      </c>
      <c r="E61" s="15">
        <f t="shared" si="0"/>
        <v>-1732.4000000000003</v>
      </c>
      <c r="F61" s="15">
        <f>+F62+F67</f>
        <v>1055.8</v>
      </c>
      <c r="G61" s="15">
        <f>+G62+G67</f>
        <v>2288.7999999999997</v>
      </c>
      <c r="H61" s="15">
        <f t="shared" si="4"/>
        <v>-1232.9999999999998</v>
      </c>
      <c r="I61" s="15">
        <f>+I62+I67</f>
        <v>1369.8</v>
      </c>
      <c r="J61" s="15">
        <f>+J62+J67</f>
        <v>2745.5</v>
      </c>
      <c r="K61" s="15">
        <f t="shared" si="5"/>
        <v>-1375.7</v>
      </c>
      <c r="L61" s="15">
        <f>+L62+L67</f>
        <v>1484</v>
      </c>
      <c r="M61" s="15">
        <f>+M62+M67</f>
        <v>3277.8</v>
      </c>
      <c r="N61" s="15">
        <f t="shared" si="6"/>
        <v>-1793.8000000000002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215.7999999999999</v>
      </c>
      <c r="D62" s="15">
        <f>SUM(D63:D66)</f>
        <v>-2.2000000000000002</v>
      </c>
      <c r="E62" s="15">
        <f t="shared" si="0"/>
        <v>217.99999999999989</v>
      </c>
      <c r="F62" s="15">
        <f>SUM(F63:F66)</f>
        <v>349.29999999999995</v>
      </c>
      <c r="G62" s="15">
        <f>SUM(G63:G66)</f>
        <v>11</v>
      </c>
      <c r="H62" s="15">
        <f t="shared" si="4"/>
        <v>338.29999999999995</v>
      </c>
      <c r="I62" s="15">
        <f>SUM(I63:I66)</f>
        <v>464.7999999999999</v>
      </c>
      <c r="J62" s="15">
        <f>SUM(J63:J66)</f>
        <v>13</v>
      </c>
      <c r="K62" s="15">
        <f t="shared" si="5"/>
        <v>451.7999999999999</v>
      </c>
      <c r="L62" s="15">
        <f>SUM(L63:L66)</f>
        <v>805.80000000000007</v>
      </c>
      <c r="M62" s="15">
        <f>SUM(M63:M66)</f>
        <v>13</v>
      </c>
      <c r="N62" s="15">
        <f t="shared" si="6"/>
        <v>792.80000000000007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5.1999999999999993</v>
      </c>
      <c r="D64" s="18">
        <v>0</v>
      </c>
      <c r="E64" s="15">
        <f t="shared" si="0"/>
        <v>5.1999999999999993</v>
      </c>
      <c r="F64" s="18">
        <v>4.6999999999999993</v>
      </c>
      <c r="G64" s="18">
        <v>0</v>
      </c>
      <c r="H64" s="15">
        <f t="shared" si="4"/>
        <v>4.6999999999999993</v>
      </c>
      <c r="I64" s="18">
        <v>-7.3000000000000007</v>
      </c>
      <c r="J64" s="18">
        <v>0</v>
      </c>
      <c r="K64" s="15">
        <f t="shared" si="5"/>
        <v>-7.3000000000000007</v>
      </c>
      <c r="L64" s="18">
        <v>-0.10000000000000497</v>
      </c>
      <c r="M64" s="18">
        <v>0</v>
      </c>
      <c r="N64" s="15">
        <f t="shared" si="6"/>
        <v>-0.10000000000000497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210.59999999999991</v>
      </c>
      <c r="D66" s="18">
        <v>-2.2000000000000002</v>
      </c>
      <c r="E66" s="15">
        <f t="shared" si="0"/>
        <v>212.7999999999999</v>
      </c>
      <c r="F66" s="18">
        <v>344.59999999999997</v>
      </c>
      <c r="G66" s="18">
        <v>11</v>
      </c>
      <c r="H66" s="15">
        <f t="shared" si="4"/>
        <v>333.59999999999997</v>
      </c>
      <c r="I66" s="18">
        <v>472.09999999999991</v>
      </c>
      <c r="J66" s="18">
        <v>13</v>
      </c>
      <c r="K66" s="15">
        <f t="shared" si="5"/>
        <v>459.09999999999991</v>
      </c>
      <c r="L66" s="18">
        <v>805.90000000000009</v>
      </c>
      <c r="M66" s="18">
        <v>13</v>
      </c>
      <c r="N66" s="15">
        <f t="shared" si="6"/>
        <v>792.90000000000009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538.1</v>
      </c>
      <c r="D67" s="15">
        <f>SUM(D68:D71)</f>
        <v>2488.5</v>
      </c>
      <c r="E67" s="15">
        <f t="shared" si="0"/>
        <v>-1950.4</v>
      </c>
      <c r="F67" s="15">
        <f>SUM(F68:F71)</f>
        <v>706.5</v>
      </c>
      <c r="G67" s="15">
        <f>SUM(G68:G71)</f>
        <v>2277.7999999999997</v>
      </c>
      <c r="H67" s="15">
        <f t="shared" si="4"/>
        <v>-1571.2999999999997</v>
      </c>
      <c r="I67" s="15">
        <f>SUM(I68:I71)</f>
        <v>905</v>
      </c>
      <c r="J67" s="15">
        <f>SUM(J68:J71)</f>
        <v>2732.5</v>
      </c>
      <c r="K67" s="15">
        <f t="shared" si="5"/>
        <v>-1827.5</v>
      </c>
      <c r="L67" s="15">
        <f>SUM(L68:L71)</f>
        <v>678.2</v>
      </c>
      <c r="M67" s="15">
        <f>SUM(M68:M71)</f>
        <v>3264.8</v>
      </c>
      <c r="N67" s="15">
        <f t="shared" si="6"/>
        <v>-2586.6000000000004</v>
      </c>
    </row>
    <row r="68" spans="1:14" ht="18.75" customHeight="1" x14ac:dyDescent="0.3">
      <c r="A68" s="16" t="s">
        <v>114</v>
      </c>
      <c r="B68" s="26" t="s">
        <v>90</v>
      </c>
      <c r="C68" s="18">
        <v>156.90000000000003</v>
      </c>
      <c r="D68" s="18">
        <v>0</v>
      </c>
      <c r="E68" s="15">
        <f t="shared" si="0"/>
        <v>156.90000000000003</v>
      </c>
      <c r="F68" s="18">
        <v>91.300000000000011</v>
      </c>
      <c r="G68" s="18">
        <v>0</v>
      </c>
      <c r="H68" s="15">
        <f t="shared" si="4"/>
        <v>91.300000000000011</v>
      </c>
      <c r="I68" s="18">
        <v>-4.7000000000000455</v>
      </c>
      <c r="J68" s="18">
        <v>0</v>
      </c>
      <c r="K68" s="15">
        <f t="shared" si="5"/>
        <v>-4.7000000000000455</v>
      </c>
      <c r="L68" s="18">
        <v>-394.29999999999995</v>
      </c>
      <c r="M68" s="18">
        <v>0</v>
      </c>
      <c r="N68" s="15">
        <f t="shared" si="6"/>
        <v>-394.29999999999995</v>
      </c>
    </row>
    <row r="69" spans="1:14" ht="18.75" customHeight="1" x14ac:dyDescent="0.3">
      <c r="A69" s="16" t="s">
        <v>115</v>
      </c>
      <c r="B69" s="26" t="s">
        <v>92</v>
      </c>
      <c r="C69" s="18">
        <v>91</v>
      </c>
      <c r="D69" s="18">
        <v>-11.1</v>
      </c>
      <c r="E69" s="15">
        <f t="shared" si="0"/>
        <v>102.1</v>
      </c>
      <c r="F69" s="18">
        <v>121.4</v>
      </c>
      <c r="G69" s="18">
        <v>26.5</v>
      </c>
      <c r="H69" s="15">
        <f t="shared" si="4"/>
        <v>94.9</v>
      </c>
      <c r="I69" s="18">
        <v>-68.899999999999991</v>
      </c>
      <c r="J69" s="18">
        <v>124.8</v>
      </c>
      <c r="K69" s="15">
        <f t="shared" si="5"/>
        <v>-193.7</v>
      </c>
      <c r="L69" s="18">
        <v>-177.09999999999997</v>
      </c>
      <c r="M69" s="18">
        <v>179.7</v>
      </c>
      <c r="N69" s="15">
        <f t="shared" si="6"/>
        <v>-356.79999999999995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2537.4</v>
      </c>
      <c r="E70" s="15">
        <f t="shared" ref="E70:E91" si="7">+C70-D70</f>
        <v>-2537.4</v>
      </c>
      <c r="F70" s="18">
        <v>0</v>
      </c>
      <c r="G70" s="18">
        <v>1833.1</v>
      </c>
      <c r="H70" s="15">
        <f t="shared" si="4"/>
        <v>-1833.1</v>
      </c>
      <c r="I70" s="18">
        <v>0</v>
      </c>
      <c r="J70" s="18">
        <v>2202</v>
      </c>
      <c r="K70" s="15">
        <f t="shared" si="5"/>
        <v>-2202</v>
      </c>
      <c r="L70" s="18">
        <v>0</v>
      </c>
      <c r="M70" s="18">
        <v>2702.3</v>
      </c>
      <c r="N70" s="15">
        <f t="shared" si="6"/>
        <v>-2702.3</v>
      </c>
    </row>
    <row r="71" spans="1:14" ht="18.75" customHeight="1" x14ac:dyDescent="0.3">
      <c r="A71" s="16" t="s">
        <v>117</v>
      </c>
      <c r="B71" s="26" t="s">
        <v>70</v>
      </c>
      <c r="C71" s="18">
        <v>290.2</v>
      </c>
      <c r="D71" s="18">
        <v>-37.799999999999997</v>
      </c>
      <c r="E71" s="15">
        <f t="shared" si="7"/>
        <v>328</v>
      </c>
      <c r="F71" s="18">
        <v>493.8</v>
      </c>
      <c r="G71" s="18">
        <v>418.2</v>
      </c>
      <c r="H71" s="15">
        <f t="shared" si="4"/>
        <v>75.600000000000023</v>
      </c>
      <c r="I71" s="18">
        <v>978.6</v>
      </c>
      <c r="J71" s="18">
        <v>405.7</v>
      </c>
      <c r="K71" s="15">
        <f t="shared" si="5"/>
        <v>572.90000000000009</v>
      </c>
      <c r="L71" s="18">
        <v>1249.5999999999999</v>
      </c>
      <c r="M71" s="18">
        <v>382.8</v>
      </c>
      <c r="N71" s="15">
        <f t="shared" si="6"/>
        <v>866.8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120.22500000000001</v>
      </c>
      <c r="F72" s="32"/>
      <c r="G72" s="32"/>
      <c r="H72" s="15">
        <f>SUM(H73:H76)</f>
        <v>245.13799999999998</v>
      </c>
      <c r="I72" s="32"/>
      <c r="J72" s="32"/>
      <c r="K72" s="15">
        <f>SUM(K73:K76)</f>
        <v>352.86500000000001</v>
      </c>
      <c r="L72" s="32"/>
      <c r="M72" s="32"/>
      <c r="N72" s="15">
        <f>SUM(N73:N76)</f>
        <v>356.80200000000002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83.4</v>
      </c>
      <c r="F73" s="32"/>
      <c r="G73" s="32"/>
      <c r="H73" s="18">
        <v>140.19999999999999</v>
      </c>
      <c r="I73" s="32"/>
      <c r="J73" s="32"/>
      <c r="K73" s="18">
        <v>181.7</v>
      </c>
      <c r="L73" s="32"/>
      <c r="M73" s="32"/>
      <c r="N73" s="18">
        <v>290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7.9000000000000021</v>
      </c>
      <c r="F74" s="32"/>
      <c r="G74" s="32"/>
      <c r="H74" s="18">
        <v>6.1999999999999993</v>
      </c>
      <c r="I74" s="32"/>
      <c r="J74" s="32"/>
      <c r="K74" s="18">
        <v>-17.5</v>
      </c>
      <c r="L74" s="32"/>
      <c r="M74" s="32"/>
      <c r="N74" s="18">
        <v>-98.5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28.925000000000001</v>
      </c>
      <c r="F76" s="32"/>
      <c r="G76" s="32"/>
      <c r="H76" s="18">
        <v>98.738</v>
      </c>
      <c r="I76" s="32"/>
      <c r="J76" s="32"/>
      <c r="K76" s="18">
        <v>188.66500000000002</v>
      </c>
      <c r="L76" s="32"/>
      <c r="M76" s="32"/>
      <c r="N76" s="18">
        <v>165.30199999999999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4038.1560000000004</v>
      </c>
      <c r="D77" s="15">
        <f>SUM(D79:D82)</f>
        <v>3573.6310000000003</v>
      </c>
      <c r="E77" s="15">
        <f t="shared" si="7"/>
        <v>464.52500000000009</v>
      </c>
      <c r="F77" s="15">
        <f>SUM(F79:F82)</f>
        <v>2620.6959999999999</v>
      </c>
      <c r="G77" s="15">
        <f>SUM(G79:G82)</f>
        <v>2504.2919999999999</v>
      </c>
      <c r="H77" s="15">
        <f t="shared" si="4"/>
        <v>116.404</v>
      </c>
      <c r="I77" s="15">
        <f>SUM(I79:I82)</f>
        <v>5025.5439999999999</v>
      </c>
      <c r="J77" s="15">
        <f>SUM(J79:J82)</f>
        <v>4484.5790000000006</v>
      </c>
      <c r="K77" s="15">
        <f t="shared" si="5"/>
        <v>540.96499999999924</v>
      </c>
      <c r="L77" s="15">
        <f>SUM(L79:L82)</f>
        <v>2988.4140000000002</v>
      </c>
      <c r="M77" s="15">
        <f>SUM(M79:M82)</f>
        <v>2732.2820000000002</v>
      </c>
      <c r="N77" s="15">
        <f t="shared" si="6"/>
        <v>256.13200000000006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4549.3</v>
      </c>
      <c r="D79" s="18">
        <v>3082.4000000000005</v>
      </c>
      <c r="E79" s="15">
        <f t="shared" si="7"/>
        <v>1466.8999999999996</v>
      </c>
      <c r="F79" s="18">
        <v>1587.9</v>
      </c>
      <c r="G79" s="18">
        <v>1977.5</v>
      </c>
      <c r="H79" s="15">
        <f t="shared" si="4"/>
        <v>-389.59999999999991</v>
      </c>
      <c r="I79" s="18">
        <v>3220.2999999999997</v>
      </c>
      <c r="J79" s="18">
        <v>4473.8</v>
      </c>
      <c r="K79" s="15">
        <f t="shared" si="5"/>
        <v>-1253.5000000000005</v>
      </c>
      <c r="L79" s="18">
        <v>1314.8000000000002</v>
      </c>
      <c r="M79" s="18">
        <v>2669.2</v>
      </c>
      <c r="N79" s="15">
        <f t="shared" si="6"/>
        <v>-1354.3999999999996</v>
      </c>
    </row>
    <row r="80" spans="1:14" ht="18.75" customHeight="1" x14ac:dyDescent="0.3">
      <c r="A80" s="16" t="s">
        <v>127</v>
      </c>
      <c r="B80" s="26" t="s">
        <v>92</v>
      </c>
      <c r="C80" s="18">
        <v>107.29999999999998</v>
      </c>
      <c r="D80" s="18">
        <v>723.6</v>
      </c>
      <c r="E80" s="15">
        <f t="shared" si="7"/>
        <v>-616.30000000000007</v>
      </c>
      <c r="F80" s="18">
        <v>1164</v>
      </c>
      <c r="G80" s="18">
        <v>662.59999999999991</v>
      </c>
      <c r="H80" s="15">
        <f t="shared" si="4"/>
        <v>501.40000000000009</v>
      </c>
      <c r="I80" s="18">
        <v>1455.7</v>
      </c>
      <c r="J80" s="18">
        <v>732.3</v>
      </c>
      <c r="K80" s="15">
        <f t="shared" si="5"/>
        <v>723.40000000000009</v>
      </c>
      <c r="L80" s="18">
        <v>2215.9</v>
      </c>
      <c r="M80" s="18">
        <v>1022.8000000000002</v>
      </c>
      <c r="N80" s="15">
        <f t="shared" si="6"/>
        <v>1193.0999999999999</v>
      </c>
    </row>
    <row r="81" spans="1:14" ht="18.75" customHeight="1" x14ac:dyDescent="0.3">
      <c r="A81" s="16" t="s">
        <v>128</v>
      </c>
      <c r="B81" s="26" t="s">
        <v>68</v>
      </c>
      <c r="C81" s="18">
        <v>-694.64299999999992</v>
      </c>
      <c r="D81" s="18">
        <v>-53.554000000000002</v>
      </c>
      <c r="E81" s="15">
        <f t="shared" si="7"/>
        <v>-641.08899999999994</v>
      </c>
      <c r="F81" s="18">
        <v>-399.29700000000003</v>
      </c>
      <c r="G81" s="18">
        <v>-155.49699999999999</v>
      </c>
      <c r="H81" s="15">
        <f t="shared" si="4"/>
        <v>-243.80000000000004</v>
      </c>
      <c r="I81" s="18">
        <v>128.80599999999998</v>
      </c>
      <c r="J81" s="18">
        <v>-107.788</v>
      </c>
      <c r="K81" s="15">
        <f t="shared" si="5"/>
        <v>236.59399999999999</v>
      </c>
      <c r="L81" s="18">
        <v>-576.07900000000006</v>
      </c>
      <c r="M81" s="18">
        <v>-151.548</v>
      </c>
      <c r="N81" s="15">
        <f t="shared" si="6"/>
        <v>-424.53100000000006</v>
      </c>
    </row>
    <row r="82" spans="1:14" ht="18.75" customHeight="1" x14ac:dyDescent="0.3">
      <c r="A82" s="16" t="s">
        <v>129</v>
      </c>
      <c r="B82" s="26" t="s">
        <v>70</v>
      </c>
      <c r="C82" s="18">
        <v>76.199000000000012</v>
      </c>
      <c r="D82" s="18">
        <v>-178.815</v>
      </c>
      <c r="E82" s="15">
        <f t="shared" si="7"/>
        <v>255.01400000000001</v>
      </c>
      <c r="F82" s="18">
        <v>268.09299999999996</v>
      </c>
      <c r="G82" s="18">
        <v>19.688999999999965</v>
      </c>
      <c r="H82" s="15">
        <f t="shared" si="4"/>
        <v>248.404</v>
      </c>
      <c r="I82" s="18">
        <v>220.738</v>
      </c>
      <c r="J82" s="18">
        <v>-613.73299999999995</v>
      </c>
      <c r="K82" s="15">
        <f t="shared" si="5"/>
        <v>834.471</v>
      </c>
      <c r="L82" s="18">
        <v>33.793000000000006</v>
      </c>
      <c r="M82" s="18">
        <v>-808.17</v>
      </c>
      <c r="N82" s="15">
        <f t="shared" si="6"/>
        <v>841.96299999999997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34.463999999999999</v>
      </c>
      <c r="D84" s="18">
        <v>0</v>
      </c>
      <c r="E84" s="15">
        <f t="shared" ref="E84:E89" si="8">+C84-D84</f>
        <v>34.463999999999999</v>
      </c>
      <c r="F84" s="18">
        <v>169.53899999999999</v>
      </c>
      <c r="G84" s="18">
        <v>0</v>
      </c>
      <c r="H84" s="15">
        <f t="shared" si="4"/>
        <v>169.53899999999999</v>
      </c>
      <c r="I84" s="18">
        <v>170.64</v>
      </c>
      <c r="J84" s="18">
        <v>0</v>
      </c>
      <c r="K84" s="15">
        <f t="shared" si="5"/>
        <v>170.64</v>
      </c>
      <c r="L84" s="18">
        <v>227.77800000000002</v>
      </c>
      <c r="M84" s="18">
        <v>0</v>
      </c>
      <c r="N84" s="15">
        <f t="shared" si="6"/>
        <v>227.77800000000002</v>
      </c>
    </row>
    <row r="85" spans="1:14" ht="18.75" customHeight="1" x14ac:dyDescent="0.3">
      <c r="A85" s="16" t="s">
        <v>133</v>
      </c>
      <c r="B85" s="26" t="s">
        <v>134</v>
      </c>
      <c r="C85" s="18">
        <v>4011.4039999999995</v>
      </c>
      <c r="D85" s="18">
        <v>2523.3249999999998</v>
      </c>
      <c r="E85" s="15">
        <f t="shared" si="8"/>
        <v>1488.0789999999997</v>
      </c>
      <c r="F85" s="18">
        <v>1824.37</v>
      </c>
      <c r="G85" s="18">
        <v>2750.366</v>
      </c>
      <c r="H85" s="15">
        <f t="shared" si="4"/>
        <v>-925.99600000000009</v>
      </c>
      <c r="I85" s="18">
        <v>4268.143</v>
      </c>
      <c r="J85" s="18">
        <v>2950.7960000000003</v>
      </c>
      <c r="K85" s="15">
        <f t="shared" si="5"/>
        <v>1317.3469999999998</v>
      </c>
      <c r="L85" s="18">
        <v>2092.3550000000005</v>
      </c>
      <c r="M85" s="18">
        <v>1924.203</v>
      </c>
      <c r="N85" s="15">
        <f t="shared" si="6"/>
        <v>168.1520000000005</v>
      </c>
    </row>
    <row r="86" spans="1:14" ht="18.75" customHeight="1" x14ac:dyDescent="0.3">
      <c r="A86" s="16" t="s">
        <v>135</v>
      </c>
      <c r="B86" s="26" t="s">
        <v>136</v>
      </c>
      <c r="C86" s="18">
        <v>-150.57400000000001</v>
      </c>
      <c r="D86" s="18">
        <v>1355.3520000000003</v>
      </c>
      <c r="E86" s="15">
        <f t="shared" si="8"/>
        <v>-1505.9260000000004</v>
      </c>
      <c r="F86" s="18">
        <v>398.99599999999998</v>
      </c>
      <c r="G86" s="18">
        <v>-194.72499999999997</v>
      </c>
      <c r="H86" s="15">
        <f t="shared" si="4"/>
        <v>593.721</v>
      </c>
      <c r="I86" s="18">
        <v>457.74700000000001</v>
      </c>
      <c r="J86" s="18">
        <v>1663.8000000000002</v>
      </c>
      <c r="K86" s="15">
        <f t="shared" si="5"/>
        <v>-1206.0530000000001</v>
      </c>
      <c r="L86" s="18">
        <v>716.36099999999999</v>
      </c>
      <c r="M86" s="18">
        <v>1167.9779999999998</v>
      </c>
      <c r="N86" s="15">
        <f t="shared" si="6"/>
        <v>-451.61699999999985</v>
      </c>
    </row>
    <row r="87" spans="1:14" ht="18.75" customHeight="1" x14ac:dyDescent="0.3">
      <c r="A87" s="16" t="s">
        <v>137</v>
      </c>
      <c r="B87" s="26" t="s">
        <v>138</v>
      </c>
      <c r="C87" s="18">
        <v>-3.2000000000000028</v>
      </c>
      <c r="D87" s="18">
        <v>-86.600000000000009</v>
      </c>
      <c r="E87" s="15">
        <f t="shared" si="8"/>
        <v>83.4</v>
      </c>
      <c r="F87" s="18">
        <v>-4.7999999999999972</v>
      </c>
      <c r="G87" s="18">
        <v>-51.8</v>
      </c>
      <c r="H87" s="15">
        <f t="shared" si="4"/>
        <v>47</v>
      </c>
      <c r="I87" s="18">
        <v>-17.799999999999997</v>
      </c>
      <c r="J87" s="18">
        <v>-104.39999999999999</v>
      </c>
      <c r="K87" s="15">
        <f t="shared" si="5"/>
        <v>86.6</v>
      </c>
      <c r="L87" s="18">
        <v>-20.899999999999991</v>
      </c>
      <c r="M87" s="18">
        <v>-98.699999999999989</v>
      </c>
      <c r="N87" s="15">
        <f t="shared" si="6"/>
        <v>77.8</v>
      </c>
    </row>
    <row r="88" spans="1:14" ht="18.75" customHeight="1" x14ac:dyDescent="0.3">
      <c r="A88" s="16" t="s">
        <v>139</v>
      </c>
      <c r="B88" s="26" t="s">
        <v>140</v>
      </c>
      <c r="C88" s="18">
        <v>151.86200000000002</v>
      </c>
      <c r="D88" s="18">
        <v>-326.64600000000002</v>
      </c>
      <c r="E88" s="15">
        <f t="shared" si="8"/>
        <v>478.50800000000004</v>
      </c>
      <c r="F88" s="18">
        <v>181.79100000000003</v>
      </c>
      <c r="G88" s="18">
        <v>-85.849000000000018</v>
      </c>
      <c r="H88" s="15">
        <f t="shared" si="4"/>
        <v>267.64000000000004</v>
      </c>
      <c r="I88" s="18">
        <v>118.414</v>
      </c>
      <c r="J88" s="18">
        <v>-68.316999999999993</v>
      </c>
      <c r="K88" s="15">
        <f t="shared" si="5"/>
        <v>186.73099999999999</v>
      </c>
      <c r="L88" s="18">
        <v>-41.480000000000004</v>
      </c>
      <c r="M88" s="18">
        <v>-268.399</v>
      </c>
      <c r="N88" s="15">
        <f t="shared" si="6"/>
        <v>226.91899999999998</v>
      </c>
    </row>
    <row r="89" spans="1:14" ht="18.75" customHeight="1" x14ac:dyDescent="0.3">
      <c r="A89" s="16" t="s">
        <v>141</v>
      </c>
      <c r="B89" s="26" t="s">
        <v>142</v>
      </c>
      <c r="C89" s="18">
        <v>-5.8</v>
      </c>
      <c r="D89" s="18">
        <v>108.19999999999999</v>
      </c>
      <c r="E89" s="15">
        <f t="shared" si="8"/>
        <v>-113.99999999999999</v>
      </c>
      <c r="F89" s="18">
        <v>50.8</v>
      </c>
      <c r="G89" s="18">
        <v>86.300000000000011</v>
      </c>
      <c r="H89" s="15">
        <f t="shared" si="4"/>
        <v>-35.500000000000014</v>
      </c>
      <c r="I89" s="18">
        <v>28.400000000000002</v>
      </c>
      <c r="J89" s="18">
        <v>42.7</v>
      </c>
      <c r="K89" s="15">
        <f t="shared" si="5"/>
        <v>-14.3</v>
      </c>
      <c r="L89" s="18">
        <v>14.299999999999997</v>
      </c>
      <c r="M89" s="18">
        <v>7.1999999999999993</v>
      </c>
      <c r="N89" s="15">
        <f t="shared" si="6"/>
        <v>7.0999999999999979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4"/>
        <v>0</v>
      </c>
      <c r="I90" s="32"/>
      <c r="J90" s="18">
        <v>0</v>
      </c>
      <c r="K90" s="15">
        <f t="shared" si="5"/>
        <v>0</v>
      </c>
      <c r="L90" s="32"/>
      <c r="M90" s="18">
        <v>0</v>
      </c>
      <c r="N90" s="15">
        <f t="shared" si="6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425.3</v>
      </c>
      <c r="D91" s="32"/>
      <c r="E91" s="15">
        <f t="shared" si="7"/>
        <v>425.3</v>
      </c>
      <c r="F91" s="18">
        <v>26.5</v>
      </c>
      <c r="G91" s="32"/>
      <c r="H91" s="15">
        <f t="shared" si="4"/>
        <v>26.5</v>
      </c>
      <c r="I91" s="18">
        <v>88.300000000000011</v>
      </c>
      <c r="J91" s="32"/>
      <c r="K91" s="15">
        <f t="shared" si="5"/>
        <v>88.300000000000011</v>
      </c>
      <c r="L91" s="18">
        <v>453.7</v>
      </c>
      <c r="M91" s="32"/>
      <c r="N91" s="15">
        <f t="shared" si="6"/>
        <v>453.7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-818.71868871281708</v>
      </c>
      <c r="F92" s="32"/>
      <c r="G92" s="32"/>
      <c r="H92" s="15">
        <f>+H44-H6-H40</f>
        <v>-804.31569264275936</v>
      </c>
      <c r="I92" s="32"/>
      <c r="J92" s="32"/>
      <c r="K92" s="15">
        <f>+K44-K6-K40</f>
        <v>-644.30501342423338</v>
      </c>
      <c r="L92" s="32"/>
      <c r="M92" s="32"/>
      <c r="N92" s="15">
        <f>+N44-N6-N40</f>
        <v>-1909.0792480608732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6" customFormat="1" ht="18.75" customHeight="1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6" customFormat="1" ht="18.75" customHeight="1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6" customFormat="1" ht="18.75" customHeight="1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6" customFormat="1" ht="18.75" customHeight="1" x14ac:dyDescent="0.3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6" customFormat="1" ht="18.75" customHeight="1" x14ac:dyDescent="0.3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6" customFormat="1" ht="18.75" customHeight="1" x14ac:dyDescent="0.3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6" customFormat="1" ht="18.75" customHeight="1" x14ac:dyDescent="0.3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6" customFormat="1" ht="18.75" customHeight="1" x14ac:dyDescent="0.3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6" customFormat="1" ht="18.75" customHeight="1" x14ac:dyDescent="0.3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6" customFormat="1" ht="18.75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6" customFormat="1" ht="18.75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6" customFormat="1" ht="18.75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6" customFormat="1" ht="18.75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6" customFormat="1" ht="18.75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6" customFormat="1" ht="18.75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6" customFormat="1" ht="18.75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6" customFormat="1" ht="18.75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6" customFormat="1" ht="18.75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6" customFormat="1" ht="18.75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6" customFormat="1" ht="18.75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2020-06-22T13:49:15Z</dcterms:created>
  <dcterms:modified xsi:type="dcterms:W3CDTF">2020-06-22T13:50:22Z</dcterms:modified>
</cp:coreProperties>
</file>