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66498C61-C8D3-47D8-BD43-29A388D4DF8E}" xr6:coauthVersionLast="45" xr6:coauthVersionMax="45" xr10:uidLastSave="{00000000-0000-0000-0000-000000000000}"/>
  <bookViews>
    <workbookView xWindow="-120" yWindow="-120" windowWidth="29040" windowHeight="17580" xr2:uid="{1F86E187-0FC0-482D-B0A7-5826FF06D5C5}"/>
  </bookViews>
  <sheets>
    <sheet name="QBOP_2018" sheetId="1" r:id="rId1"/>
  </sheets>
  <definedNames>
    <definedName name="_xlnm._FilterDatabase" localSheetId="0" hidden="1">QBOP_2018!$A$6:$BC$92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N62" i="1" s="1"/>
  <c r="L62" i="1"/>
  <c r="J62" i="1"/>
  <c r="J61" i="1" s="1"/>
  <c r="I62" i="1"/>
  <c r="I61" i="1" s="1"/>
  <c r="G62" i="1"/>
  <c r="F62" i="1"/>
  <c r="D62" i="1"/>
  <c r="D61" i="1" s="1"/>
  <c r="C62" i="1"/>
  <c r="C61" i="1" s="1"/>
  <c r="L61" i="1"/>
  <c r="G61" i="1"/>
  <c r="F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E56" i="1" s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J45" i="1" s="1"/>
  <c r="J44" i="1" s="1"/>
  <c r="I46" i="1"/>
  <c r="I45" i="1" s="1"/>
  <c r="G46" i="1"/>
  <c r="F46" i="1"/>
  <c r="D46" i="1"/>
  <c r="C46" i="1"/>
  <c r="L45" i="1"/>
  <c r="L44" i="1" s="1"/>
  <c r="F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H40" i="1" s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L24" i="1" s="1"/>
  <c r="L22" i="1" s="1"/>
  <c r="J25" i="1"/>
  <c r="I25" i="1"/>
  <c r="K25" i="1" s="1"/>
  <c r="G25" i="1"/>
  <c r="F25" i="1"/>
  <c r="D25" i="1"/>
  <c r="D24" i="1" s="1"/>
  <c r="D22" i="1" s="1"/>
  <c r="C25" i="1"/>
  <c r="E25" i="1" s="1"/>
  <c r="J24" i="1"/>
  <c r="J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E46" i="1" l="1"/>
  <c r="I44" i="1"/>
  <c r="K44" i="1" s="1"/>
  <c r="N8" i="1"/>
  <c r="H25" i="1"/>
  <c r="L6" i="1"/>
  <c r="H34" i="1"/>
  <c r="E61" i="1"/>
  <c r="C24" i="1"/>
  <c r="C22" i="1" s="1"/>
  <c r="E22" i="1" s="1"/>
  <c r="E34" i="1"/>
  <c r="K34" i="1"/>
  <c r="N37" i="1"/>
  <c r="E62" i="1"/>
  <c r="D6" i="1"/>
  <c r="E40" i="1"/>
  <c r="K40" i="1"/>
  <c r="D45" i="1"/>
  <c r="D44" i="1" s="1"/>
  <c r="C45" i="1"/>
  <c r="E45" i="1" s="1"/>
  <c r="G45" i="1"/>
  <c r="G44" i="1" s="1"/>
  <c r="M45" i="1"/>
  <c r="N56" i="1"/>
  <c r="M61" i="1"/>
  <c r="N61" i="1" s="1"/>
  <c r="N67" i="1"/>
  <c r="G24" i="1"/>
  <c r="G22" i="1" s="1"/>
  <c r="G6" i="1" s="1"/>
  <c r="N29" i="1"/>
  <c r="J6" i="1"/>
  <c r="E24" i="1"/>
  <c r="C44" i="1"/>
  <c r="E44" i="1" s="1"/>
  <c r="N45" i="1"/>
  <c r="H45" i="1"/>
  <c r="K8" i="1"/>
  <c r="F24" i="1"/>
  <c r="K29" i="1"/>
  <c r="N34" i="1"/>
  <c r="H37" i="1"/>
  <c r="H46" i="1"/>
  <c r="K51" i="1"/>
  <c r="H56" i="1"/>
  <c r="K61" i="1"/>
  <c r="H62" i="1"/>
  <c r="K67" i="1"/>
  <c r="H77" i="1"/>
  <c r="E8" i="1"/>
  <c r="M24" i="1"/>
  <c r="E29" i="1"/>
  <c r="K45" i="1"/>
  <c r="H8" i="1"/>
  <c r="I24" i="1"/>
  <c r="N25" i="1"/>
  <c r="H29" i="1"/>
  <c r="K37" i="1"/>
  <c r="N40" i="1"/>
  <c r="F44" i="1"/>
  <c r="H44" i="1" s="1"/>
  <c r="K46" i="1"/>
  <c r="H51" i="1"/>
  <c r="K56" i="1"/>
  <c r="H61" i="1"/>
  <c r="K62" i="1"/>
  <c r="H67" i="1"/>
  <c r="K77" i="1"/>
  <c r="M44" i="1" l="1"/>
  <c r="N44" i="1" s="1"/>
  <c r="C6" i="1"/>
  <c r="E6" i="1" s="1"/>
  <c r="E92" i="1" s="1"/>
  <c r="K24" i="1"/>
  <c r="I22" i="1"/>
  <c r="N24" i="1"/>
  <c r="M22" i="1"/>
  <c r="H24" i="1"/>
  <c r="F22" i="1"/>
  <c r="H22" i="1" l="1"/>
  <c r="F6" i="1"/>
  <c r="H6" i="1" s="1"/>
  <c r="H92" i="1" s="1"/>
  <c r="K22" i="1"/>
  <c r="I6" i="1"/>
  <c r="K6" i="1" s="1"/>
  <c r="K92" i="1" s="1"/>
  <c r="N22" i="1"/>
  <c r="M6" i="1"/>
  <c r="N6" i="1" s="1"/>
  <c r="N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<sst xmlns="http://schemas.openxmlformats.org/spreadsheetml/2006/main" count="200" uniqueCount="145">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</sst>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561B73B8-5643-41D3-8EA6-F44F5853C63F}"/>
    <cellStyle name="Normal 7" xfId="1" xr:uid="{F4119B0D-AF92-4405-8617-07DDC48C015C}"/>
    <cellStyle name="Normal_Booklet 2011_euro17_WGES_2011_280" xfId="2" xr:uid="{D3951FEE-B9E4-4CD6-9785-3633DA45606D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B522-A7F2-423B-8F2B-B4460FB22554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40625"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14" ht="24.95" customHeight="1" x14ac:dyDescent="0.3">
      <c r="A1" s="1"/>
      <c r="B1" s="2"/>
    </row>
    <row r="2" spans="1:14" ht="24.95" customHeight="1" x14ac:dyDescent="0.4">
      <c r="A2" s="1"/>
      <c r="B2" s="5" t="s">
        <v>0</v>
      </c>
      <c r="C2" s="5"/>
    </row>
    <row r="3" spans="1:14" ht="24.95" customHeight="1" x14ac:dyDescent="0.35">
      <c r="A3" s="1"/>
      <c r="B3" s="6" t="s">
        <v>1</v>
      </c>
    </row>
    <row r="4" spans="1:14" ht="24.95" customHeight="1" x14ac:dyDescent="0.4">
      <c r="A4" s="1"/>
      <c r="B4" s="5">
        <v>2018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">
      <c r="A6" s="14" t="s">
        <v>9</v>
      </c>
      <c r="B6" s="15" t="s">
        <v>10</v>
      </c>
      <c r="C6" s="16">
        <f>+C7+C8+C22+C37</f>
        <v>21621.588392999998</v>
      </c>
      <c r="D6" s="16">
        <f>+D7+D8+D22+D37</f>
        <v>21903.415075499997</v>
      </c>
      <c r="E6" s="16">
        <f>+C6-D6</f>
        <v>-281.82668249999915</v>
      </c>
      <c r="F6" s="16">
        <f>+F7+F8+F22+F37</f>
        <v>44403.343599000007</v>
      </c>
      <c r="G6" s="16">
        <f>+G7+G8+G22+G37</f>
        <v>44835.053575999998</v>
      </c>
      <c r="H6" s="16">
        <f>+F6-G6</f>
        <v>-431.70997699999134</v>
      </c>
      <c r="I6" s="16">
        <f>+I7+I8+I22+I37</f>
        <v>66353.906807000007</v>
      </c>
      <c r="J6" s="16">
        <f>+J7+J8+J22+J37</f>
        <v>67186.686851499981</v>
      </c>
      <c r="K6" s="16">
        <f>+I6-J6</f>
        <v>-832.78004449997388</v>
      </c>
      <c r="L6" s="16">
        <f>+L7+L8+L22+L37</f>
        <v>90070.419459000012</v>
      </c>
      <c r="M6" s="16">
        <f>+M7+M8+M22+M37</f>
        <v>92043.507207000002</v>
      </c>
      <c r="N6" s="16">
        <f>+L6-M6</f>
        <v>-1973.0877479999908</v>
      </c>
    </row>
    <row r="7" spans="1:14" ht="18.75" customHeight="1" x14ac:dyDescent="0.25">
      <c r="A7" s="17" t="s">
        <v>11</v>
      </c>
      <c r="B7" s="18" t="s">
        <v>12</v>
      </c>
      <c r="C7" s="19">
        <v>18134.930956999997</v>
      </c>
      <c r="D7" s="19">
        <v>18114.866600999998</v>
      </c>
      <c r="E7" s="16">
        <f t="shared" ref="E7:E69" si="0">+C7-D7</f>
        <v>20.064355999998952</v>
      </c>
      <c r="F7" s="19">
        <v>37251.197447000006</v>
      </c>
      <c r="G7" s="19">
        <v>36786.196238000004</v>
      </c>
      <c r="H7" s="16">
        <f t="shared" ref="H7:H42" si="1">+F7-G7</f>
        <v>465.00120900000184</v>
      </c>
      <c r="I7" s="19">
        <v>55222.678379000004</v>
      </c>
      <c r="J7" s="19">
        <v>54921.190773999988</v>
      </c>
      <c r="K7" s="16">
        <f t="shared" ref="K7:K42" si="2">+I7-J7</f>
        <v>301.48760500001663</v>
      </c>
      <c r="L7" s="19">
        <v>75142.406484000006</v>
      </c>
      <c r="M7" s="19">
        <v>75380.936249000006</v>
      </c>
      <c r="N7" s="16">
        <f t="shared" ref="N7:N42" si="3">+L7-M7</f>
        <v>-238.52976499999932</v>
      </c>
    </row>
    <row r="8" spans="1:14" ht="18.75" customHeight="1" x14ac:dyDescent="0.25">
      <c r="A8" s="17" t="s">
        <v>13</v>
      </c>
      <c r="B8" s="18" t="s">
        <v>14</v>
      </c>
      <c r="C8" s="16">
        <f>SUM(C9:C21)</f>
        <v>2239.5772000000002</v>
      </c>
      <c r="D8" s="16">
        <f>SUM(D9:D21)</f>
        <v>2047.6429999999998</v>
      </c>
      <c r="E8" s="16">
        <f t="shared" si="0"/>
        <v>191.93420000000037</v>
      </c>
      <c r="F8" s="16">
        <f>SUM(F9:F21)</f>
        <v>4801.3594000000003</v>
      </c>
      <c r="G8" s="16">
        <f>SUM(G9:G21)</f>
        <v>4312.8649000000014</v>
      </c>
      <c r="H8" s="16">
        <f t="shared" si="1"/>
        <v>488.49449999999888</v>
      </c>
      <c r="I8" s="16">
        <f>SUM(I9:I21)</f>
        <v>7564.6900000000005</v>
      </c>
      <c r="J8" s="16">
        <f>SUM(J9:J21)</f>
        <v>6690.3419999999996</v>
      </c>
      <c r="K8" s="16">
        <f t="shared" si="2"/>
        <v>874.34800000000087</v>
      </c>
      <c r="L8" s="16">
        <f>SUM(L9:L21)</f>
        <v>10227.6576</v>
      </c>
      <c r="M8" s="16">
        <f>SUM(M9:M21)</f>
        <v>9299.839899999999</v>
      </c>
      <c r="N8" s="16">
        <f t="shared" si="3"/>
        <v>927.81770000000142</v>
      </c>
    </row>
    <row r="9" spans="1:14" ht="18.75" customHeight="1" x14ac:dyDescent="0.3">
      <c r="A9" s="17" t="s">
        <v>15</v>
      </c>
      <c r="B9" s="20" t="s">
        <v>16</v>
      </c>
      <c r="C9" s="19">
        <v>79.8</v>
      </c>
      <c r="D9" s="19">
        <v>8.8000000000000007</v>
      </c>
      <c r="E9" s="16">
        <f t="shared" si="0"/>
        <v>71</v>
      </c>
      <c r="F9" s="19">
        <v>183</v>
      </c>
      <c r="G9" s="19">
        <v>20.5</v>
      </c>
      <c r="H9" s="16">
        <f t="shared" si="1"/>
        <v>162.5</v>
      </c>
      <c r="I9" s="19">
        <v>303.70000000000005</v>
      </c>
      <c r="J9" s="19">
        <v>51.7</v>
      </c>
      <c r="K9" s="16">
        <f t="shared" si="2"/>
        <v>252.00000000000006</v>
      </c>
      <c r="L9" s="19">
        <v>443.59999999999997</v>
      </c>
      <c r="M9" s="19">
        <v>74.600000000000009</v>
      </c>
      <c r="N9" s="16">
        <f t="shared" si="3"/>
        <v>368.99999999999994</v>
      </c>
    </row>
    <row r="10" spans="1:14" ht="18.75" customHeight="1" x14ac:dyDescent="0.3">
      <c r="A10" s="17" t="s">
        <v>17</v>
      </c>
      <c r="B10" s="20" t="s">
        <v>18</v>
      </c>
      <c r="C10" s="19">
        <v>56.686</v>
      </c>
      <c r="D10" s="19">
        <v>50.009</v>
      </c>
      <c r="E10" s="16">
        <f t="shared" si="0"/>
        <v>6.6769999999999996</v>
      </c>
      <c r="F10" s="19">
        <v>107.86199999999999</v>
      </c>
      <c r="G10" s="19">
        <v>96.207999999999998</v>
      </c>
      <c r="H10" s="16">
        <f t="shared" si="1"/>
        <v>11.653999999999996</v>
      </c>
      <c r="I10" s="19">
        <v>161.76400000000001</v>
      </c>
      <c r="J10" s="19">
        <v>150.99199999999999</v>
      </c>
      <c r="K10" s="16">
        <f t="shared" si="2"/>
        <v>10.77200000000002</v>
      </c>
      <c r="L10" s="19">
        <v>215.41900000000001</v>
      </c>
      <c r="M10" s="19">
        <v>204.09</v>
      </c>
      <c r="N10" s="16">
        <f t="shared" si="3"/>
        <v>11.329000000000008</v>
      </c>
    </row>
    <row r="11" spans="1:14" ht="18.75" customHeight="1" x14ac:dyDescent="0.3">
      <c r="A11" s="17" t="s">
        <v>19</v>
      </c>
      <c r="B11" s="20" t="s">
        <v>20</v>
      </c>
      <c r="C11" s="19">
        <v>677.79600000000016</v>
      </c>
      <c r="D11" s="19">
        <v>578.77300000000002</v>
      </c>
      <c r="E11" s="16">
        <f t="shared" si="0"/>
        <v>99.023000000000138</v>
      </c>
      <c r="F11" s="19">
        <v>1397.5149999999999</v>
      </c>
      <c r="G11" s="19">
        <v>1231.499</v>
      </c>
      <c r="H11" s="16">
        <f t="shared" si="1"/>
        <v>166.01599999999985</v>
      </c>
      <c r="I11" s="19">
        <v>2128.8700000000003</v>
      </c>
      <c r="J11" s="19">
        <v>1874.415</v>
      </c>
      <c r="K11" s="16">
        <f t="shared" si="2"/>
        <v>254.45500000000038</v>
      </c>
      <c r="L11" s="19">
        <v>2879.7689999999998</v>
      </c>
      <c r="M11" s="19">
        <v>2599.1749999999997</v>
      </c>
      <c r="N11" s="16">
        <f t="shared" si="3"/>
        <v>280.59400000000005</v>
      </c>
    </row>
    <row r="12" spans="1:14" ht="18.75" customHeight="1" x14ac:dyDescent="0.3">
      <c r="A12" s="17" t="s">
        <v>21</v>
      </c>
      <c r="B12" s="20" t="s">
        <v>22</v>
      </c>
      <c r="C12" s="19">
        <v>519.6</v>
      </c>
      <c r="D12" s="19">
        <v>460.6</v>
      </c>
      <c r="E12" s="16">
        <f t="shared" si="0"/>
        <v>59</v>
      </c>
      <c r="F12" s="19">
        <v>1252.4326999999998</v>
      </c>
      <c r="G12" s="19">
        <v>1012.5784</v>
      </c>
      <c r="H12" s="16">
        <f t="shared" si="1"/>
        <v>239.85429999999985</v>
      </c>
      <c r="I12" s="19">
        <v>2089.6327000000001</v>
      </c>
      <c r="J12" s="19">
        <v>1675.8784000000001</v>
      </c>
      <c r="K12" s="16">
        <f t="shared" si="2"/>
        <v>413.75430000000006</v>
      </c>
      <c r="L12" s="19">
        <v>2709.8326999999999</v>
      </c>
      <c r="M12" s="19">
        <v>2225.3784000000001</v>
      </c>
      <c r="N12" s="16">
        <f t="shared" si="3"/>
        <v>484.45429999999988</v>
      </c>
    </row>
    <row r="13" spans="1:14" ht="18.75" customHeight="1" x14ac:dyDescent="0.3">
      <c r="A13" s="17" t="s">
        <v>23</v>
      </c>
      <c r="B13" s="20" t="s">
        <v>24</v>
      </c>
      <c r="C13" s="19">
        <v>22.939</v>
      </c>
      <c r="D13" s="19">
        <v>26.757999999999999</v>
      </c>
      <c r="E13" s="16">
        <f t="shared" si="0"/>
        <v>-3.8189999999999991</v>
      </c>
      <c r="F13" s="19">
        <v>46.855000000000004</v>
      </c>
      <c r="G13" s="19">
        <v>54.135999999999996</v>
      </c>
      <c r="H13" s="16">
        <f t="shared" si="1"/>
        <v>-7.2809999999999917</v>
      </c>
      <c r="I13" s="19">
        <v>74.430000000000007</v>
      </c>
      <c r="J13" s="19">
        <v>98.676000000000002</v>
      </c>
      <c r="K13" s="16">
        <f t="shared" si="2"/>
        <v>-24.245999999999995</v>
      </c>
      <c r="L13" s="19">
        <v>108.49300000000001</v>
      </c>
      <c r="M13" s="19">
        <v>154.17599999999999</v>
      </c>
      <c r="N13" s="16">
        <f t="shared" si="3"/>
        <v>-45.682999999999979</v>
      </c>
    </row>
    <row r="14" spans="1:14" ht="18.75" customHeight="1" x14ac:dyDescent="0.3">
      <c r="A14" s="17" t="s">
        <v>25</v>
      </c>
      <c r="B14" s="20" t="s">
        <v>26</v>
      </c>
      <c r="C14" s="19">
        <v>10.799999999999999</v>
      </c>
      <c r="D14" s="19">
        <v>28.249999999999996</v>
      </c>
      <c r="E14" s="16">
        <f t="shared" si="0"/>
        <v>-17.449999999999996</v>
      </c>
      <c r="F14" s="19">
        <v>22.5</v>
      </c>
      <c r="G14" s="19">
        <v>58.75</v>
      </c>
      <c r="H14" s="16">
        <f t="shared" si="1"/>
        <v>-36.25</v>
      </c>
      <c r="I14" s="19">
        <v>36.200000000000003</v>
      </c>
      <c r="J14" s="19">
        <v>96.600000000000009</v>
      </c>
      <c r="K14" s="16">
        <f t="shared" si="2"/>
        <v>-60.400000000000006</v>
      </c>
      <c r="L14" s="19">
        <v>54.4</v>
      </c>
      <c r="M14" s="19">
        <v>120.05000000000001</v>
      </c>
      <c r="N14" s="16">
        <f t="shared" si="3"/>
        <v>-65.650000000000006</v>
      </c>
    </row>
    <row r="15" spans="1:14" ht="18.75" customHeight="1" x14ac:dyDescent="0.3">
      <c r="A15" s="17" t="s">
        <v>27</v>
      </c>
      <c r="B15" s="20" t="s">
        <v>28</v>
      </c>
      <c r="C15" s="19">
        <v>35.085000000000001</v>
      </c>
      <c r="D15" s="19">
        <v>48.287999999999997</v>
      </c>
      <c r="E15" s="16">
        <f t="shared" si="0"/>
        <v>-13.202999999999996</v>
      </c>
      <c r="F15" s="19">
        <v>70.691000000000003</v>
      </c>
      <c r="G15" s="19">
        <v>100.452</v>
      </c>
      <c r="H15" s="16">
        <f t="shared" si="1"/>
        <v>-29.760999999999996</v>
      </c>
      <c r="I15" s="19">
        <v>108.351</v>
      </c>
      <c r="J15" s="19">
        <v>153.5</v>
      </c>
      <c r="K15" s="16">
        <f t="shared" si="2"/>
        <v>-45.149000000000001</v>
      </c>
      <c r="L15" s="19">
        <v>146.733</v>
      </c>
      <c r="M15" s="19">
        <v>208.96699999999998</v>
      </c>
      <c r="N15" s="16">
        <f t="shared" si="3"/>
        <v>-62.23399999999998</v>
      </c>
    </row>
    <row r="16" spans="1:14" ht="18.75" customHeight="1" x14ac:dyDescent="0.3">
      <c r="A16" s="17" t="s">
        <v>29</v>
      </c>
      <c r="B16" s="20" t="s">
        <v>30</v>
      </c>
      <c r="C16" s="19">
        <v>10.882999999999999</v>
      </c>
      <c r="D16" s="19">
        <v>143.762</v>
      </c>
      <c r="E16" s="16">
        <f t="shared" si="0"/>
        <v>-132.87899999999999</v>
      </c>
      <c r="F16" s="19">
        <v>17.696999999999999</v>
      </c>
      <c r="G16" s="19">
        <v>282.58600000000001</v>
      </c>
      <c r="H16" s="16">
        <f t="shared" si="1"/>
        <v>-264.88900000000001</v>
      </c>
      <c r="I16" s="19">
        <v>31.382999999999999</v>
      </c>
      <c r="J16" s="19">
        <v>420.839</v>
      </c>
      <c r="K16" s="16">
        <f t="shared" si="2"/>
        <v>-389.45600000000002</v>
      </c>
      <c r="L16" s="19">
        <v>47.25</v>
      </c>
      <c r="M16" s="19">
        <v>638.67000000000007</v>
      </c>
      <c r="N16" s="16">
        <f t="shared" si="3"/>
        <v>-591.42000000000007</v>
      </c>
    </row>
    <row r="17" spans="1:14" ht="18.75" customHeight="1" x14ac:dyDescent="0.3">
      <c r="A17" s="17" t="s">
        <v>31</v>
      </c>
      <c r="B17" s="20" t="s">
        <v>32</v>
      </c>
      <c r="C17" s="19">
        <v>353.70799999999997</v>
      </c>
      <c r="D17" s="19">
        <v>230.16150000000002</v>
      </c>
      <c r="E17" s="16">
        <f t="shared" si="0"/>
        <v>123.54649999999995</v>
      </c>
      <c r="F17" s="19">
        <v>717.92</v>
      </c>
      <c r="G17" s="19">
        <v>461.10275000000001</v>
      </c>
      <c r="H17" s="16">
        <f t="shared" si="1"/>
        <v>256.81724999999994</v>
      </c>
      <c r="I17" s="19">
        <v>1086.6719999999998</v>
      </c>
      <c r="J17" s="19">
        <v>677.50579999999991</v>
      </c>
      <c r="K17" s="16">
        <f t="shared" si="2"/>
        <v>409.16619999999989</v>
      </c>
      <c r="L17" s="19">
        <v>1499.3990000000001</v>
      </c>
      <c r="M17" s="19">
        <v>956.66525000000001</v>
      </c>
      <c r="N17" s="16">
        <f t="shared" si="3"/>
        <v>542.7337500000001</v>
      </c>
    </row>
    <row r="18" spans="1:14" ht="18.75" customHeight="1" x14ac:dyDescent="0.3">
      <c r="A18" s="17" t="s">
        <v>33</v>
      </c>
      <c r="B18" s="20" t="s">
        <v>34</v>
      </c>
      <c r="C18" s="19">
        <v>456.5702</v>
      </c>
      <c r="D18" s="19">
        <v>451.60249999999996</v>
      </c>
      <c r="E18" s="16">
        <f t="shared" si="0"/>
        <v>4.9677000000000362</v>
      </c>
      <c r="F18" s="19">
        <v>952.37670000000003</v>
      </c>
      <c r="G18" s="19">
        <v>951.18374999999992</v>
      </c>
      <c r="H18" s="16">
        <f t="shared" si="1"/>
        <v>1.1929500000001099</v>
      </c>
      <c r="I18" s="19">
        <v>1491.1773000000001</v>
      </c>
      <c r="J18" s="19">
        <v>1425.8008</v>
      </c>
      <c r="K18" s="16">
        <f t="shared" si="2"/>
        <v>65.376500000000078</v>
      </c>
      <c r="L18" s="19">
        <v>2048.1118999999999</v>
      </c>
      <c r="M18" s="19">
        <v>2033.7662499999999</v>
      </c>
      <c r="N18" s="16">
        <f t="shared" si="3"/>
        <v>14.345649999999978</v>
      </c>
    </row>
    <row r="19" spans="1:14" ht="18.75" customHeight="1" x14ac:dyDescent="0.3">
      <c r="A19" s="17" t="s">
        <v>35</v>
      </c>
      <c r="B19" s="21" t="s">
        <v>36</v>
      </c>
      <c r="C19" s="19">
        <v>6.21</v>
      </c>
      <c r="D19" s="19">
        <v>15.933999999999999</v>
      </c>
      <c r="E19" s="16">
        <f t="shared" si="0"/>
        <v>-9.7240000000000002</v>
      </c>
      <c r="F19" s="19">
        <v>13.026999999999999</v>
      </c>
      <c r="G19" s="19">
        <v>34.161999999999999</v>
      </c>
      <c r="H19" s="16">
        <f t="shared" si="1"/>
        <v>-21.134999999999998</v>
      </c>
      <c r="I19" s="19">
        <v>22.227</v>
      </c>
      <c r="J19" s="19">
        <v>50.631</v>
      </c>
      <c r="K19" s="16">
        <f t="shared" si="2"/>
        <v>-28.404</v>
      </c>
      <c r="L19" s="19">
        <v>34.167000000000002</v>
      </c>
      <c r="M19" s="19">
        <v>68.097999999999999</v>
      </c>
      <c r="N19" s="16">
        <f t="shared" si="3"/>
        <v>-33.930999999999997</v>
      </c>
    </row>
    <row r="20" spans="1:14" ht="18.75" customHeight="1" x14ac:dyDescent="0.3">
      <c r="A20" s="17" t="s">
        <v>37</v>
      </c>
      <c r="B20" s="21" t="s">
        <v>38</v>
      </c>
      <c r="C20" s="19">
        <v>9.5</v>
      </c>
      <c r="D20" s="19">
        <v>4.7050000000000001</v>
      </c>
      <c r="E20" s="16">
        <f t="shared" si="0"/>
        <v>4.7949999999999999</v>
      </c>
      <c r="F20" s="19">
        <v>19.483000000000004</v>
      </c>
      <c r="G20" s="19">
        <v>9.706999999999999</v>
      </c>
      <c r="H20" s="16">
        <f t="shared" si="1"/>
        <v>9.7760000000000051</v>
      </c>
      <c r="I20" s="19">
        <v>30.283000000000008</v>
      </c>
      <c r="J20" s="19">
        <v>13.803999999999998</v>
      </c>
      <c r="K20" s="16">
        <f t="shared" si="2"/>
        <v>16.47900000000001</v>
      </c>
      <c r="L20" s="19">
        <v>40.483000000000025</v>
      </c>
      <c r="M20" s="19">
        <v>16.203999999999997</v>
      </c>
      <c r="N20" s="16">
        <f t="shared" si="3"/>
        <v>24.279000000000028</v>
      </c>
    </row>
    <row r="21" spans="1:14" ht="18.75" customHeight="1" x14ac:dyDescent="0.3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25">
      <c r="A22" s="17" t="s">
        <v>41</v>
      </c>
      <c r="B22" s="22" t="s">
        <v>42</v>
      </c>
      <c r="C22" s="16">
        <f>+C23+C24+C34</f>
        <v>1090.6525000000001</v>
      </c>
      <c r="D22" s="16">
        <f>+D23+D24+D34</f>
        <v>1306.9257465000001</v>
      </c>
      <c r="E22" s="16">
        <f t="shared" si="0"/>
        <v>-216.27324649999991</v>
      </c>
      <c r="F22" s="16">
        <f>+F23+F24+F34</f>
        <v>1996.5920000000001</v>
      </c>
      <c r="G22" s="16">
        <f>+G23+G24+G34</f>
        <v>2612.3064929999996</v>
      </c>
      <c r="H22" s="16">
        <f t="shared" si="1"/>
        <v>-615.71449299999949</v>
      </c>
      <c r="I22" s="16">
        <f>+I23+I24+I34</f>
        <v>2853.1544999999996</v>
      </c>
      <c r="J22" s="16">
        <f>+J23+J24+J34</f>
        <v>3926.2922394999996</v>
      </c>
      <c r="K22" s="16">
        <f t="shared" si="2"/>
        <v>-1073.1377395</v>
      </c>
      <c r="L22" s="16">
        <f>+L23+L24+L34</f>
        <v>3688.8809999999994</v>
      </c>
      <c r="M22" s="16">
        <f>+M23+M24+M34</f>
        <v>5292.2309860000005</v>
      </c>
      <c r="N22" s="16">
        <f t="shared" si="3"/>
        <v>-1603.3499860000011</v>
      </c>
    </row>
    <row r="23" spans="1:14" ht="18.75" customHeight="1" x14ac:dyDescent="0.3">
      <c r="A23" s="17" t="s">
        <v>43</v>
      </c>
      <c r="B23" s="21" t="s">
        <v>44</v>
      </c>
      <c r="C23" s="19">
        <v>408.58799999999997</v>
      </c>
      <c r="D23" s="19">
        <v>52.465999999999994</v>
      </c>
      <c r="E23" s="16">
        <f t="shared" si="0"/>
        <v>356.12199999999996</v>
      </c>
      <c r="F23" s="19">
        <v>817.88800000000003</v>
      </c>
      <c r="G23" s="19">
        <v>106.26600000000001</v>
      </c>
      <c r="H23" s="16">
        <f t="shared" si="1"/>
        <v>711.62200000000007</v>
      </c>
      <c r="I23" s="19">
        <v>1232.1879999999999</v>
      </c>
      <c r="J23" s="19">
        <v>166.36600000000001</v>
      </c>
      <c r="K23" s="16">
        <f t="shared" si="2"/>
        <v>1065.8219999999999</v>
      </c>
      <c r="L23" s="19">
        <v>1646.8879999999999</v>
      </c>
      <c r="M23" s="19">
        <v>227.46600000000004</v>
      </c>
      <c r="N23" s="16">
        <f t="shared" si="3"/>
        <v>1419.4219999999998</v>
      </c>
    </row>
    <row r="24" spans="1:14" ht="18.75" customHeight="1" x14ac:dyDescent="0.3">
      <c r="A24" s="17" t="s">
        <v>45</v>
      </c>
      <c r="B24" s="21" t="s">
        <v>46</v>
      </c>
      <c r="C24" s="16">
        <f>+C25+C29+C32+C33</f>
        <v>339.96449999999999</v>
      </c>
      <c r="D24" s="16">
        <f>+D25+D29+D32+D33</f>
        <v>1234.0597465000001</v>
      </c>
      <c r="E24" s="16">
        <f t="shared" si="0"/>
        <v>-894.09524650000003</v>
      </c>
      <c r="F24" s="16">
        <f>+F25+F29+F32+F33</f>
        <v>693.20400000000006</v>
      </c>
      <c r="G24" s="16">
        <f>+G25+G29+G32+G33</f>
        <v>2464.6404929999994</v>
      </c>
      <c r="H24" s="16">
        <f t="shared" si="1"/>
        <v>-1771.4364929999992</v>
      </c>
      <c r="I24" s="16">
        <f>+I25+I29+I32+I33</f>
        <v>1035.7665</v>
      </c>
      <c r="J24" s="16">
        <f>+J25+J29+J32+J33</f>
        <v>3695.3262394999997</v>
      </c>
      <c r="K24" s="16">
        <f t="shared" si="2"/>
        <v>-2659.5597394999995</v>
      </c>
      <c r="L24" s="16">
        <f>+L25+L29+L32+L33</f>
        <v>1396.7929999999999</v>
      </c>
      <c r="M24" s="16">
        <f>+M25+M29+M32+M33</f>
        <v>4956.7649860000001</v>
      </c>
      <c r="N24" s="16">
        <f t="shared" si="3"/>
        <v>-3559.9719860000005</v>
      </c>
    </row>
    <row r="25" spans="1:14" ht="18.75" customHeight="1" x14ac:dyDescent="0.3">
      <c r="A25" s="17" t="s">
        <v>47</v>
      </c>
      <c r="B25" s="23" t="s">
        <v>48</v>
      </c>
      <c r="C25" s="16">
        <f>SUM(C26:C28)</f>
        <v>114.76949999999999</v>
      </c>
      <c r="D25" s="16">
        <f>SUM(D26:D28)</f>
        <v>990.97774650000008</v>
      </c>
      <c r="E25" s="16">
        <f t="shared" si="0"/>
        <v>-876.20824650000009</v>
      </c>
      <c r="F25" s="16">
        <f>SUM(F26:F28)</f>
        <v>240.09399999999999</v>
      </c>
      <c r="G25" s="16">
        <f>SUM(G26:G28)</f>
        <v>1988.8934929999996</v>
      </c>
      <c r="H25" s="16">
        <f t="shared" si="1"/>
        <v>-1748.7994929999995</v>
      </c>
      <c r="I25" s="16">
        <f>SUM(I26:I28)</f>
        <v>357.76850000000002</v>
      </c>
      <c r="J25" s="16">
        <f>SUM(J26:J28)</f>
        <v>2980.6912394999995</v>
      </c>
      <c r="K25" s="16">
        <f t="shared" si="2"/>
        <v>-2622.9227394999994</v>
      </c>
      <c r="L25" s="16">
        <f>SUM(L26:L28)</f>
        <v>492.34899999999999</v>
      </c>
      <c r="M25" s="16">
        <f>SUM(M26:M28)</f>
        <v>3991.3349859999998</v>
      </c>
      <c r="N25" s="16">
        <f t="shared" si="3"/>
        <v>-3498.9859859999997</v>
      </c>
    </row>
    <row r="26" spans="1:14" ht="18.75" customHeight="1" x14ac:dyDescent="0.3">
      <c r="A26" s="17" t="s">
        <v>49</v>
      </c>
      <c r="B26" s="24" t="s">
        <v>50</v>
      </c>
      <c r="C26" s="19">
        <v>12.538</v>
      </c>
      <c r="D26" s="19">
        <v>872.93499999999995</v>
      </c>
      <c r="E26" s="16">
        <f t="shared" si="0"/>
        <v>-860.39699999999993</v>
      </c>
      <c r="F26" s="19">
        <v>40.405999999999999</v>
      </c>
      <c r="G26" s="19">
        <v>2261.4569999999999</v>
      </c>
      <c r="H26" s="16">
        <f t="shared" si="1"/>
        <v>-2221.0509999999999</v>
      </c>
      <c r="I26" s="19">
        <v>156.45499999999998</v>
      </c>
      <c r="J26" s="19">
        <v>2725.95</v>
      </c>
      <c r="K26" s="16">
        <f t="shared" si="2"/>
        <v>-2569.4949999999999</v>
      </c>
      <c r="L26" s="19">
        <v>230.899</v>
      </c>
      <c r="M26" s="19">
        <v>3936.1699999999996</v>
      </c>
      <c r="N26" s="16">
        <f t="shared" si="3"/>
        <v>-3705.2709999999997</v>
      </c>
    </row>
    <row r="27" spans="1:14" ht="18.75" customHeight="1" x14ac:dyDescent="0.3">
      <c r="A27" s="17" t="s">
        <v>51</v>
      </c>
      <c r="B27" s="24" t="s">
        <v>52</v>
      </c>
      <c r="C27" s="19">
        <v>69.976500000000001</v>
      </c>
      <c r="D27" s="19">
        <v>51.673746500000057</v>
      </c>
      <c r="E27" s="16">
        <f t="shared" si="0"/>
        <v>18.302753499999945</v>
      </c>
      <c r="F27" s="19">
        <v>124.623</v>
      </c>
      <c r="G27" s="19">
        <v>-412.23950700000012</v>
      </c>
      <c r="H27" s="16">
        <f t="shared" si="1"/>
        <v>536.86250700000016</v>
      </c>
      <c r="I27" s="19">
        <v>91.088499999999996</v>
      </c>
      <c r="J27" s="19">
        <v>47.876239499999933</v>
      </c>
      <c r="K27" s="16">
        <f t="shared" si="2"/>
        <v>43.212260500000063</v>
      </c>
      <c r="L27" s="19">
        <v>99.159000000000006</v>
      </c>
      <c r="M27" s="19">
        <v>-237.73501400000004</v>
      </c>
      <c r="N27" s="16">
        <f t="shared" si="3"/>
        <v>336.89401400000003</v>
      </c>
    </row>
    <row r="28" spans="1:14" ht="18.75" customHeight="1" x14ac:dyDescent="0.25">
      <c r="A28" s="17" t="s">
        <v>53</v>
      </c>
      <c r="B28" s="25" t="s">
        <v>54</v>
      </c>
      <c r="C28" s="19">
        <v>32.255000000000003</v>
      </c>
      <c r="D28" s="19">
        <v>66.369</v>
      </c>
      <c r="E28" s="16">
        <f t="shared" si="0"/>
        <v>-34.113999999999997</v>
      </c>
      <c r="F28" s="19">
        <v>75.064999999999998</v>
      </c>
      <c r="G28" s="19">
        <v>139.67599999999999</v>
      </c>
      <c r="H28" s="16">
        <f t="shared" si="1"/>
        <v>-64.61099999999999</v>
      </c>
      <c r="I28" s="19">
        <v>110.22499999999999</v>
      </c>
      <c r="J28" s="19">
        <v>206.86499999999998</v>
      </c>
      <c r="K28" s="16">
        <f t="shared" si="2"/>
        <v>-96.639999999999986</v>
      </c>
      <c r="L28" s="19">
        <v>162.291</v>
      </c>
      <c r="M28" s="19">
        <v>292.89999999999998</v>
      </c>
      <c r="N28" s="16">
        <f t="shared" si="3"/>
        <v>-130.60899999999998</v>
      </c>
    </row>
    <row r="29" spans="1:14" ht="18.75" customHeight="1" x14ac:dyDescent="0.3">
      <c r="A29" s="17" t="s">
        <v>55</v>
      </c>
      <c r="B29" s="26" t="s">
        <v>56</v>
      </c>
      <c r="C29" s="16">
        <f>SUM(C30:C31)</f>
        <v>173.39999999999998</v>
      </c>
      <c r="D29" s="16">
        <f>SUM(D30:D31)</f>
        <v>181.20000000000002</v>
      </c>
      <c r="E29" s="16">
        <f t="shared" si="0"/>
        <v>-7.8000000000000398</v>
      </c>
      <c r="F29" s="16">
        <f>SUM(F30:F31)</f>
        <v>346</v>
      </c>
      <c r="G29" s="16">
        <f>SUM(G30:G31)</f>
        <v>358.1</v>
      </c>
      <c r="H29" s="16">
        <f t="shared" si="1"/>
        <v>-12.100000000000023</v>
      </c>
      <c r="I29" s="16">
        <f>SUM(I30:I31)</f>
        <v>515.9</v>
      </c>
      <c r="J29" s="16">
        <f>SUM(J30:J31)</f>
        <v>538.80000000000007</v>
      </c>
      <c r="K29" s="16">
        <f t="shared" si="2"/>
        <v>-22.900000000000091</v>
      </c>
      <c r="L29" s="16">
        <f>SUM(L30:L31)</f>
        <v>674</v>
      </c>
      <c r="M29" s="16">
        <f>SUM(M30:M31)</f>
        <v>714.30000000000007</v>
      </c>
      <c r="N29" s="16">
        <f t="shared" si="3"/>
        <v>-40.300000000000068</v>
      </c>
    </row>
    <row r="30" spans="1:14" ht="18.75" customHeight="1" x14ac:dyDescent="0.3">
      <c r="A30" s="17" t="s">
        <v>57</v>
      </c>
      <c r="B30" s="24" t="s">
        <v>58</v>
      </c>
      <c r="C30" s="19">
        <v>65</v>
      </c>
      <c r="D30" s="19">
        <v>4</v>
      </c>
      <c r="E30" s="16">
        <f t="shared" si="0"/>
        <v>61</v>
      </c>
      <c r="F30" s="19">
        <v>130</v>
      </c>
      <c r="G30" s="19">
        <v>4</v>
      </c>
      <c r="H30" s="16">
        <f t="shared" si="1"/>
        <v>126</v>
      </c>
      <c r="I30" s="19">
        <v>190</v>
      </c>
      <c r="J30" s="19">
        <v>4</v>
      </c>
      <c r="K30" s="16">
        <f t="shared" si="2"/>
        <v>186</v>
      </c>
      <c r="L30" s="19">
        <v>235</v>
      </c>
      <c r="M30" s="19">
        <v>4</v>
      </c>
      <c r="N30" s="16">
        <f t="shared" si="3"/>
        <v>231</v>
      </c>
    </row>
    <row r="31" spans="1:14" ht="18.75" customHeight="1" x14ac:dyDescent="0.3">
      <c r="A31" s="17" t="s">
        <v>59</v>
      </c>
      <c r="B31" s="24" t="s">
        <v>60</v>
      </c>
      <c r="C31" s="19">
        <v>108.39999999999999</v>
      </c>
      <c r="D31" s="19">
        <v>177.20000000000002</v>
      </c>
      <c r="E31" s="16">
        <f t="shared" si="0"/>
        <v>-68.800000000000026</v>
      </c>
      <c r="F31" s="19">
        <v>216</v>
      </c>
      <c r="G31" s="19">
        <v>354.1</v>
      </c>
      <c r="H31" s="16">
        <f t="shared" si="1"/>
        <v>-138.10000000000002</v>
      </c>
      <c r="I31" s="19">
        <v>325.89999999999998</v>
      </c>
      <c r="J31" s="19">
        <v>534.80000000000007</v>
      </c>
      <c r="K31" s="16">
        <f t="shared" si="2"/>
        <v>-208.90000000000009</v>
      </c>
      <c r="L31" s="19">
        <v>439</v>
      </c>
      <c r="M31" s="19">
        <v>710.30000000000007</v>
      </c>
      <c r="N31" s="16">
        <f t="shared" si="3"/>
        <v>-271.30000000000007</v>
      </c>
    </row>
    <row r="32" spans="1:14" ht="18.75" customHeight="1" x14ac:dyDescent="0.3">
      <c r="A32" s="17" t="s">
        <v>61</v>
      </c>
      <c r="B32" s="26" t="s">
        <v>62</v>
      </c>
      <c r="C32" s="19">
        <v>42.795000000000002</v>
      </c>
      <c r="D32" s="19">
        <v>61.881999999999998</v>
      </c>
      <c r="E32" s="16">
        <f t="shared" si="0"/>
        <v>-19.086999999999996</v>
      </c>
      <c r="F32" s="19">
        <v>89.11</v>
      </c>
      <c r="G32" s="19">
        <v>117.64700000000001</v>
      </c>
      <c r="H32" s="16">
        <f t="shared" si="1"/>
        <v>-28.537000000000006</v>
      </c>
      <c r="I32" s="19">
        <v>136.59799999999998</v>
      </c>
      <c r="J32" s="19">
        <v>175.83500000000001</v>
      </c>
      <c r="K32" s="16">
        <f t="shared" si="2"/>
        <v>-39.237000000000023</v>
      </c>
      <c r="L32" s="19">
        <v>193.44400000000002</v>
      </c>
      <c r="M32" s="19">
        <v>251.13</v>
      </c>
      <c r="N32" s="16">
        <f t="shared" si="3"/>
        <v>-57.685999999999979</v>
      </c>
    </row>
    <row r="33" spans="1:14" ht="18.75" customHeight="1" x14ac:dyDescent="0.3">
      <c r="A33" s="17" t="s">
        <v>63</v>
      </c>
      <c r="B33" s="26" t="s">
        <v>64</v>
      </c>
      <c r="C33" s="19">
        <v>9</v>
      </c>
      <c r="D33" s="19">
        <v>0</v>
      </c>
      <c r="E33" s="16">
        <f t="shared" si="0"/>
        <v>9</v>
      </c>
      <c r="F33" s="19">
        <v>18</v>
      </c>
      <c r="G33" s="19">
        <v>0</v>
      </c>
      <c r="H33" s="16">
        <f t="shared" si="1"/>
        <v>18</v>
      </c>
      <c r="I33" s="19">
        <v>25.5</v>
      </c>
      <c r="J33" s="19">
        <v>0</v>
      </c>
      <c r="K33" s="16">
        <f t="shared" si="2"/>
        <v>25.5</v>
      </c>
      <c r="L33" s="19">
        <v>37</v>
      </c>
      <c r="M33" s="19">
        <v>0</v>
      </c>
      <c r="N33" s="16">
        <f t="shared" si="3"/>
        <v>37</v>
      </c>
    </row>
    <row r="34" spans="1:14" ht="18.75" customHeight="1" x14ac:dyDescent="0.3">
      <c r="A34" s="17" t="s">
        <v>65</v>
      </c>
      <c r="B34" s="21" t="s">
        <v>66</v>
      </c>
      <c r="C34" s="16">
        <f>SUM(C35:C36)</f>
        <v>342.1</v>
      </c>
      <c r="D34" s="16">
        <f>SUM(D35:D36)</f>
        <v>20.399999999999999</v>
      </c>
      <c r="E34" s="16">
        <f t="shared" si="0"/>
        <v>321.70000000000005</v>
      </c>
      <c r="F34" s="16">
        <f>SUM(F35:F36)</f>
        <v>485.5</v>
      </c>
      <c r="G34" s="16">
        <f>SUM(G35:G36)</f>
        <v>41.4</v>
      </c>
      <c r="H34" s="16">
        <f t="shared" si="1"/>
        <v>444.1</v>
      </c>
      <c r="I34" s="16">
        <f>SUM(I35:I36)</f>
        <v>585.19999999999993</v>
      </c>
      <c r="J34" s="16">
        <f>SUM(J35:J36)</f>
        <v>64.599999999999994</v>
      </c>
      <c r="K34" s="16">
        <f t="shared" si="2"/>
        <v>520.59999999999991</v>
      </c>
      <c r="L34" s="16">
        <f>SUM(L35:L36)</f>
        <v>645.20000000000005</v>
      </c>
      <c r="M34" s="16">
        <f>SUM(M35:M36)</f>
        <v>108</v>
      </c>
      <c r="N34" s="16">
        <f t="shared" si="3"/>
        <v>537.20000000000005</v>
      </c>
    </row>
    <row r="35" spans="1:14" ht="18.75" customHeight="1" x14ac:dyDescent="0.25">
      <c r="A35" s="17" t="s">
        <v>67</v>
      </c>
      <c r="B35" s="27" t="s">
        <v>68</v>
      </c>
      <c r="C35" s="19">
        <v>342.1</v>
      </c>
      <c r="D35" s="19">
        <v>20.399999999999999</v>
      </c>
      <c r="E35" s="16">
        <f t="shared" si="0"/>
        <v>321.70000000000005</v>
      </c>
      <c r="F35" s="19">
        <v>485.5</v>
      </c>
      <c r="G35" s="19">
        <v>41.4</v>
      </c>
      <c r="H35" s="16">
        <f t="shared" si="1"/>
        <v>444.1</v>
      </c>
      <c r="I35" s="19">
        <v>585.19999999999993</v>
      </c>
      <c r="J35" s="19">
        <v>64.599999999999994</v>
      </c>
      <c r="K35" s="16">
        <f t="shared" si="2"/>
        <v>520.59999999999991</v>
      </c>
      <c r="L35" s="19">
        <v>645.20000000000005</v>
      </c>
      <c r="M35" s="19">
        <v>108</v>
      </c>
      <c r="N35" s="16">
        <f t="shared" si="3"/>
        <v>537.20000000000005</v>
      </c>
    </row>
    <row r="36" spans="1:14" ht="18.75" customHeight="1" x14ac:dyDescent="0.25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">
      <c r="A37" s="17" t="s">
        <v>71</v>
      </c>
      <c r="B37" s="28" t="s">
        <v>72</v>
      </c>
      <c r="C37" s="16">
        <f>SUM(C38:C39)</f>
        <v>156.42773600000001</v>
      </c>
      <c r="D37" s="16">
        <f>SUM(D38:D39)</f>
        <v>433.97972800000002</v>
      </c>
      <c r="E37" s="16">
        <f t="shared" si="0"/>
        <v>-277.55199200000004</v>
      </c>
      <c r="F37" s="16">
        <f>SUM(F38:F39)</f>
        <v>354.19475199999999</v>
      </c>
      <c r="G37" s="16">
        <f>SUM(G38:G39)</f>
        <v>1123.6859449999999</v>
      </c>
      <c r="H37" s="16">
        <f t="shared" si="1"/>
        <v>-769.49119299999995</v>
      </c>
      <c r="I37" s="16">
        <f>SUM(I38:I39)</f>
        <v>713.38392799999997</v>
      </c>
      <c r="J37" s="16">
        <f>SUM(J38:J39)</f>
        <v>1648.8618380000003</v>
      </c>
      <c r="K37" s="16">
        <f t="shared" si="2"/>
        <v>-935.47791000000029</v>
      </c>
      <c r="L37" s="16">
        <f>SUM(L38:L39)</f>
        <v>1011.474375</v>
      </c>
      <c r="M37" s="16">
        <f>SUM(M38:M39)</f>
        <v>2070.5000719999998</v>
      </c>
      <c r="N37" s="16">
        <f t="shared" si="3"/>
        <v>-1059.0256969999998</v>
      </c>
    </row>
    <row r="38" spans="1:14" ht="18.75" customHeight="1" x14ac:dyDescent="0.25">
      <c r="A38" s="17" t="s">
        <v>73</v>
      </c>
      <c r="B38" s="27" t="s">
        <v>68</v>
      </c>
      <c r="C38" s="19">
        <v>42.987043999999997</v>
      </c>
      <c r="D38" s="19">
        <v>259.237483</v>
      </c>
      <c r="E38" s="16">
        <f t="shared" si="0"/>
        <v>-216.250439</v>
      </c>
      <c r="F38" s="19">
        <v>127.313368</v>
      </c>
      <c r="G38" s="19">
        <v>774.2014549999999</v>
      </c>
      <c r="H38" s="16">
        <f t="shared" si="1"/>
        <v>-646.88808699999993</v>
      </c>
      <c r="I38" s="19">
        <v>373.06185200000004</v>
      </c>
      <c r="J38" s="19">
        <v>1124.6351030000001</v>
      </c>
      <c r="K38" s="16">
        <f t="shared" si="2"/>
        <v>-751.57325100000003</v>
      </c>
      <c r="L38" s="19">
        <v>557.71160700000007</v>
      </c>
      <c r="M38" s="19">
        <v>1371.5310919999999</v>
      </c>
      <c r="N38" s="16">
        <f t="shared" si="3"/>
        <v>-813.81948499999987</v>
      </c>
    </row>
    <row r="39" spans="1:14" ht="18.75" customHeight="1" x14ac:dyDescent="0.25">
      <c r="A39" s="17" t="s">
        <v>74</v>
      </c>
      <c r="B39" s="27" t="s">
        <v>70</v>
      </c>
      <c r="C39" s="19">
        <v>113.44069200000001</v>
      </c>
      <c r="D39" s="19">
        <v>174.742245</v>
      </c>
      <c r="E39" s="16">
        <f t="shared" si="0"/>
        <v>-61.301552999999984</v>
      </c>
      <c r="F39" s="19">
        <v>226.881384</v>
      </c>
      <c r="G39" s="19">
        <v>349.48448999999999</v>
      </c>
      <c r="H39" s="16">
        <f t="shared" si="1"/>
        <v>-122.603106</v>
      </c>
      <c r="I39" s="19">
        <v>340.32207599999998</v>
      </c>
      <c r="J39" s="19">
        <v>524.22673500000008</v>
      </c>
      <c r="K39" s="16">
        <f t="shared" si="2"/>
        <v>-183.90465900000009</v>
      </c>
      <c r="L39" s="19">
        <v>453.76276799999994</v>
      </c>
      <c r="M39" s="19">
        <v>698.96897999999999</v>
      </c>
      <c r="N39" s="16">
        <f t="shared" si="3"/>
        <v>-245.20621200000005</v>
      </c>
    </row>
    <row r="40" spans="1:14" ht="18.75" customHeight="1" x14ac:dyDescent="0.3">
      <c r="A40" s="14" t="s">
        <v>75</v>
      </c>
      <c r="B40" s="29" t="s">
        <v>76</v>
      </c>
      <c r="C40" s="16">
        <f>SUM(C41:C42)</f>
        <v>172.10000000000002</v>
      </c>
      <c r="D40" s="16">
        <f>SUM(D41:D42)</f>
        <v>224.3</v>
      </c>
      <c r="E40" s="16">
        <f t="shared" si="0"/>
        <v>-52.199999999999989</v>
      </c>
      <c r="F40" s="16">
        <f>SUM(F41:F42)</f>
        <v>686.4</v>
      </c>
      <c r="G40" s="16">
        <f>SUM(G41:G42)</f>
        <v>486</v>
      </c>
      <c r="H40" s="16">
        <f t="shared" si="1"/>
        <v>200.39999999999998</v>
      </c>
      <c r="I40" s="16">
        <f>SUM(I41:I42)</f>
        <v>1009.6</v>
      </c>
      <c r="J40" s="16">
        <f>SUM(J41:J42)</f>
        <v>794.4</v>
      </c>
      <c r="K40" s="16">
        <f t="shared" si="2"/>
        <v>215.20000000000005</v>
      </c>
      <c r="L40" s="16">
        <f>SUM(L41:L42)</f>
        <v>1794.8000000000002</v>
      </c>
      <c r="M40" s="16">
        <f>SUM(M41:M42)</f>
        <v>934.6</v>
      </c>
      <c r="N40" s="16">
        <f t="shared" si="3"/>
        <v>860.20000000000016</v>
      </c>
    </row>
    <row r="41" spans="1:14" ht="18.75" customHeight="1" x14ac:dyDescent="0.3">
      <c r="A41" s="17" t="s">
        <v>77</v>
      </c>
      <c r="B41" s="21" t="s">
        <v>78</v>
      </c>
      <c r="C41" s="19">
        <v>78.900000000000006</v>
      </c>
      <c r="D41" s="19">
        <v>224.3</v>
      </c>
      <c r="E41" s="16">
        <f t="shared" si="0"/>
        <v>-145.4</v>
      </c>
      <c r="F41" s="19">
        <v>171</v>
      </c>
      <c r="G41" s="19">
        <v>486</v>
      </c>
      <c r="H41" s="16">
        <f t="shared" si="1"/>
        <v>-315</v>
      </c>
      <c r="I41" s="19">
        <v>279.60000000000002</v>
      </c>
      <c r="J41" s="19">
        <v>794.4</v>
      </c>
      <c r="K41" s="16">
        <f t="shared" si="2"/>
        <v>-514.79999999999995</v>
      </c>
      <c r="L41" s="19">
        <v>328.9</v>
      </c>
      <c r="M41" s="19">
        <v>934.6</v>
      </c>
      <c r="N41" s="16">
        <f t="shared" si="3"/>
        <v>-605.70000000000005</v>
      </c>
    </row>
    <row r="42" spans="1:14" ht="18.75" customHeight="1" x14ac:dyDescent="0.3">
      <c r="A42" s="17" t="s">
        <v>79</v>
      </c>
      <c r="B42" s="21" t="s">
        <v>80</v>
      </c>
      <c r="C42" s="19">
        <v>93.2</v>
      </c>
      <c r="D42" s="19">
        <v>0</v>
      </c>
      <c r="E42" s="16">
        <f t="shared" si="0"/>
        <v>93.2</v>
      </c>
      <c r="F42" s="19">
        <v>515.4</v>
      </c>
      <c r="G42" s="19">
        <v>0</v>
      </c>
      <c r="H42" s="16">
        <f t="shared" si="1"/>
        <v>515.4</v>
      </c>
      <c r="I42" s="19">
        <v>730</v>
      </c>
      <c r="J42" s="19">
        <v>0</v>
      </c>
      <c r="K42" s="16">
        <f t="shared" si="2"/>
        <v>730</v>
      </c>
      <c r="L42" s="19">
        <v>1465.9</v>
      </c>
      <c r="M42" s="19">
        <v>0</v>
      </c>
      <c r="N42" s="16">
        <f t="shared" si="3"/>
        <v>1465.9</v>
      </c>
    </row>
    <row r="43" spans="1:14" ht="18.75" customHeight="1" x14ac:dyDescent="0.3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">
      <c r="A44" s="14" t="s">
        <v>83</v>
      </c>
      <c r="B44" s="32" t="s">
        <v>84</v>
      </c>
      <c r="C44" s="16">
        <f>+C45+C61+E72+C77+C91</f>
        <v>1381.1165000000001</v>
      </c>
      <c r="D44" s="16">
        <f>+D45+D61+D77</f>
        <v>2230.2967465000002</v>
      </c>
      <c r="E44" s="16">
        <f t="shared" si="0"/>
        <v>-849.18024650000007</v>
      </c>
      <c r="F44" s="16">
        <f>+F45+F61+H72+F77+F91</f>
        <v>3393.2309999999998</v>
      </c>
      <c r="G44" s="16">
        <f>+G45+G61+G77</f>
        <v>4243.172493</v>
      </c>
      <c r="H44" s="16">
        <f t="shared" ref="H44:H91" si="4">+F44-G44</f>
        <v>-849.94149300000026</v>
      </c>
      <c r="I44" s="16">
        <f>+I45+I61+K72+I77+I91</f>
        <v>4710.8624999999993</v>
      </c>
      <c r="J44" s="16">
        <f>+J45+J61+J77</f>
        <v>7045.6472395000001</v>
      </c>
      <c r="K44" s="16">
        <f t="shared" ref="K44:K91" si="5">+I44-J44</f>
        <v>-2334.7847395000008</v>
      </c>
      <c r="L44" s="16">
        <f>+L45+L61+N72+L77+L91</f>
        <v>9044.3580000000002</v>
      </c>
      <c r="M44" s="16">
        <f>+M45+M61+M77</f>
        <v>11219.096986</v>
      </c>
      <c r="N44" s="16">
        <f t="shared" ref="N44:N91" si="6">+L44-M44</f>
        <v>-2174.7389860000003</v>
      </c>
    </row>
    <row r="45" spans="1:14" ht="18.75" customHeight="1" x14ac:dyDescent="0.25">
      <c r="A45" s="17" t="s">
        <v>85</v>
      </c>
      <c r="B45" s="33" t="s">
        <v>48</v>
      </c>
      <c r="C45" s="16">
        <f>+C46+C51+C56</f>
        <v>749.35850000000005</v>
      </c>
      <c r="D45" s="16">
        <f>+D46+D51+D56</f>
        <v>824.31074650000005</v>
      </c>
      <c r="E45" s="16">
        <f t="shared" si="0"/>
        <v>-74.952246500000001</v>
      </c>
      <c r="F45" s="16">
        <f>+F46+F51+F56</f>
        <v>1364.0860000000002</v>
      </c>
      <c r="G45" s="16">
        <f>+G46+G51+G56</f>
        <v>590.65549300000009</v>
      </c>
      <c r="H45" s="16">
        <f t="shared" si="4"/>
        <v>773.43050700000015</v>
      </c>
      <c r="I45" s="16">
        <f>+I46+I51+I56</f>
        <v>1072.1685</v>
      </c>
      <c r="J45" s="16">
        <f>+J46+J51+J56</f>
        <v>1262.0082394999999</v>
      </c>
      <c r="K45" s="16">
        <f t="shared" si="5"/>
        <v>-189.83973949999995</v>
      </c>
      <c r="L45" s="16">
        <f>+L46+L51+L56</f>
        <v>760.17600000000004</v>
      </c>
      <c r="M45" s="16">
        <f>+M46+M51+M56</f>
        <v>1906.1889859999999</v>
      </c>
      <c r="N45" s="16">
        <f t="shared" si="6"/>
        <v>-1146.0129859999997</v>
      </c>
    </row>
    <row r="46" spans="1:14" ht="18.75" customHeight="1" x14ac:dyDescent="0.25">
      <c r="A46" s="17" t="s">
        <v>86</v>
      </c>
      <c r="B46" s="34" t="s">
        <v>87</v>
      </c>
      <c r="C46" s="16">
        <f>SUM(C47:C50)</f>
        <v>54.405999999999999</v>
      </c>
      <c r="D46" s="16">
        <f>SUM(D47:D50)</f>
        <v>23.047999999999998</v>
      </c>
      <c r="E46" s="16">
        <f t="shared" si="0"/>
        <v>31.358000000000001</v>
      </c>
      <c r="F46" s="16">
        <f>SUM(F47:F50)</f>
        <v>55.227999999999994</v>
      </c>
      <c r="G46" s="16">
        <f>SUM(G47:G50)</f>
        <v>-105.03</v>
      </c>
      <c r="H46" s="16">
        <f t="shared" si="4"/>
        <v>160.25799999999998</v>
      </c>
      <c r="I46" s="16">
        <f>SUM(I47:I50)</f>
        <v>67.265000000000001</v>
      </c>
      <c r="J46" s="16">
        <f>SUM(J47:J50)</f>
        <v>326.68900000000002</v>
      </c>
      <c r="K46" s="16">
        <f t="shared" si="5"/>
        <v>-259.42400000000004</v>
      </c>
      <c r="L46" s="16">
        <f>SUM(L47:L50)</f>
        <v>-9.0970000000000013</v>
      </c>
      <c r="M46" s="16">
        <f>SUM(M47:M50)</f>
        <v>503.61400000000003</v>
      </c>
      <c r="N46" s="16">
        <f t="shared" si="6"/>
        <v>-512.71100000000001</v>
      </c>
    </row>
    <row r="47" spans="1:14" ht="18.75" customHeight="1" x14ac:dyDescent="0.25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25">
      <c r="A48" s="17" t="s">
        <v>90</v>
      </c>
      <c r="B48" s="36" t="s">
        <v>91</v>
      </c>
      <c r="C48" s="19">
        <v>0</v>
      </c>
      <c r="D48" s="19">
        <v>-12.111000000000001</v>
      </c>
      <c r="E48" s="16">
        <f t="shared" si="0"/>
        <v>12.111000000000001</v>
      </c>
      <c r="F48" s="19">
        <v>0</v>
      </c>
      <c r="G48" s="19">
        <v>-10.048999999999999</v>
      </c>
      <c r="H48" s="16">
        <f t="shared" si="4"/>
        <v>10.048999999999999</v>
      </c>
      <c r="I48" s="19">
        <v>0</v>
      </c>
      <c r="J48" s="19">
        <v>13.069000000000001</v>
      </c>
      <c r="K48" s="16">
        <f t="shared" si="5"/>
        <v>-13.069000000000001</v>
      </c>
      <c r="L48" s="19">
        <v>0</v>
      </c>
      <c r="M48" s="19">
        <v>81.265000000000001</v>
      </c>
      <c r="N48" s="16">
        <f t="shared" si="6"/>
        <v>-81.265000000000001</v>
      </c>
    </row>
    <row r="49" spans="1:14" ht="18.75" customHeight="1" x14ac:dyDescent="0.25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0</v>
      </c>
      <c r="M49" s="19">
        <v>0</v>
      </c>
      <c r="N49" s="16">
        <f t="shared" si="6"/>
        <v>0</v>
      </c>
    </row>
    <row r="50" spans="1:14" ht="18.75" customHeight="1" x14ac:dyDescent="0.25">
      <c r="A50" s="17" t="s">
        <v>93</v>
      </c>
      <c r="B50" s="36" t="s">
        <v>70</v>
      </c>
      <c r="C50" s="19">
        <v>54.405999999999999</v>
      </c>
      <c r="D50" s="19">
        <v>35.158999999999999</v>
      </c>
      <c r="E50" s="16">
        <f t="shared" si="0"/>
        <v>19.247</v>
      </c>
      <c r="F50" s="19">
        <v>55.227999999999994</v>
      </c>
      <c r="G50" s="19">
        <v>-94.980999999999995</v>
      </c>
      <c r="H50" s="16">
        <f t="shared" si="4"/>
        <v>150.209</v>
      </c>
      <c r="I50" s="19">
        <v>67.265000000000001</v>
      </c>
      <c r="J50" s="19">
        <v>313.62</v>
      </c>
      <c r="K50" s="16">
        <f t="shared" si="5"/>
        <v>-246.35500000000002</v>
      </c>
      <c r="L50" s="19">
        <v>-9.0970000000000013</v>
      </c>
      <c r="M50" s="19">
        <v>422.34900000000005</v>
      </c>
      <c r="N50" s="16">
        <f t="shared" si="6"/>
        <v>-431.44600000000003</v>
      </c>
    </row>
    <row r="51" spans="1:14" ht="18.75" customHeight="1" x14ac:dyDescent="0.25">
      <c r="A51" s="17" t="s">
        <v>94</v>
      </c>
      <c r="B51" s="35" t="s">
        <v>52</v>
      </c>
      <c r="C51" s="16">
        <f>SUM(C52:C55)</f>
        <v>69.976500000000001</v>
      </c>
      <c r="D51" s="16">
        <f>SUM(D52:D55)</f>
        <v>51.673746500000078</v>
      </c>
      <c r="E51" s="16">
        <f t="shared" si="0"/>
        <v>18.302753499999923</v>
      </c>
      <c r="F51" s="16">
        <f>SUM(F52:F55)</f>
        <v>124.623</v>
      </c>
      <c r="G51" s="16">
        <f>SUM(G52:G55)</f>
        <v>-412.23950700000012</v>
      </c>
      <c r="H51" s="16">
        <f t="shared" si="4"/>
        <v>536.86250700000016</v>
      </c>
      <c r="I51" s="16">
        <f>SUM(I52:I55)</f>
        <v>91.088499999999996</v>
      </c>
      <c r="J51" s="16">
        <f>SUM(J52:J55)</f>
        <v>47.87623949999989</v>
      </c>
      <c r="K51" s="16">
        <f t="shared" si="5"/>
        <v>43.212260500000106</v>
      </c>
      <c r="L51" s="16">
        <f>SUM(L52:L55)</f>
        <v>99.159000000000006</v>
      </c>
      <c r="M51" s="16">
        <f>SUM(M52:M55)</f>
        <v>-237.73501400000004</v>
      </c>
      <c r="N51" s="16">
        <f t="shared" si="6"/>
        <v>336.89401400000003</v>
      </c>
    </row>
    <row r="52" spans="1:14" ht="18.75" customHeight="1" x14ac:dyDescent="0.25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25">
      <c r="A53" s="17" t="s">
        <v>96</v>
      </c>
      <c r="B53" s="36" t="s">
        <v>91</v>
      </c>
      <c r="C53" s="19">
        <v>-1.6274999999999999</v>
      </c>
      <c r="D53" s="19">
        <v>-10.418890000000001</v>
      </c>
      <c r="E53" s="16">
        <f t="shared" si="0"/>
        <v>8.7913900000000016</v>
      </c>
      <c r="F53" s="19">
        <v>0.151</v>
      </c>
      <c r="G53" s="19">
        <v>-104.03278</v>
      </c>
      <c r="H53" s="16">
        <f t="shared" si="4"/>
        <v>104.18378</v>
      </c>
      <c r="I53" s="19">
        <v>-1.4295</v>
      </c>
      <c r="J53" s="19">
        <v>39.506329999999998</v>
      </c>
      <c r="K53" s="16">
        <f t="shared" si="5"/>
        <v>-40.935829999999996</v>
      </c>
      <c r="L53" s="19">
        <v>0.34899999999999998</v>
      </c>
      <c r="M53" s="19">
        <v>184.17644000000001</v>
      </c>
      <c r="N53" s="16">
        <f t="shared" si="6"/>
        <v>-183.82744000000002</v>
      </c>
    </row>
    <row r="54" spans="1:14" ht="18.75" customHeight="1" x14ac:dyDescent="0.25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25">
      <c r="A55" s="17" t="s">
        <v>98</v>
      </c>
      <c r="B55" s="36" t="s">
        <v>70</v>
      </c>
      <c r="C55" s="19">
        <v>71.603999999999999</v>
      </c>
      <c r="D55" s="19">
        <v>62.092636500000083</v>
      </c>
      <c r="E55" s="16">
        <f t="shared" si="0"/>
        <v>9.5113634999999164</v>
      </c>
      <c r="F55" s="19">
        <v>124.47200000000001</v>
      </c>
      <c r="G55" s="19">
        <v>-308.20672700000011</v>
      </c>
      <c r="H55" s="16">
        <f t="shared" si="4"/>
        <v>432.67872700000009</v>
      </c>
      <c r="I55" s="19">
        <v>92.518000000000001</v>
      </c>
      <c r="J55" s="19">
        <v>8.369909499999892</v>
      </c>
      <c r="K55" s="16">
        <f t="shared" si="5"/>
        <v>84.148090500000109</v>
      </c>
      <c r="L55" s="19">
        <v>98.81</v>
      </c>
      <c r="M55" s="19">
        <v>-421.91145400000005</v>
      </c>
      <c r="N55" s="16">
        <f t="shared" si="6"/>
        <v>520.72145399999999</v>
      </c>
    </row>
    <row r="56" spans="1:14" ht="18.75" customHeight="1" x14ac:dyDescent="0.25">
      <c r="A56" s="17" t="s">
        <v>99</v>
      </c>
      <c r="B56" s="34" t="s">
        <v>54</v>
      </c>
      <c r="C56" s="16">
        <f>SUM(C57:C60)</f>
        <v>624.976</v>
      </c>
      <c r="D56" s="16">
        <f>SUM(D57:D60)</f>
        <v>749.58899999999994</v>
      </c>
      <c r="E56" s="16">
        <f t="shared" si="0"/>
        <v>-124.61299999999994</v>
      </c>
      <c r="F56" s="16">
        <f>SUM(F57:F60)</f>
        <v>1184.2350000000001</v>
      </c>
      <c r="G56" s="16">
        <f>SUM(G57:G60)</f>
        <v>1107.9250000000002</v>
      </c>
      <c r="H56" s="16">
        <f t="shared" si="4"/>
        <v>76.309999999999945</v>
      </c>
      <c r="I56" s="16">
        <f>SUM(I57:I60)</f>
        <v>913.81499999999994</v>
      </c>
      <c r="J56" s="16">
        <f>SUM(J57:J60)</f>
        <v>887.44299999999998</v>
      </c>
      <c r="K56" s="16">
        <f t="shared" si="5"/>
        <v>26.371999999999957</v>
      </c>
      <c r="L56" s="16">
        <f>SUM(L57:L60)</f>
        <v>670.11400000000003</v>
      </c>
      <c r="M56" s="16">
        <f>SUM(M57:M60)</f>
        <v>1640.31</v>
      </c>
      <c r="N56" s="16">
        <f t="shared" si="6"/>
        <v>-970.19599999999991</v>
      </c>
    </row>
    <row r="57" spans="1:14" ht="18.75" customHeight="1" x14ac:dyDescent="0.25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25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25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25">
      <c r="A60" s="17" t="s">
        <v>103</v>
      </c>
      <c r="B60" s="36" t="s">
        <v>70</v>
      </c>
      <c r="C60" s="19">
        <v>624.976</v>
      </c>
      <c r="D60" s="19">
        <v>749.58899999999994</v>
      </c>
      <c r="E60" s="16">
        <f t="shared" si="0"/>
        <v>-124.61299999999994</v>
      </c>
      <c r="F60" s="19">
        <v>1184.2350000000001</v>
      </c>
      <c r="G60" s="19">
        <v>1107.9250000000002</v>
      </c>
      <c r="H60" s="16">
        <f t="shared" si="4"/>
        <v>76.309999999999945</v>
      </c>
      <c r="I60" s="19">
        <v>913.81499999999994</v>
      </c>
      <c r="J60" s="19">
        <v>887.44299999999998</v>
      </c>
      <c r="K60" s="16">
        <f t="shared" si="5"/>
        <v>26.371999999999957</v>
      </c>
      <c r="L60" s="19">
        <v>670.11400000000003</v>
      </c>
      <c r="M60" s="19">
        <v>1640.31</v>
      </c>
      <c r="N60" s="16">
        <f t="shared" si="6"/>
        <v>-970.19599999999991</v>
      </c>
    </row>
    <row r="61" spans="1:14" ht="18.75" customHeight="1" x14ac:dyDescent="0.25">
      <c r="A61" s="17" t="s">
        <v>104</v>
      </c>
      <c r="B61" s="33" t="s">
        <v>56</v>
      </c>
      <c r="C61" s="16">
        <f>+C62+C67</f>
        <v>901.5</v>
      </c>
      <c r="D61" s="16">
        <f>+D62+D67</f>
        <v>379.4</v>
      </c>
      <c r="E61" s="16">
        <f t="shared" si="0"/>
        <v>522.1</v>
      </c>
      <c r="F61" s="16">
        <f>+F62+F67</f>
        <v>1698.1</v>
      </c>
      <c r="G61" s="16">
        <f>+G62+G67</f>
        <v>1430.8000000000002</v>
      </c>
      <c r="H61" s="16">
        <f t="shared" si="4"/>
        <v>267.29999999999973</v>
      </c>
      <c r="I61" s="16">
        <f>+I62+I67</f>
        <v>3155</v>
      </c>
      <c r="J61" s="16">
        <f>+J62+J67</f>
        <v>1495.8</v>
      </c>
      <c r="K61" s="16">
        <f t="shared" si="5"/>
        <v>1659.2</v>
      </c>
      <c r="L61" s="16">
        <f>+L62+L67</f>
        <v>4486.2</v>
      </c>
      <c r="M61" s="16">
        <f>+M62+M67</f>
        <v>682.80000000000007</v>
      </c>
      <c r="N61" s="16">
        <f t="shared" si="6"/>
        <v>3803.3999999999996</v>
      </c>
    </row>
    <row r="62" spans="1:14" ht="18.75" customHeight="1" x14ac:dyDescent="0.25">
      <c r="A62" s="17" t="s">
        <v>105</v>
      </c>
      <c r="B62" s="34" t="s">
        <v>58</v>
      </c>
      <c r="C62" s="16">
        <f>SUM(C63:C66)</f>
        <v>162</v>
      </c>
      <c r="D62" s="16">
        <f>SUM(D63:D66)</f>
        <v>0</v>
      </c>
      <c r="E62" s="16">
        <f t="shared" si="0"/>
        <v>162</v>
      </c>
      <c r="F62" s="16">
        <f>SUM(F63:F66)</f>
        <v>218.39999999999998</v>
      </c>
      <c r="G62" s="16">
        <f>SUM(G63:G66)</f>
        <v>15</v>
      </c>
      <c r="H62" s="16">
        <f t="shared" si="4"/>
        <v>203.39999999999998</v>
      </c>
      <c r="I62" s="16">
        <f>SUM(I63:I66)</f>
        <v>378.99999999999994</v>
      </c>
      <c r="J62" s="16">
        <f>SUM(J63:J66)</f>
        <v>16</v>
      </c>
      <c r="K62" s="16">
        <f t="shared" si="5"/>
        <v>362.99999999999994</v>
      </c>
      <c r="L62" s="16">
        <f>SUM(L63:L66)</f>
        <v>504</v>
      </c>
      <c r="M62" s="16">
        <f>SUM(M63:M66)</f>
        <v>16</v>
      </c>
      <c r="N62" s="16">
        <f t="shared" si="6"/>
        <v>488</v>
      </c>
    </row>
    <row r="63" spans="1:14" ht="18.75" customHeight="1" x14ac:dyDescent="0.25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25">
      <c r="A64" s="17" t="s">
        <v>107</v>
      </c>
      <c r="B64" s="36" t="s">
        <v>91</v>
      </c>
      <c r="C64" s="19">
        <v>0</v>
      </c>
      <c r="D64" s="19">
        <v>0</v>
      </c>
      <c r="E64" s="16">
        <f t="shared" si="0"/>
        <v>0</v>
      </c>
      <c r="F64" s="19">
        <v>42.6</v>
      </c>
      <c r="G64" s="19">
        <v>0</v>
      </c>
      <c r="H64" s="16">
        <f t="shared" si="4"/>
        <v>42.6</v>
      </c>
      <c r="I64" s="19">
        <v>82</v>
      </c>
      <c r="J64" s="19">
        <v>0</v>
      </c>
      <c r="K64" s="16">
        <f t="shared" si="5"/>
        <v>82</v>
      </c>
      <c r="L64" s="19">
        <v>112.1</v>
      </c>
      <c r="M64" s="19">
        <v>0</v>
      </c>
      <c r="N64" s="16">
        <f t="shared" si="6"/>
        <v>112.1</v>
      </c>
    </row>
    <row r="65" spans="1:14" ht="18.75" customHeight="1" x14ac:dyDescent="0.25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25">
      <c r="A66" s="17" t="s">
        <v>109</v>
      </c>
      <c r="B66" s="36" t="s">
        <v>70</v>
      </c>
      <c r="C66" s="19">
        <v>162</v>
      </c>
      <c r="D66" s="19">
        <v>0</v>
      </c>
      <c r="E66" s="16">
        <f t="shared" si="0"/>
        <v>162</v>
      </c>
      <c r="F66" s="19">
        <v>175.79999999999998</v>
      </c>
      <c r="G66" s="19">
        <v>15</v>
      </c>
      <c r="H66" s="16">
        <f t="shared" si="4"/>
        <v>160.79999999999998</v>
      </c>
      <c r="I66" s="19">
        <v>296.99999999999994</v>
      </c>
      <c r="J66" s="19">
        <v>16</v>
      </c>
      <c r="K66" s="16">
        <f t="shared" si="5"/>
        <v>280.99999999999994</v>
      </c>
      <c r="L66" s="19">
        <v>391.9</v>
      </c>
      <c r="M66" s="19">
        <v>16</v>
      </c>
      <c r="N66" s="16">
        <f t="shared" si="6"/>
        <v>375.9</v>
      </c>
    </row>
    <row r="67" spans="1:14" ht="18.75" customHeight="1" x14ac:dyDescent="0.25">
      <c r="A67" s="17" t="s">
        <v>110</v>
      </c>
      <c r="B67" s="34" t="s">
        <v>60</v>
      </c>
      <c r="C67" s="16">
        <f>SUM(C68:C71)</f>
        <v>739.5</v>
      </c>
      <c r="D67" s="16">
        <f>SUM(D68:D71)</f>
        <v>379.4</v>
      </c>
      <c r="E67" s="16">
        <f t="shared" si="0"/>
        <v>360.1</v>
      </c>
      <c r="F67" s="16">
        <f>SUM(F68:F71)</f>
        <v>1479.6999999999998</v>
      </c>
      <c r="G67" s="16">
        <f>SUM(G68:G71)</f>
        <v>1415.8000000000002</v>
      </c>
      <c r="H67" s="16">
        <f t="shared" si="4"/>
        <v>63.899999999999636</v>
      </c>
      <c r="I67" s="16">
        <f>SUM(I68:I71)</f>
        <v>2776</v>
      </c>
      <c r="J67" s="16">
        <f>SUM(J68:J71)</f>
        <v>1479.8</v>
      </c>
      <c r="K67" s="16">
        <f t="shared" si="5"/>
        <v>1296.2</v>
      </c>
      <c r="L67" s="16">
        <f>SUM(L68:L71)</f>
        <v>3982.2</v>
      </c>
      <c r="M67" s="16">
        <f>SUM(M68:M71)</f>
        <v>666.80000000000007</v>
      </c>
      <c r="N67" s="16">
        <f t="shared" si="6"/>
        <v>3315.3999999999996</v>
      </c>
    </row>
    <row r="68" spans="1:14" ht="18.75" customHeight="1" x14ac:dyDescent="0.25">
      <c r="A68" s="17" t="s">
        <v>111</v>
      </c>
      <c r="B68" s="36" t="s">
        <v>89</v>
      </c>
      <c r="C68" s="19">
        <v>271.20000000000005</v>
      </c>
      <c r="D68" s="19">
        <v>0</v>
      </c>
      <c r="E68" s="16">
        <f t="shared" si="0"/>
        <v>271.20000000000005</v>
      </c>
      <c r="F68" s="19">
        <v>1024</v>
      </c>
      <c r="G68" s="19">
        <v>0</v>
      </c>
      <c r="H68" s="16">
        <f t="shared" si="4"/>
        <v>1024</v>
      </c>
      <c r="I68" s="19">
        <v>2159.6</v>
      </c>
      <c r="J68" s="19">
        <v>0</v>
      </c>
      <c r="K68" s="16">
        <f t="shared" si="5"/>
        <v>2159.6</v>
      </c>
      <c r="L68" s="19">
        <v>3131.2999999999997</v>
      </c>
      <c r="M68" s="19">
        <v>0</v>
      </c>
      <c r="N68" s="16">
        <f t="shared" si="6"/>
        <v>3131.2999999999997</v>
      </c>
    </row>
    <row r="69" spans="1:14" ht="18.75" customHeight="1" x14ac:dyDescent="0.25">
      <c r="A69" s="17" t="s">
        <v>112</v>
      </c>
      <c r="B69" s="36" t="s">
        <v>91</v>
      </c>
      <c r="C69" s="19">
        <v>133.6</v>
      </c>
      <c r="D69" s="19">
        <v>-155.10000000000002</v>
      </c>
      <c r="E69" s="16">
        <f t="shared" si="0"/>
        <v>288.70000000000005</v>
      </c>
      <c r="F69" s="19">
        <v>111</v>
      </c>
      <c r="G69" s="19">
        <v>-110.1</v>
      </c>
      <c r="H69" s="16">
        <f t="shared" si="4"/>
        <v>221.1</v>
      </c>
      <c r="I69" s="19">
        <v>92.6</v>
      </c>
      <c r="J69" s="19">
        <v>-94</v>
      </c>
      <c r="K69" s="16">
        <f t="shared" si="5"/>
        <v>186.6</v>
      </c>
      <c r="L69" s="19">
        <v>175.6</v>
      </c>
      <c r="M69" s="19">
        <v>-6.0999999999999943</v>
      </c>
      <c r="N69" s="16">
        <f t="shared" si="6"/>
        <v>181.7</v>
      </c>
    </row>
    <row r="70" spans="1:14" ht="18.75" customHeight="1" x14ac:dyDescent="0.25">
      <c r="A70" s="17" t="s">
        <v>113</v>
      </c>
      <c r="B70" s="36" t="s">
        <v>68</v>
      </c>
      <c r="C70" s="19">
        <v>0</v>
      </c>
      <c r="D70" s="19">
        <v>268.10000000000002</v>
      </c>
      <c r="E70" s="16">
        <f t="shared" ref="E70:E94" si="7">+C70-D70</f>
        <v>-268.10000000000002</v>
      </c>
      <c r="F70" s="19">
        <v>0</v>
      </c>
      <c r="G70" s="19">
        <v>1264</v>
      </c>
      <c r="H70" s="16">
        <f t="shared" si="4"/>
        <v>-1264</v>
      </c>
      <c r="I70" s="19">
        <v>0</v>
      </c>
      <c r="J70" s="19">
        <v>1177</v>
      </c>
      <c r="K70" s="16">
        <f t="shared" si="5"/>
        <v>-1177</v>
      </c>
      <c r="L70" s="19">
        <v>0</v>
      </c>
      <c r="M70" s="19">
        <v>432.8</v>
      </c>
      <c r="N70" s="16">
        <f t="shared" si="6"/>
        <v>-432.8</v>
      </c>
    </row>
    <row r="71" spans="1:14" ht="18.75" customHeight="1" x14ac:dyDescent="0.25">
      <c r="A71" s="17" t="s">
        <v>114</v>
      </c>
      <c r="B71" s="36" t="s">
        <v>70</v>
      </c>
      <c r="C71" s="19">
        <v>334.7</v>
      </c>
      <c r="D71" s="19">
        <v>266.39999999999998</v>
      </c>
      <c r="E71" s="16">
        <f t="shared" si="7"/>
        <v>68.300000000000011</v>
      </c>
      <c r="F71" s="19">
        <v>344.69999999999993</v>
      </c>
      <c r="G71" s="19">
        <v>261.89999999999998</v>
      </c>
      <c r="H71" s="16">
        <f t="shared" si="4"/>
        <v>82.799999999999955</v>
      </c>
      <c r="I71" s="19">
        <v>523.80000000000007</v>
      </c>
      <c r="J71" s="19">
        <v>396.79999999999995</v>
      </c>
      <c r="K71" s="16">
        <f t="shared" si="5"/>
        <v>127.00000000000011</v>
      </c>
      <c r="L71" s="19">
        <v>675.30000000000007</v>
      </c>
      <c r="M71" s="19">
        <v>240.1</v>
      </c>
      <c r="N71" s="16">
        <f t="shared" si="6"/>
        <v>435.20000000000005</v>
      </c>
    </row>
    <row r="72" spans="1:14" ht="18.75" customHeight="1" x14ac:dyDescent="0.25">
      <c r="A72" s="17" t="s">
        <v>115</v>
      </c>
      <c r="B72" s="33" t="s">
        <v>116</v>
      </c>
      <c r="C72" s="37"/>
      <c r="D72" s="37"/>
      <c r="E72" s="16">
        <f>SUM(E73:E76)</f>
        <v>23.856999999999992</v>
      </c>
      <c r="F72" s="37"/>
      <c r="G72" s="37"/>
      <c r="H72" s="16">
        <f>SUM(H73:H76)</f>
        <v>76.856999999999999</v>
      </c>
      <c r="I72" s="37"/>
      <c r="J72" s="37"/>
      <c r="K72" s="16">
        <f>SUM(K73:K76)</f>
        <v>39.796999999999983</v>
      </c>
      <c r="L72" s="37"/>
      <c r="M72" s="37"/>
      <c r="N72" s="16">
        <f>SUM(N73:N76)</f>
        <v>6.4270000000000174</v>
      </c>
    </row>
    <row r="73" spans="1:14" ht="18.75" customHeight="1" x14ac:dyDescent="0.25">
      <c r="A73" s="17" t="s">
        <v>117</v>
      </c>
      <c r="B73" s="36" t="s">
        <v>89</v>
      </c>
      <c r="C73" s="37"/>
      <c r="D73" s="37"/>
      <c r="E73" s="19">
        <v>4.8</v>
      </c>
      <c r="F73" s="37"/>
      <c r="G73" s="37"/>
      <c r="H73" s="19">
        <v>6.6</v>
      </c>
      <c r="I73" s="37"/>
      <c r="J73" s="37"/>
      <c r="K73" s="19">
        <v>2.5999999999999996</v>
      </c>
      <c r="L73" s="37"/>
      <c r="M73" s="37"/>
      <c r="N73" s="19">
        <v>4</v>
      </c>
    </row>
    <row r="74" spans="1:14" ht="18.75" customHeight="1" x14ac:dyDescent="0.25">
      <c r="A74" s="17" t="s">
        <v>118</v>
      </c>
      <c r="B74" s="36" t="s">
        <v>91</v>
      </c>
      <c r="C74" s="37"/>
      <c r="D74" s="37"/>
      <c r="E74" s="19">
        <v>21.5</v>
      </c>
      <c r="F74" s="37"/>
      <c r="G74" s="37"/>
      <c r="H74" s="19">
        <v>82.9</v>
      </c>
      <c r="I74" s="37"/>
      <c r="J74" s="37"/>
      <c r="K74" s="19">
        <v>48.599999999999994</v>
      </c>
      <c r="L74" s="37"/>
      <c r="M74" s="37"/>
      <c r="N74" s="19">
        <v>11.999999999999996</v>
      </c>
    </row>
    <row r="75" spans="1:14" ht="18.75" customHeight="1" x14ac:dyDescent="0.25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-30.369</v>
      </c>
      <c r="I75" s="37"/>
      <c r="J75" s="37"/>
      <c r="K75" s="19">
        <v>-30.369</v>
      </c>
      <c r="L75" s="37"/>
      <c r="M75" s="37"/>
      <c r="N75" s="19">
        <v>-30.369</v>
      </c>
    </row>
    <row r="76" spans="1:14" ht="18.75" customHeight="1" x14ac:dyDescent="0.25">
      <c r="A76" s="17" t="s">
        <v>120</v>
      </c>
      <c r="B76" s="36" t="s">
        <v>70</v>
      </c>
      <c r="C76" s="37"/>
      <c r="D76" s="37"/>
      <c r="E76" s="19">
        <v>-2.4430000000000081</v>
      </c>
      <c r="F76" s="37"/>
      <c r="G76" s="37"/>
      <c r="H76" s="19">
        <v>17.725999999999992</v>
      </c>
      <c r="I76" s="37"/>
      <c r="J76" s="37"/>
      <c r="K76" s="19">
        <v>18.965999999999987</v>
      </c>
      <c r="L76" s="37"/>
      <c r="M76" s="37"/>
      <c r="N76" s="19">
        <v>20.796000000000021</v>
      </c>
    </row>
    <row r="77" spans="1:14" ht="18.75" customHeight="1" x14ac:dyDescent="0.25">
      <c r="A77" s="17" t="s">
        <v>121</v>
      </c>
      <c r="B77" s="33" t="s">
        <v>62</v>
      </c>
      <c r="C77" s="16">
        <f>SUM(C79:C82)</f>
        <v>-838.49900000000002</v>
      </c>
      <c r="D77" s="16">
        <f>SUM(D79:D82)</f>
        <v>1026.586</v>
      </c>
      <c r="E77" s="16">
        <f t="shared" si="7"/>
        <v>-1865.085</v>
      </c>
      <c r="F77" s="16">
        <f>SUM(F79:F82)</f>
        <v>-571.51200000000006</v>
      </c>
      <c r="G77" s="16">
        <f>SUM(G79:G82)</f>
        <v>2221.7170000000001</v>
      </c>
      <c r="H77" s="16">
        <f t="shared" si="4"/>
        <v>-2793.2290000000003</v>
      </c>
      <c r="I77" s="16">
        <f>SUM(I79:I82)</f>
        <v>-693.20299999999986</v>
      </c>
      <c r="J77" s="16">
        <f>SUM(J79:J82)</f>
        <v>4287.8389999999999</v>
      </c>
      <c r="K77" s="16">
        <f t="shared" si="5"/>
        <v>-4981.0419999999995</v>
      </c>
      <c r="L77" s="16">
        <f>SUM(L79:L82)</f>
        <v>2376.5549999999994</v>
      </c>
      <c r="M77" s="16">
        <f>SUM(M79:M82)</f>
        <v>8630.1080000000002</v>
      </c>
      <c r="N77" s="16">
        <f t="shared" si="6"/>
        <v>-6253.5530000000008</v>
      </c>
    </row>
    <row r="78" spans="1:14" ht="18.75" customHeight="1" x14ac:dyDescent="0.3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25">
      <c r="A79" s="17" t="s">
        <v>123</v>
      </c>
      <c r="B79" s="36" t="s">
        <v>89</v>
      </c>
      <c r="C79" s="19">
        <v>-151.90000000000009</v>
      </c>
      <c r="D79" s="19">
        <v>1276.9000000000001</v>
      </c>
      <c r="E79" s="16">
        <f t="shared" si="7"/>
        <v>-1428.8000000000002</v>
      </c>
      <c r="F79" s="19">
        <v>-10.299999999999955</v>
      </c>
      <c r="G79" s="19">
        <v>2357</v>
      </c>
      <c r="H79" s="16">
        <f t="shared" si="4"/>
        <v>-2367.3000000000002</v>
      </c>
      <c r="I79" s="19">
        <v>-1047.5999999999999</v>
      </c>
      <c r="J79" s="19">
        <v>3757.5000000000005</v>
      </c>
      <c r="K79" s="16">
        <f t="shared" si="5"/>
        <v>-4805.1000000000004</v>
      </c>
      <c r="L79" s="19">
        <v>2417.8999999999996</v>
      </c>
      <c r="M79" s="19">
        <v>7744.7999999999993</v>
      </c>
      <c r="N79" s="16">
        <f t="shared" si="6"/>
        <v>-5326.9</v>
      </c>
    </row>
    <row r="80" spans="1:14" ht="18.75" customHeight="1" x14ac:dyDescent="0.25">
      <c r="A80" s="17" t="s">
        <v>124</v>
      </c>
      <c r="B80" s="36" t="s">
        <v>91</v>
      </c>
      <c r="C80" s="19">
        <v>-1058</v>
      </c>
      <c r="D80" s="19">
        <v>148.60000000000002</v>
      </c>
      <c r="E80" s="16">
        <f t="shared" si="7"/>
        <v>-1206.5999999999999</v>
      </c>
      <c r="F80" s="19">
        <v>-899.30000000000007</v>
      </c>
      <c r="G80" s="19">
        <v>79.600000000000023</v>
      </c>
      <c r="H80" s="16">
        <f t="shared" si="4"/>
        <v>-978.90000000000009</v>
      </c>
      <c r="I80" s="19">
        <v>-461.99999999999989</v>
      </c>
      <c r="J80" s="19">
        <v>173.5</v>
      </c>
      <c r="K80" s="16">
        <f t="shared" si="5"/>
        <v>-635.49999999999989</v>
      </c>
      <c r="L80" s="19">
        <v>-485.9</v>
      </c>
      <c r="M80" s="19">
        <v>653.1</v>
      </c>
      <c r="N80" s="16">
        <f t="shared" si="6"/>
        <v>-1139</v>
      </c>
    </row>
    <row r="81" spans="1:14" ht="18.75" customHeight="1" x14ac:dyDescent="0.25">
      <c r="A81" s="17" t="s">
        <v>125</v>
      </c>
      <c r="B81" s="36" t="s">
        <v>68</v>
      </c>
      <c r="C81" s="19">
        <v>597.03600000000006</v>
      </c>
      <c r="D81" s="19">
        <v>-67.882000000000005</v>
      </c>
      <c r="E81" s="16">
        <f t="shared" si="7"/>
        <v>664.91800000000012</v>
      </c>
      <c r="F81" s="19">
        <v>476.41299999999995</v>
      </c>
      <c r="G81" s="19">
        <v>-30.104999999999997</v>
      </c>
      <c r="H81" s="16">
        <f t="shared" si="4"/>
        <v>506.51799999999997</v>
      </c>
      <c r="I81" s="19">
        <v>806.35900000000004</v>
      </c>
      <c r="J81" s="19">
        <v>6.2850000000000001</v>
      </c>
      <c r="K81" s="16">
        <f t="shared" si="5"/>
        <v>800.07400000000007</v>
      </c>
      <c r="L81" s="19">
        <v>345.33000000000004</v>
      </c>
      <c r="M81" s="19">
        <v>5.8910000000000018</v>
      </c>
      <c r="N81" s="16">
        <f t="shared" si="6"/>
        <v>339.43900000000002</v>
      </c>
    </row>
    <row r="82" spans="1:14" ht="18.75" customHeight="1" x14ac:dyDescent="0.25">
      <c r="A82" s="17" t="s">
        <v>126</v>
      </c>
      <c r="B82" s="36" t="s">
        <v>70</v>
      </c>
      <c r="C82" s="19">
        <v>-225.63500000000002</v>
      </c>
      <c r="D82" s="19">
        <v>-331.03199999999993</v>
      </c>
      <c r="E82" s="16">
        <f t="shared" si="7"/>
        <v>105.39699999999991</v>
      </c>
      <c r="F82" s="19">
        <v>-138.32500000000002</v>
      </c>
      <c r="G82" s="19">
        <v>-184.77799999999996</v>
      </c>
      <c r="H82" s="16">
        <f t="shared" si="4"/>
        <v>46.452999999999946</v>
      </c>
      <c r="I82" s="19">
        <v>10.037999999999982</v>
      </c>
      <c r="J82" s="19">
        <v>350.55399999999997</v>
      </c>
      <c r="K82" s="16">
        <f t="shared" si="5"/>
        <v>-340.51599999999996</v>
      </c>
      <c r="L82" s="19">
        <v>99.225000000000051</v>
      </c>
      <c r="M82" s="19">
        <v>226.31700000000001</v>
      </c>
      <c r="N82" s="16">
        <f t="shared" si="6"/>
        <v>-127.09199999999996</v>
      </c>
    </row>
    <row r="83" spans="1:14" ht="18.75" customHeight="1" x14ac:dyDescent="0.3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25">
      <c r="A84" s="17" t="s">
        <v>128</v>
      </c>
      <c r="B84" s="36" t="s">
        <v>129</v>
      </c>
      <c r="C84" s="19">
        <v>-0.20200000000000001</v>
      </c>
      <c r="D84" s="19">
        <v>0</v>
      </c>
      <c r="E84" s="16">
        <f t="shared" ref="E84:E89" si="8">+C84-D84</f>
        <v>-0.20200000000000001</v>
      </c>
      <c r="F84" s="19">
        <v>-0.38800000000000001</v>
      </c>
      <c r="G84" s="19">
        <v>0</v>
      </c>
      <c r="H84" s="16">
        <f t="shared" si="4"/>
        <v>-0.38800000000000001</v>
      </c>
      <c r="I84" s="19">
        <v>-0.57199999999999995</v>
      </c>
      <c r="J84" s="19">
        <v>0</v>
      </c>
      <c r="K84" s="16">
        <f t="shared" si="5"/>
        <v>-0.57199999999999995</v>
      </c>
      <c r="L84" s="19">
        <v>1.714</v>
      </c>
      <c r="M84" s="19">
        <v>0</v>
      </c>
      <c r="N84" s="16">
        <f t="shared" si="6"/>
        <v>1.714</v>
      </c>
    </row>
    <row r="85" spans="1:14" ht="18.75" customHeight="1" x14ac:dyDescent="0.25">
      <c r="A85" s="17" t="s">
        <v>130</v>
      </c>
      <c r="B85" s="36" t="s">
        <v>131</v>
      </c>
      <c r="C85" s="19">
        <v>-713.33600000000001</v>
      </c>
      <c r="D85" s="19">
        <v>555.70600000000002</v>
      </c>
      <c r="E85" s="16">
        <f t="shared" si="8"/>
        <v>-1269.0419999999999</v>
      </c>
      <c r="F85" s="19">
        <v>-807.55800000000022</v>
      </c>
      <c r="G85" s="19">
        <v>1489.0640000000001</v>
      </c>
      <c r="H85" s="16">
        <f t="shared" si="4"/>
        <v>-2296.6220000000003</v>
      </c>
      <c r="I85" s="19">
        <v>-1447.623</v>
      </c>
      <c r="J85" s="19">
        <v>2388.3760000000002</v>
      </c>
      <c r="K85" s="16">
        <f t="shared" si="5"/>
        <v>-3835.9990000000003</v>
      </c>
      <c r="L85" s="19">
        <v>1180.8890000000001</v>
      </c>
      <c r="M85" s="19">
        <v>4916.027</v>
      </c>
      <c r="N85" s="16">
        <f t="shared" si="6"/>
        <v>-3735.1379999999999</v>
      </c>
    </row>
    <row r="86" spans="1:14" ht="18.75" customHeight="1" x14ac:dyDescent="0.25">
      <c r="A86" s="17" t="s">
        <v>132</v>
      </c>
      <c r="B86" s="36" t="s">
        <v>133</v>
      </c>
      <c r="C86" s="19">
        <v>-101.34999999999998</v>
      </c>
      <c r="D86" s="19">
        <v>444.48</v>
      </c>
      <c r="E86" s="16">
        <f t="shared" si="8"/>
        <v>-545.83000000000004</v>
      </c>
      <c r="F86" s="19">
        <v>24.846999999999994</v>
      </c>
      <c r="G86" s="19">
        <v>506.03099999999989</v>
      </c>
      <c r="H86" s="16">
        <f t="shared" si="4"/>
        <v>-481.18399999999991</v>
      </c>
      <c r="I86" s="19">
        <v>431.32600000000002</v>
      </c>
      <c r="J86" s="19">
        <v>1471.6979999999999</v>
      </c>
      <c r="K86" s="16">
        <f t="shared" si="5"/>
        <v>-1040.3719999999998</v>
      </c>
      <c r="L86" s="19">
        <v>645.33799999999997</v>
      </c>
      <c r="M86" s="19">
        <v>3820.8399999999997</v>
      </c>
      <c r="N86" s="16">
        <f t="shared" si="6"/>
        <v>-3175.5019999999995</v>
      </c>
    </row>
    <row r="87" spans="1:14" ht="18.75" customHeight="1" x14ac:dyDescent="0.25">
      <c r="A87" s="17" t="s">
        <v>134</v>
      </c>
      <c r="B87" s="36" t="s">
        <v>135</v>
      </c>
      <c r="C87" s="19">
        <v>5.0999999999999996</v>
      </c>
      <c r="D87" s="19">
        <v>-9.7000000000000011</v>
      </c>
      <c r="E87" s="16">
        <f t="shared" si="8"/>
        <v>14.8</v>
      </c>
      <c r="F87" s="19">
        <v>-7.6999999999999993</v>
      </c>
      <c r="G87" s="19">
        <v>3.8</v>
      </c>
      <c r="H87" s="16">
        <f t="shared" si="4"/>
        <v>-11.5</v>
      </c>
      <c r="I87" s="19">
        <v>-7.1</v>
      </c>
      <c r="J87" s="19">
        <v>6.9</v>
      </c>
      <c r="K87" s="16">
        <f t="shared" si="5"/>
        <v>-14</v>
      </c>
      <c r="L87" s="19">
        <v>-19.099999999999998</v>
      </c>
      <c r="M87" s="19">
        <v>12.799999999999999</v>
      </c>
      <c r="N87" s="16">
        <f t="shared" si="6"/>
        <v>-31.9</v>
      </c>
    </row>
    <row r="88" spans="1:14" ht="18.75" customHeight="1" x14ac:dyDescent="0.25">
      <c r="A88" s="17" t="s">
        <v>136</v>
      </c>
      <c r="B88" s="36" t="s">
        <v>137</v>
      </c>
      <c r="C88" s="19">
        <v>-61.57500000000001</v>
      </c>
      <c r="D88" s="19">
        <v>-121.94899999999998</v>
      </c>
      <c r="E88" s="16">
        <f t="shared" si="8"/>
        <v>60.373999999999974</v>
      </c>
      <c r="F88" s="19">
        <v>147.69999999999999</v>
      </c>
      <c r="G88" s="19">
        <v>189.33200000000002</v>
      </c>
      <c r="H88" s="16">
        <f t="shared" si="4"/>
        <v>-41.632000000000033</v>
      </c>
      <c r="I88" s="19">
        <v>255.93499999999997</v>
      </c>
      <c r="J88" s="19">
        <v>375.584</v>
      </c>
      <c r="K88" s="16">
        <f t="shared" si="5"/>
        <v>-119.64900000000003</v>
      </c>
      <c r="L88" s="19">
        <v>438.41500000000002</v>
      </c>
      <c r="M88" s="19">
        <v>-15.255000000000017</v>
      </c>
      <c r="N88" s="16">
        <f t="shared" si="6"/>
        <v>453.67</v>
      </c>
    </row>
    <row r="89" spans="1:14" ht="18.75" customHeight="1" x14ac:dyDescent="0.25">
      <c r="A89" s="17" t="s">
        <v>138</v>
      </c>
      <c r="B89" s="36" t="s">
        <v>139</v>
      </c>
      <c r="C89" s="19">
        <v>32.864000000000004</v>
      </c>
      <c r="D89" s="19">
        <v>158.04900000000001</v>
      </c>
      <c r="E89" s="16">
        <f t="shared" si="8"/>
        <v>-125.185</v>
      </c>
      <c r="F89" s="19">
        <v>71.587000000000003</v>
      </c>
      <c r="G89" s="19">
        <v>33.49</v>
      </c>
      <c r="H89" s="16">
        <f t="shared" si="4"/>
        <v>38.097000000000001</v>
      </c>
      <c r="I89" s="19">
        <v>74.830999999999989</v>
      </c>
      <c r="J89" s="19">
        <v>45.280999999999999</v>
      </c>
      <c r="K89" s="16">
        <f t="shared" si="5"/>
        <v>29.54999999999999</v>
      </c>
      <c r="L89" s="19">
        <v>129.29899999999998</v>
      </c>
      <c r="M89" s="19">
        <v>-104.304</v>
      </c>
      <c r="N89" s="16">
        <f t="shared" si="6"/>
        <v>233.60299999999998</v>
      </c>
    </row>
    <row r="90" spans="1:14" ht="18.75" customHeight="1" x14ac:dyDescent="0.25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4"/>
        <v>0</v>
      </c>
      <c r="I90" s="37"/>
      <c r="J90" s="19">
        <v>0</v>
      </c>
      <c r="K90" s="16">
        <f t="shared" si="5"/>
        <v>0</v>
      </c>
      <c r="L90" s="37"/>
      <c r="M90" s="19">
        <v>0</v>
      </c>
      <c r="N90" s="16">
        <f t="shared" si="6"/>
        <v>0</v>
      </c>
    </row>
    <row r="91" spans="1:14" ht="18.75" customHeight="1" x14ac:dyDescent="0.25">
      <c r="A91" s="17" t="s">
        <v>142</v>
      </c>
      <c r="B91" s="33" t="s">
        <v>64</v>
      </c>
      <c r="C91" s="19">
        <v>544.9</v>
      </c>
      <c r="D91" s="37"/>
      <c r="E91" s="16">
        <f t="shared" si="7"/>
        <v>544.9</v>
      </c>
      <c r="F91" s="19">
        <v>825.69999999999993</v>
      </c>
      <c r="G91" s="37"/>
      <c r="H91" s="16">
        <f t="shared" si="4"/>
        <v>825.69999999999993</v>
      </c>
      <c r="I91" s="19">
        <v>1137.0999999999999</v>
      </c>
      <c r="J91" s="37"/>
      <c r="K91" s="16">
        <f t="shared" si="5"/>
        <v>1137.0999999999999</v>
      </c>
      <c r="L91" s="19">
        <v>1415.0000000000002</v>
      </c>
      <c r="M91" s="37"/>
      <c r="N91" s="16">
        <f t="shared" si="6"/>
        <v>1415.0000000000002</v>
      </c>
    </row>
    <row r="92" spans="1:14" ht="18.75" customHeight="1" x14ac:dyDescent="0.25">
      <c r="A92" s="14" t="s">
        <v>143</v>
      </c>
      <c r="B92" s="40" t="s">
        <v>144</v>
      </c>
      <c r="C92" s="37"/>
      <c r="D92" s="37"/>
      <c r="E92" s="16">
        <f>+E44-E6-E40</f>
        <v>-515.15356400000087</v>
      </c>
      <c r="F92" s="37"/>
      <c r="G92" s="37"/>
      <c r="H92" s="16">
        <f>+H44-H6-H40</f>
        <v>-618.6315160000089</v>
      </c>
      <c r="I92" s="37"/>
      <c r="J92" s="37"/>
      <c r="K92" s="16">
        <f>+K44-K6-K40</f>
        <v>-1717.204695000027</v>
      </c>
      <c r="L92" s="37"/>
      <c r="M92" s="37"/>
      <c r="N92" s="16">
        <f>+N44-N6-N40</f>
        <v>-1061.8512380000097</v>
      </c>
    </row>
    <row r="93" spans="1:14" s="41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2020-09-18T11:00:45Z</dcterms:created>
  <dcterms:modified xsi:type="dcterms:W3CDTF">2020-09-18T11:01:20Z</dcterms:modified>
</cp:coreProperties>
</file>