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</sheets>
  <definedNames>
    <definedName name="_xlnm.Print_Area" localSheetId="0">'Sheet1'!$B$3:$M$59</definedName>
  </definedNames>
  <calcPr fullCalcOnLoad="1"/>
</workbook>
</file>

<file path=xl/sharedStrings.xml><?xml version="1.0" encoding="utf-8"?>
<sst xmlns="http://schemas.openxmlformats.org/spreadsheetml/2006/main" count="54" uniqueCount="22">
  <si>
    <t>III. Banks</t>
  </si>
  <si>
    <t>GROSS EXTERNAL DEBT</t>
  </si>
  <si>
    <t>IV. Other Sectors:</t>
  </si>
  <si>
    <t xml:space="preserve">II. Monetary Authorities (NBS): </t>
  </si>
  <si>
    <t xml:space="preserve">     Money market instruments</t>
  </si>
  <si>
    <t xml:space="preserve">     Loans</t>
  </si>
  <si>
    <t xml:space="preserve">     Trade credits</t>
  </si>
  <si>
    <t xml:space="preserve">     Other debt liabilities</t>
  </si>
  <si>
    <t xml:space="preserve">     Bonds and notes</t>
  </si>
  <si>
    <t xml:space="preserve">     Currency and deposits</t>
  </si>
  <si>
    <t xml:space="preserve">     Debt liabilities to affiliated enterprises</t>
  </si>
  <si>
    <t xml:space="preserve">     Debt liabilities to direct investors</t>
  </si>
  <si>
    <t xml:space="preserve">  Short term</t>
  </si>
  <si>
    <t xml:space="preserve">  Long term</t>
  </si>
  <si>
    <t>V. Direct Investment: Intercompany lending</t>
  </si>
  <si>
    <t>I. General government:</t>
  </si>
  <si>
    <t>* preliminary data</t>
  </si>
  <si>
    <t>(mil. USD)</t>
  </si>
  <si>
    <t>of which: Short term</t>
  </si>
  <si>
    <t xml:space="preserve">              Long term</t>
  </si>
  <si>
    <t xml:space="preserve">Gross external debt of Slovak Republic in 2012 </t>
  </si>
  <si>
    <t>31.12.2012*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</si>
</sst>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0.000000"/>
    <numFmt numFmtId="173" formatCode="0.0"/>
    <numFmt numFmtId="174" formatCode="#,##0\ &quot;Sk&quot;"/>
    <numFmt numFmtId="175" formatCode="#&quot; &quot;##0.0\ _ "/>
    <numFmt numFmtId="176" formatCode="#&quot; &quot;##0.0&quot; &quot;&quot; &quot;"/>
    <numFmt numFmtId="177" formatCode="#,##0.0\ _S_k"/>
    <numFmt numFmtId="178" formatCode="_-* #,##0.0\ _S_k_-;\-* #,##0.0\ _S_k_-;_-* &quot;-&quot;?\ _S_k_-;_-@_-"/>
    <numFmt numFmtId="179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Continuous"/>
    </xf>
    <xf numFmtId="173" fontId="0" fillId="0" borderId="0" xfId="0" applyNumberFormat="1" applyAlignment="1">
      <alignment/>
    </xf>
    <xf numFmtId="0" fontId="0" fillId="0" borderId="4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5" fillId="0" borderId="6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center"/>
    </xf>
    <xf numFmtId="175" fontId="1" fillId="0" borderId="6" xfId="0" applyNumberFormat="1" applyFont="1" applyBorder="1" applyAlignment="1">
      <alignment horizontal="center"/>
    </xf>
    <xf numFmtId="175" fontId="0" fillId="0" borderId="2" xfId="0" applyNumberFormat="1" applyFont="1" applyBorder="1" applyAlignment="1">
      <alignment horizontal="center"/>
    </xf>
    <xf numFmtId="175" fontId="0" fillId="0" borderId="2" xfId="0" applyNumberFormat="1" applyFont="1" applyBorder="1" applyAlignment="1">
      <alignment horizontal="center"/>
    </xf>
    <xf numFmtId="175" fontId="0" fillId="0" borderId="3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175" fontId="0" fillId="0" borderId="2" xfId="0" applyNumberFormat="1" applyBorder="1" applyAlignment="1">
      <alignment horizontal="center"/>
    </xf>
    <xf numFmtId="175" fontId="0" fillId="0" borderId="3" xfId="0" applyNumberFormat="1" applyBorder="1" applyAlignment="1">
      <alignment horizontal="center"/>
    </xf>
    <xf numFmtId="175" fontId="0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75" fontId="1" fillId="0" borderId="6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177" fontId="0" fillId="0" borderId="2" xfId="0" applyNumberFormat="1" applyBorder="1" applyAlignment="1">
      <alignment/>
    </xf>
    <xf numFmtId="177" fontId="0" fillId="0" borderId="2" xfId="0" applyNumberFormat="1" applyFill="1" applyBorder="1" applyAlignment="1">
      <alignment/>
    </xf>
    <xf numFmtId="177" fontId="0" fillId="0" borderId="2" xfId="0" applyNumberFormat="1" applyBorder="1" applyAlignment="1">
      <alignment horizontal="right"/>
    </xf>
    <xf numFmtId="175" fontId="1" fillId="0" borderId="1" xfId="0" applyNumberFormat="1" applyFont="1" applyBorder="1" applyAlignment="1">
      <alignment horizontal="right"/>
    </xf>
    <xf numFmtId="177" fontId="0" fillId="0" borderId="2" xfId="0" applyNumberFormat="1" applyFill="1" applyBorder="1" applyAlignment="1">
      <alignment horizontal="right"/>
    </xf>
    <xf numFmtId="177" fontId="1" fillId="0" borderId="1" xfId="0" applyNumberFormat="1" applyFont="1" applyBorder="1" applyAlignment="1">
      <alignment horizontal="center"/>
    </xf>
    <xf numFmtId="177" fontId="1" fillId="0" borderId="6" xfId="0" applyNumberFormat="1" applyFon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177" fontId="0" fillId="0" borderId="2" xfId="0" applyNumberFormat="1" applyFill="1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177" fontId="1" fillId="0" borderId="6" xfId="0" applyNumberFormat="1" applyFont="1" applyBorder="1" applyAlignment="1">
      <alignment horizontal="center"/>
    </xf>
    <xf numFmtId="177" fontId="0" fillId="2" borderId="2" xfId="0" applyNumberFormat="1" applyFill="1" applyBorder="1" applyAlignment="1">
      <alignment horizontal="right"/>
    </xf>
    <xf numFmtId="177" fontId="1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9"/>
  <sheetViews>
    <sheetView tabSelected="1" workbookViewId="0" topLeftCell="C29">
      <selection activeCell="N52" sqref="N52"/>
    </sheetView>
  </sheetViews>
  <sheetFormatPr defaultColWidth="9.140625" defaultRowHeight="12.75"/>
  <cols>
    <col min="2" max="2" width="42.140625" style="0" customWidth="1"/>
    <col min="3" max="3" width="11.7109375" style="0" customWidth="1"/>
    <col min="4" max="4" width="11.00390625" style="0" customWidth="1"/>
    <col min="5" max="5" width="10.8515625" style="0" customWidth="1"/>
    <col min="6" max="6" width="11.140625" style="0" customWidth="1"/>
    <col min="7" max="7" width="11.28125" style="0" customWidth="1"/>
    <col min="8" max="8" width="11.421875" style="0" customWidth="1"/>
    <col min="9" max="9" width="10.7109375" style="0" customWidth="1"/>
    <col min="10" max="10" width="11.00390625" style="0" customWidth="1"/>
    <col min="11" max="12" width="11.140625" style="0" customWidth="1"/>
    <col min="13" max="13" width="11.28125" style="0" customWidth="1"/>
    <col min="14" max="14" width="11.421875" style="0" customWidth="1"/>
  </cols>
  <sheetData>
    <row r="2" ht="12.75">
      <c r="B2" s="5"/>
    </row>
    <row r="3" spans="2:3" ht="18">
      <c r="B3" s="10" t="s">
        <v>20</v>
      </c>
      <c r="C3" s="7"/>
    </row>
    <row r="4" ht="13.5" thickBot="1">
      <c r="B4" t="s">
        <v>17</v>
      </c>
    </row>
    <row r="5" spans="2:14" ht="15.75" thickBot="1">
      <c r="B5" s="6"/>
      <c r="C5" s="13">
        <v>40939</v>
      </c>
      <c r="D5" s="26">
        <v>40968</v>
      </c>
      <c r="E5" s="13">
        <v>40999</v>
      </c>
      <c r="F5" s="13">
        <v>41029</v>
      </c>
      <c r="G5" s="13">
        <v>41060</v>
      </c>
      <c r="H5" s="13">
        <v>41090</v>
      </c>
      <c r="I5" s="13">
        <v>41121</v>
      </c>
      <c r="J5" s="13">
        <v>41152</v>
      </c>
      <c r="K5" s="13">
        <v>41182</v>
      </c>
      <c r="L5" s="13">
        <v>41213</v>
      </c>
      <c r="M5" s="13">
        <v>41243</v>
      </c>
      <c r="N5" s="13" t="s">
        <v>21</v>
      </c>
    </row>
    <row r="6" spans="2:14" ht="13.5" thickBot="1">
      <c r="B6" s="1" t="s">
        <v>15</v>
      </c>
      <c r="C6" s="14">
        <f aca="true" t="shared" si="0" ref="C6:K6">+C7+C12</f>
        <v>17010.4</v>
      </c>
      <c r="D6" s="14">
        <f t="shared" si="0"/>
        <v>17678.4</v>
      </c>
      <c r="E6" s="14">
        <f t="shared" si="0"/>
        <v>19754.4</v>
      </c>
      <c r="F6" s="30">
        <f t="shared" si="0"/>
        <v>20870.6</v>
      </c>
      <c r="G6" s="14">
        <f t="shared" si="0"/>
        <v>20744.2</v>
      </c>
      <c r="H6" s="30">
        <f t="shared" si="0"/>
        <v>21562</v>
      </c>
      <c r="I6" s="32">
        <f t="shared" si="0"/>
        <v>22077.8</v>
      </c>
      <c r="J6" s="32">
        <f t="shared" si="0"/>
        <v>23245.100000000002</v>
      </c>
      <c r="K6" s="32">
        <f t="shared" si="0"/>
        <v>23551.5</v>
      </c>
      <c r="L6" s="32">
        <f>+L7+L12</f>
        <v>23892.4</v>
      </c>
      <c r="M6" s="32">
        <f>+M7+M12</f>
        <v>25577.800000000003</v>
      </c>
      <c r="N6" s="32">
        <f>+N7+N12</f>
        <v>26229.4</v>
      </c>
    </row>
    <row r="7" spans="2:14" ht="12.75">
      <c r="B7" s="2" t="s">
        <v>12</v>
      </c>
      <c r="C7" s="15">
        <f aca="true" t="shared" si="1" ref="C7:H7">SUM(C8:C11)</f>
        <v>235.7</v>
      </c>
      <c r="D7" s="15">
        <f t="shared" si="1"/>
        <v>276.4</v>
      </c>
      <c r="E7" s="15">
        <f t="shared" si="1"/>
        <v>409.6</v>
      </c>
      <c r="F7" s="15">
        <f t="shared" si="1"/>
        <v>443.8</v>
      </c>
      <c r="G7" s="15">
        <f t="shared" si="1"/>
        <v>641.7</v>
      </c>
      <c r="H7" s="15">
        <f t="shared" si="1"/>
        <v>700.8</v>
      </c>
      <c r="I7" s="33">
        <f>SUM(I8:I11)</f>
        <v>488.2</v>
      </c>
      <c r="J7" s="33">
        <f>SUM(J8:J11)</f>
        <v>509.7</v>
      </c>
      <c r="K7" s="33">
        <f>SUM(K8:K11)</f>
        <v>530.5</v>
      </c>
      <c r="L7" s="33">
        <f>SUM(L8:L11)</f>
        <v>534.6999999999999</v>
      </c>
      <c r="M7" s="33">
        <f>SUM(M8:M11)</f>
        <v>549.5</v>
      </c>
      <c r="N7" s="33">
        <f>SUM(N8:N11)</f>
        <v>546.5</v>
      </c>
    </row>
    <row r="8" spans="2:14" ht="12.75">
      <c r="B8" s="3" t="s">
        <v>4</v>
      </c>
      <c r="C8" s="16">
        <v>235.7</v>
      </c>
      <c r="D8" s="24">
        <v>276.4</v>
      </c>
      <c r="E8" s="27">
        <v>406.8</v>
      </c>
      <c r="F8" s="29">
        <v>439.2</v>
      </c>
      <c r="G8" s="29">
        <v>638</v>
      </c>
      <c r="H8" s="29">
        <v>698.5</v>
      </c>
      <c r="I8" s="34">
        <v>484.8</v>
      </c>
      <c r="J8" s="34">
        <v>496.2</v>
      </c>
      <c r="K8" s="34">
        <v>526</v>
      </c>
      <c r="L8" s="34">
        <v>528.9</v>
      </c>
      <c r="M8" s="34">
        <v>528.8</v>
      </c>
      <c r="N8" s="34">
        <v>537.5</v>
      </c>
    </row>
    <row r="9" spans="2:14" ht="12.75">
      <c r="B9" s="3" t="s">
        <v>5</v>
      </c>
      <c r="C9" s="17">
        <v>0</v>
      </c>
      <c r="D9" s="24">
        <v>0</v>
      </c>
      <c r="E9" s="27">
        <v>0</v>
      </c>
      <c r="F9" s="29">
        <v>0</v>
      </c>
      <c r="G9" s="29">
        <v>0</v>
      </c>
      <c r="H9" s="29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</row>
    <row r="10" spans="2:14" ht="12.75">
      <c r="B10" s="3" t="str">
        <f>+B26</f>
        <v>     Currency and deposits</v>
      </c>
      <c r="C10" s="17">
        <v>0</v>
      </c>
      <c r="D10" s="24">
        <v>0</v>
      </c>
      <c r="E10" s="39">
        <v>2.8</v>
      </c>
      <c r="F10" s="39">
        <v>4.6</v>
      </c>
      <c r="G10" s="39">
        <v>3.7</v>
      </c>
      <c r="H10" s="39">
        <v>2.3</v>
      </c>
      <c r="I10" s="34">
        <v>3.4</v>
      </c>
      <c r="J10" s="34">
        <v>13.5</v>
      </c>
      <c r="K10" s="34">
        <v>4.5</v>
      </c>
      <c r="L10" s="34">
        <v>5.8</v>
      </c>
      <c r="M10" s="34">
        <v>20.7</v>
      </c>
      <c r="N10" s="34">
        <v>9</v>
      </c>
    </row>
    <row r="11" spans="2:14" ht="13.5" thickBot="1">
      <c r="B11" s="4" t="s">
        <v>7</v>
      </c>
      <c r="C11" s="18">
        <v>0</v>
      </c>
      <c r="D11" s="24">
        <v>0</v>
      </c>
      <c r="E11" s="27">
        <v>0</v>
      </c>
      <c r="F11" s="29">
        <v>0</v>
      </c>
      <c r="G11" s="29">
        <v>0</v>
      </c>
      <c r="H11" s="29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</row>
    <row r="12" spans="2:14" ht="12.75">
      <c r="B12" s="2" t="s">
        <v>13</v>
      </c>
      <c r="C12" s="19">
        <f aca="true" t="shared" si="2" ref="C12:L12">SUM(C13:C16)</f>
        <v>16774.7</v>
      </c>
      <c r="D12" s="15">
        <f t="shared" si="2"/>
        <v>17402</v>
      </c>
      <c r="E12" s="15">
        <f t="shared" si="2"/>
        <v>19344.800000000003</v>
      </c>
      <c r="F12" s="15">
        <f t="shared" si="2"/>
        <v>20426.8</v>
      </c>
      <c r="G12" s="15">
        <f t="shared" si="2"/>
        <v>20102.5</v>
      </c>
      <c r="H12" s="15">
        <f t="shared" si="2"/>
        <v>20861.2</v>
      </c>
      <c r="I12" s="33">
        <f t="shared" si="2"/>
        <v>21589.6</v>
      </c>
      <c r="J12" s="33">
        <f t="shared" si="2"/>
        <v>22735.4</v>
      </c>
      <c r="K12" s="33">
        <f t="shared" si="2"/>
        <v>23021</v>
      </c>
      <c r="L12" s="33">
        <f t="shared" si="2"/>
        <v>23357.7</v>
      </c>
      <c r="M12" s="33">
        <f>SUM(M13:M16)</f>
        <v>25028.300000000003</v>
      </c>
      <c r="N12" s="33">
        <f>SUM(N13:N16)</f>
        <v>25682.9</v>
      </c>
    </row>
    <row r="13" spans="2:14" ht="12.75">
      <c r="B13" s="3" t="s">
        <v>8</v>
      </c>
      <c r="C13" s="16">
        <v>14935.8</v>
      </c>
      <c r="D13" s="24">
        <v>15553.3</v>
      </c>
      <c r="E13" s="27">
        <v>16692.9</v>
      </c>
      <c r="F13" s="29">
        <v>17316</v>
      </c>
      <c r="G13" s="29">
        <v>17052.4</v>
      </c>
      <c r="H13" s="29">
        <v>17754.4</v>
      </c>
      <c r="I13" s="34">
        <v>18152.2</v>
      </c>
      <c r="J13" s="34">
        <v>19229.5</v>
      </c>
      <c r="K13" s="34">
        <v>19452.4</v>
      </c>
      <c r="L13" s="34">
        <v>19775.2</v>
      </c>
      <c r="M13" s="34">
        <v>21450.9</v>
      </c>
      <c r="N13" s="34">
        <v>21566.9</v>
      </c>
    </row>
    <row r="14" spans="2:14" ht="12.75">
      <c r="B14" s="3" t="s">
        <v>5</v>
      </c>
      <c r="C14" s="16">
        <v>1838.9</v>
      </c>
      <c r="D14" s="24">
        <v>1848.7</v>
      </c>
      <c r="E14" s="39">
        <v>2632.4</v>
      </c>
      <c r="F14" s="39">
        <v>3091.8</v>
      </c>
      <c r="G14" s="39">
        <v>3032.5</v>
      </c>
      <c r="H14" s="39">
        <v>3089.3</v>
      </c>
      <c r="I14" s="34">
        <v>3420.6</v>
      </c>
      <c r="J14" s="34">
        <v>3489</v>
      </c>
      <c r="K14" s="34">
        <v>3551.5</v>
      </c>
      <c r="L14" s="34">
        <v>3565.7</v>
      </c>
      <c r="M14" s="34">
        <v>3560.9</v>
      </c>
      <c r="N14" s="34">
        <v>4099.5</v>
      </c>
    </row>
    <row r="15" spans="2:14" ht="12.75">
      <c r="B15" s="3" t="str">
        <f>+B26</f>
        <v>     Currency and deposits</v>
      </c>
      <c r="C15" s="17">
        <v>0</v>
      </c>
      <c r="D15" s="24">
        <v>0</v>
      </c>
      <c r="E15" s="27">
        <v>0</v>
      </c>
      <c r="F15" s="29">
        <v>0</v>
      </c>
      <c r="G15" s="29">
        <v>0</v>
      </c>
      <c r="H15" s="29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2:14" ht="13.5" thickBot="1">
      <c r="B16" s="4" t="s">
        <v>7</v>
      </c>
      <c r="C16" s="17">
        <v>0</v>
      </c>
      <c r="D16" s="24">
        <v>0</v>
      </c>
      <c r="E16" s="39">
        <v>19.5</v>
      </c>
      <c r="F16" s="39">
        <v>19</v>
      </c>
      <c r="G16" s="39">
        <v>17.6</v>
      </c>
      <c r="H16" s="39">
        <v>17.5</v>
      </c>
      <c r="I16" s="34">
        <v>16.8</v>
      </c>
      <c r="J16" s="34">
        <v>16.9</v>
      </c>
      <c r="K16" s="34">
        <v>17.1</v>
      </c>
      <c r="L16" s="34">
        <v>16.8</v>
      </c>
      <c r="M16" s="34">
        <v>16.5</v>
      </c>
      <c r="N16" s="34">
        <v>16.5</v>
      </c>
    </row>
    <row r="17" spans="2:14" ht="13.5" thickBot="1">
      <c r="B17" s="1" t="s">
        <v>3</v>
      </c>
      <c r="C17" s="14">
        <f aca="true" t="shared" si="3" ref="C17:K17">+C18+C23</f>
        <v>20747.1</v>
      </c>
      <c r="D17" s="14">
        <f t="shared" si="3"/>
        <v>20417.100000000002</v>
      </c>
      <c r="E17" s="14">
        <f t="shared" si="3"/>
        <v>19159</v>
      </c>
      <c r="F17" s="14">
        <f t="shared" si="3"/>
        <v>18417.600000000002</v>
      </c>
      <c r="G17" s="14">
        <f t="shared" si="3"/>
        <v>16251</v>
      </c>
      <c r="H17" s="14">
        <f t="shared" si="3"/>
        <v>15381</v>
      </c>
      <c r="I17" s="32">
        <f t="shared" si="3"/>
        <v>13249</v>
      </c>
      <c r="J17" s="32">
        <f t="shared" si="3"/>
        <v>12154.5</v>
      </c>
      <c r="K17" s="32">
        <f t="shared" si="3"/>
        <v>11276.1</v>
      </c>
      <c r="L17" s="32">
        <f>+L18+L23</f>
        <v>12407.400000000001</v>
      </c>
      <c r="M17" s="32">
        <f>+M18+M23</f>
        <v>11399</v>
      </c>
      <c r="N17" s="32">
        <f>+N18+N23</f>
        <v>12750.8</v>
      </c>
    </row>
    <row r="18" spans="2:14" ht="12.75">
      <c r="B18" s="2" t="s">
        <v>12</v>
      </c>
      <c r="C18" s="19">
        <f aca="true" t="shared" si="4" ref="C18:H18">SUM(C19:C22)</f>
        <v>20545.1</v>
      </c>
      <c r="D18" s="19">
        <f t="shared" si="4"/>
        <v>20214.9</v>
      </c>
      <c r="E18" s="19">
        <f t="shared" si="4"/>
        <v>18956.5</v>
      </c>
      <c r="F18" s="19">
        <f t="shared" si="4"/>
        <v>18214.9</v>
      </c>
      <c r="G18" s="19">
        <f t="shared" si="4"/>
        <v>16048</v>
      </c>
      <c r="H18" s="19">
        <f t="shared" si="4"/>
        <v>15177.8</v>
      </c>
      <c r="I18" s="35">
        <f>SUM(I20:I22)</f>
        <v>13045.5</v>
      </c>
      <c r="J18" s="35">
        <f>SUM(J20:J22)</f>
        <v>11950.7</v>
      </c>
      <c r="K18" s="35">
        <f>SUM(K20:K22)</f>
        <v>11072.1</v>
      </c>
      <c r="L18" s="35">
        <f>SUM(L20:L22)</f>
        <v>12203.2</v>
      </c>
      <c r="M18" s="35">
        <f>SUM(M20:M22)</f>
        <v>11194.5</v>
      </c>
      <c r="N18" s="35">
        <f>SUM(N20:N22)</f>
        <v>12545.9</v>
      </c>
    </row>
    <row r="19" spans="2:14" ht="12.75">
      <c r="B19" s="3" t="s">
        <v>4</v>
      </c>
      <c r="C19" s="16">
        <v>0</v>
      </c>
      <c r="D19" s="24">
        <v>0</v>
      </c>
      <c r="E19" s="28">
        <v>0</v>
      </c>
      <c r="F19" s="31">
        <v>0</v>
      </c>
      <c r="G19" s="31">
        <v>0</v>
      </c>
      <c r="H19" s="31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</row>
    <row r="20" spans="2:14" ht="12.75">
      <c r="B20" s="3" t="s">
        <v>5</v>
      </c>
      <c r="C20" s="16">
        <v>5497.7</v>
      </c>
      <c r="D20" s="24">
        <v>6052.3</v>
      </c>
      <c r="E20" s="27">
        <v>7704.7</v>
      </c>
      <c r="F20" s="29">
        <v>8126.1</v>
      </c>
      <c r="G20" s="34">
        <v>8484.8</v>
      </c>
      <c r="H20" s="34">
        <v>8085.5</v>
      </c>
      <c r="I20" s="34">
        <v>7538.2</v>
      </c>
      <c r="J20" s="34">
        <v>7991.6</v>
      </c>
      <c r="K20" s="34">
        <v>7810.2</v>
      </c>
      <c r="L20" s="34">
        <v>8081.8</v>
      </c>
      <c r="M20" s="34">
        <v>8158.8</v>
      </c>
      <c r="N20" s="34">
        <v>8316.8</v>
      </c>
    </row>
    <row r="21" spans="2:14" ht="12.75">
      <c r="B21" s="3" t="s">
        <v>9</v>
      </c>
      <c r="C21" s="16">
        <v>15047.4</v>
      </c>
      <c r="D21" s="24">
        <v>14162.6</v>
      </c>
      <c r="E21" s="27">
        <v>11251.8</v>
      </c>
      <c r="F21" s="29">
        <v>10088.8</v>
      </c>
      <c r="G21" s="34">
        <v>7563.2</v>
      </c>
      <c r="H21" s="34">
        <v>7092.3</v>
      </c>
      <c r="I21" s="34">
        <v>5507.3</v>
      </c>
      <c r="J21" s="34">
        <v>3959.1</v>
      </c>
      <c r="K21" s="34">
        <v>3261.9</v>
      </c>
      <c r="L21" s="34">
        <v>4121.4</v>
      </c>
      <c r="M21" s="34">
        <v>3035.7</v>
      </c>
      <c r="N21" s="34">
        <v>4229.1</v>
      </c>
    </row>
    <row r="22" spans="2:14" ht="13.5" thickBot="1">
      <c r="B22" s="4" t="s">
        <v>7</v>
      </c>
      <c r="C22" s="16">
        <v>0</v>
      </c>
      <c r="D22" s="24">
        <v>0</v>
      </c>
      <c r="E22" s="27">
        <v>0</v>
      </c>
      <c r="F22" s="29">
        <v>0</v>
      </c>
      <c r="G22" s="29">
        <v>0</v>
      </c>
      <c r="H22" s="29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2:14" ht="12.75">
      <c r="B23" s="2" t="s">
        <v>13</v>
      </c>
      <c r="C23" s="15">
        <f aca="true" t="shared" si="5" ref="C23:L23">SUM(C24:C27)</f>
        <v>202</v>
      </c>
      <c r="D23" s="15">
        <f t="shared" si="5"/>
        <v>202.2</v>
      </c>
      <c r="E23" s="15">
        <f t="shared" si="5"/>
        <v>202.5</v>
      </c>
      <c r="F23" s="15">
        <f t="shared" si="5"/>
        <v>202.7</v>
      </c>
      <c r="G23" s="15">
        <f t="shared" si="5"/>
        <v>203</v>
      </c>
      <c r="H23" s="15">
        <f t="shared" si="5"/>
        <v>203.2</v>
      </c>
      <c r="I23" s="33">
        <f t="shared" si="5"/>
        <v>203.5</v>
      </c>
      <c r="J23" s="33">
        <f t="shared" si="5"/>
        <v>203.8</v>
      </c>
      <c r="K23" s="33">
        <f t="shared" si="5"/>
        <v>204</v>
      </c>
      <c r="L23" s="33">
        <f t="shared" si="5"/>
        <v>204.2</v>
      </c>
      <c r="M23" s="33">
        <f>SUM(M24:M27)</f>
        <v>204.5</v>
      </c>
      <c r="N23" s="33">
        <f>SUM(N24:N27)</f>
        <v>204.9</v>
      </c>
    </row>
    <row r="24" spans="2:14" ht="12.75">
      <c r="B24" s="3" t="s">
        <v>8</v>
      </c>
      <c r="C24" s="17">
        <v>0</v>
      </c>
      <c r="D24" s="24">
        <v>0</v>
      </c>
      <c r="E24" s="27">
        <v>0</v>
      </c>
      <c r="F24" s="29">
        <v>0</v>
      </c>
      <c r="G24" s="29">
        <v>0</v>
      </c>
      <c r="H24" s="29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2:14" ht="12.75">
      <c r="B25" s="3" t="s">
        <v>5</v>
      </c>
      <c r="C25" s="17">
        <v>202</v>
      </c>
      <c r="D25" s="24">
        <v>202.2</v>
      </c>
      <c r="E25" s="27">
        <v>202.5</v>
      </c>
      <c r="F25" s="29">
        <v>202.7</v>
      </c>
      <c r="G25" s="29">
        <v>203</v>
      </c>
      <c r="H25" s="29">
        <v>203.2</v>
      </c>
      <c r="I25" s="34">
        <v>203.5</v>
      </c>
      <c r="J25" s="34">
        <v>203.8</v>
      </c>
      <c r="K25" s="34">
        <v>204</v>
      </c>
      <c r="L25" s="34">
        <v>204.2</v>
      </c>
      <c r="M25" s="34">
        <v>204.5</v>
      </c>
      <c r="N25" s="34">
        <v>204.9</v>
      </c>
    </row>
    <row r="26" spans="2:14" ht="12.75">
      <c r="B26" s="3" t="s">
        <v>9</v>
      </c>
      <c r="C26" s="17">
        <v>0</v>
      </c>
      <c r="D26" s="24">
        <v>0</v>
      </c>
      <c r="E26" s="27">
        <v>0</v>
      </c>
      <c r="F26" s="29">
        <v>0</v>
      </c>
      <c r="G26" s="29">
        <v>0</v>
      </c>
      <c r="H26" s="29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2:14" ht="13.5" thickBot="1">
      <c r="B27" s="3" t="s">
        <v>7</v>
      </c>
      <c r="C27" s="17">
        <v>0</v>
      </c>
      <c r="D27" s="24">
        <v>0</v>
      </c>
      <c r="E27" s="27">
        <v>0</v>
      </c>
      <c r="F27" s="29">
        <v>0</v>
      </c>
      <c r="G27" s="29">
        <v>0</v>
      </c>
      <c r="H27" s="29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2:14" ht="13.5" thickBot="1">
      <c r="B28" s="1" t="s">
        <v>0</v>
      </c>
      <c r="C28" s="14">
        <f aca="true" t="shared" si="6" ref="C28:J28">+C29+C34</f>
        <v>7494.4</v>
      </c>
      <c r="D28" s="14">
        <f t="shared" si="6"/>
        <v>7709.5</v>
      </c>
      <c r="E28" s="14">
        <f t="shared" si="6"/>
        <v>7169.6</v>
      </c>
      <c r="F28" s="14">
        <f t="shared" si="6"/>
        <v>6958.1</v>
      </c>
      <c r="G28" s="14">
        <f t="shared" si="6"/>
        <v>6278.5</v>
      </c>
      <c r="H28" s="14">
        <f t="shared" si="6"/>
        <v>5713</v>
      </c>
      <c r="I28" s="32">
        <f t="shared" si="6"/>
        <v>6433.700000000001</v>
      </c>
      <c r="J28" s="32">
        <f t="shared" si="6"/>
        <v>5888.3</v>
      </c>
      <c r="K28" s="32">
        <f>+K29+K34</f>
        <v>5826.299999999999</v>
      </c>
      <c r="L28" s="32">
        <f>+L29+L34</f>
        <v>5416.8</v>
      </c>
      <c r="M28" s="32">
        <f>+M29+M34</f>
        <v>5646.4</v>
      </c>
      <c r="N28" s="32">
        <f>+N29+N34</f>
        <v>4931.099999999999</v>
      </c>
    </row>
    <row r="29" spans="2:14" ht="12.75">
      <c r="B29" s="2" t="s">
        <v>12</v>
      </c>
      <c r="C29" s="20">
        <f aca="true" t="shared" si="7" ref="C29:H29">SUM(C30:C33)</f>
        <v>3940.7</v>
      </c>
      <c r="D29" s="20">
        <f t="shared" si="7"/>
        <v>4175</v>
      </c>
      <c r="E29" s="20">
        <f t="shared" si="7"/>
        <v>3848.7000000000003</v>
      </c>
      <c r="F29" s="20">
        <f t="shared" si="7"/>
        <v>3566</v>
      </c>
      <c r="G29" s="20">
        <f t="shared" si="7"/>
        <v>3134.9</v>
      </c>
      <c r="H29" s="20">
        <f t="shared" si="7"/>
        <v>2478.3</v>
      </c>
      <c r="I29" s="37">
        <f>SUM(I30:I33)</f>
        <v>3221.6</v>
      </c>
      <c r="J29" s="37">
        <f>SUM(J30:J33)</f>
        <v>2567.3</v>
      </c>
      <c r="K29" s="37">
        <f>SUM(K30:K33)</f>
        <v>2544.9999999999995</v>
      </c>
      <c r="L29" s="37">
        <f>SUM(L30:L33)</f>
        <v>2148.2000000000003</v>
      </c>
      <c r="M29" s="37">
        <f>SUM(M30:M33)</f>
        <v>2407.9999999999995</v>
      </c>
      <c r="N29" s="37">
        <f>SUM(N30:N33)</f>
        <v>1965.3</v>
      </c>
    </row>
    <row r="30" spans="2:14" ht="12.75">
      <c r="B30" s="3" t="s">
        <v>4</v>
      </c>
      <c r="C30" s="23">
        <v>79.1</v>
      </c>
      <c r="D30" s="24">
        <v>80.1</v>
      </c>
      <c r="E30" s="27">
        <v>79.9</v>
      </c>
      <c r="F30" s="29">
        <v>79.3</v>
      </c>
      <c r="G30" s="29">
        <v>0</v>
      </c>
      <c r="H30" s="29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2:14" ht="12.75">
      <c r="B31" s="3" t="s">
        <v>5</v>
      </c>
      <c r="C31" s="21">
        <v>71.8</v>
      </c>
      <c r="D31" s="24">
        <v>282.2</v>
      </c>
      <c r="E31" s="27">
        <v>116.6</v>
      </c>
      <c r="F31" s="29">
        <v>193.2</v>
      </c>
      <c r="G31" s="29">
        <v>175.5</v>
      </c>
      <c r="H31" s="29">
        <v>116.3</v>
      </c>
      <c r="I31" s="34">
        <v>160.3</v>
      </c>
      <c r="J31" s="34">
        <v>164.4</v>
      </c>
      <c r="K31" s="34">
        <v>89.7</v>
      </c>
      <c r="L31" s="34">
        <v>251.5</v>
      </c>
      <c r="M31" s="34">
        <v>266.2</v>
      </c>
      <c r="N31" s="34">
        <v>190</v>
      </c>
    </row>
    <row r="32" spans="2:14" ht="12.75">
      <c r="B32" s="3" t="s">
        <v>9</v>
      </c>
      <c r="C32" s="21">
        <v>3707.6</v>
      </c>
      <c r="D32" s="24">
        <v>3723.4</v>
      </c>
      <c r="E32" s="27">
        <v>3444.8</v>
      </c>
      <c r="F32" s="29">
        <v>3022.6</v>
      </c>
      <c r="G32" s="29">
        <v>2723.6</v>
      </c>
      <c r="H32" s="29">
        <v>2296.9</v>
      </c>
      <c r="I32" s="34">
        <v>2997.1</v>
      </c>
      <c r="J32" s="34">
        <v>2341.9</v>
      </c>
      <c r="K32" s="34">
        <v>2389.7</v>
      </c>
      <c r="L32" s="34">
        <v>1806.4</v>
      </c>
      <c r="M32" s="34">
        <v>2079.7</v>
      </c>
      <c r="N32" s="34">
        <v>1726.6</v>
      </c>
    </row>
    <row r="33" spans="2:14" ht="13.5" thickBot="1">
      <c r="B33" s="4" t="s">
        <v>7</v>
      </c>
      <c r="C33" s="22">
        <v>82.2</v>
      </c>
      <c r="D33" s="24">
        <v>89.3</v>
      </c>
      <c r="E33" s="27">
        <v>207.4</v>
      </c>
      <c r="F33" s="29">
        <v>270.9</v>
      </c>
      <c r="G33" s="29">
        <v>235.8</v>
      </c>
      <c r="H33" s="29">
        <v>65.1</v>
      </c>
      <c r="I33" s="34">
        <v>64.2</v>
      </c>
      <c r="J33" s="34">
        <v>61</v>
      </c>
      <c r="K33" s="34">
        <v>65.6</v>
      </c>
      <c r="L33" s="34">
        <v>90.3</v>
      </c>
      <c r="M33" s="34">
        <v>62.1</v>
      </c>
      <c r="N33" s="34">
        <v>48.7</v>
      </c>
    </row>
    <row r="34" spans="2:14" ht="12.75">
      <c r="B34" s="2" t="s">
        <v>13</v>
      </c>
      <c r="C34" s="20">
        <f aca="true" t="shared" si="8" ref="C34:H34">SUM(C35:C38)</f>
        <v>3553.7</v>
      </c>
      <c r="D34" s="25">
        <f t="shared" si="8"/>
        <v>3534.5</v>
      </c>
      <c r="E34" s="25">
        <f t="shared" si="8"/>
        <v>3320.9</v>
      </c>
      <c r="F34" s="25">
        <f t="shared" si="8"/>
        <v>3392.1</v>
      </c>
      <c r="G34" s="25">
        <f t="shared" si="8"/>
        <v>3143.6000000000004</v>
      </c>
      <c r="H34" s="25">
        <f t="shared" si="8"/>
        <v>3234.7</v>
      </c>
      <c r="I34" s="38">
        <f>SUM(I35:I38)</f>
        <v>3212.1000000000004</v>
      </c>
      <c r="J34" s="38">
        <f>SUM(J35:J38)</f>
        <v>3321</v>
      </c>
      <c r="K34" s="38">
        <f>SUM(K35:K38)</f>
        <v>3281.3</v>
      </c>
      <c r="L34" s="38">
        <f>SUM(L35:L38)</f>
        <v>3268.6</v>
      </c>
      <c r="M34" s="38">
        <f>SUM(M35:M38)</f>
        <v>3238.4</v>
      </c>
      <c r="N34" s="38">
        <f>SUM(N35:N38)</f>
        <v>2965.7999999999993</v>
      </c>
    </row>
    <row r="35" spans="2:14" ht="12.75">
      <c r="B35" s="3" t="s">
        <v>8</v>
      </c>
      <c r="C35" s="21">
        <v>1579.5</v>
      </c>
      <c r="D35" s="24">
        <v>1493.8</v>
      </c>
      <c r="E35" s="27">
        <v>1462.3</v>
      </c>
      <c r="F35" s="29">
        <v>1545</v>
      </c>
      <c r="G35" s="29">
        <v>1417.2</v>
      </c>
      <c r="H35" s="29">
        <v>1482.1</v>
      </c>
      <c r="I35" s="34">
        <v>1454.1</v>
      </c>
      <c r="J35" s="34">
        <v>1502.3</v>
      </c>
      <c r="K35" s="34">
        <v>1536.9</v>
      </c>
      <c r="L35" s="34">
        <v>1525.8</v>
      </c>
      <c r="M35" s="34">
        <v>1537.4</v>
      </c>
      <c r="N35" s="34">
        <v>1285.1</v>
      </c>
    </row>
    <row r="36" spans="2:14" ht="12.75">
      <c r="B36" s="3" t="s">
        <v>5</v>
      </c>
      <c r="C36" s="21">
        <v>1731.7</v>
      </c>
      <c r="D36" s="24">
        <v>1800.7</v>
      </c>
      <c r="E36" s="27">
        <v>1703</v>
      </c>
      <c r="F36" s="29">
        <v>1688.7</v>
      </c>
      <c r="G36" s="29">
        <v>1582.9</v>
      </c>
      <c r="H36" s="29">
        <v>1586.6</v>
      </c>
      <c r="I36" s="34">
        <v>1589.4</v>
      </c>
      <c r="J36" s="34">
        <v>1632.7</v>
      </c>
      <c r="K36" s="34">
        <v>1556.1</v>
      </c>
      <c r="L36" s="34">
        <v>1550.8</v>
      </c>
      <c r="M36" s="34">
        <v>1506.9</v>
      </c>
      <c r="N36" s="34">
        <v>1474.8</v>
      </c>
    </row>
    <row r="37" spans="2:14" ht="12.75">
      <c r="B37" s="3" t="s">
        <v>9</v>
      </c>
      <c r="C37" s="21">
        <v>370.8</v>
      </c>
      <c r="D37" s="24">
        <v>359.6</v>
      </c>
      <c r="E37" s="27">
        <v>257.6</v>
      </c>
      <c r="F37" s="29">
        <v>239.8</v>
      </c>
      <c r="G37" s="29">
        <v>222.9</v>
      </c>
      <c r="H37" s="29">
        <v>235.6</v>
      </c>
      <c r="I37" s="34">
        <v>225.8</v>
      </c>
      <c r="J37" s="34">
        <v>232.2</v>
      </c>
      <c r="K37" s="34">
        <v>236.4</v>
      </c>
      <c r="L37" s="34">
        <v>238.9</v>
      </c>
      <c r="M37" s="34">
        <v>238</v>
      </c>
      <c r="N37" s="34">
        <v>244.7</v>
      </c>
    </row>
    <row r="38" spans="2:14" ht="13.5" thickBot="1">
      <c r="B38" s="3" t="s">
        <v>7</v>
      </c>
      <c r="C38" s="21">
        <v>-128.3</v>
      </c>
      <c r="D38" s="24">
        <v>-119.6</v>
      </c>
      <c r="E38" s="27">
        <v>-102</v>
      </c>
      <c r="F38" s="29">
        <v>-81.4</v>
      </c>
      <c r="G38" s="29">
        <v>-79.4</v>
      </c>
      <c r="H38" s="29">
        <v>-69.6</v>
      </c>
      <c r="I38" s="34">
        <v>-57.2</v>
      </c>
      <c r="J38" s="34">
        <v>-46.2</v>
      </c>
      <c r="K38" s="34">
        <v>-48.1</v>
      </c>
      <c r="L38" s="34">
        <v>-46.9</v>
      </c>
      <c r="M38" s="34">
        <v>-43.9</v>
      </c>
      <c r="N38" s="34">
        <v>-38.8</v>
      </c>
    </row>
    <row r="39" spans="2:14" ht="13.5" thickBot="1">
      <c r="B39" s="1" t="s">
        <v>2</v>
      </c>
      <c r="C39" s="14">
        <f aca="true" t="shared" si="9" ref="C39:J39">+C40+C46</f>
        <v>9995.1</v>
      </c>
      <c r="D39" s="14">
        <f t="shared" si="9"/>
        <v>10973.5</v>
      </c>
      <c r="E39" s="14">
        <f t="shared" si="9"/>
        <v>10831.5</v>
      </c>
      <c r="F39" s="14">
        <f t="shared" si="9"/>
        <v>10969.599999999999</v>
      </c>
      <c r="G39" s="14">
        <f t="shared" si="9"/>
        <v>10237.5</v>
      </c>
      <c r="H39" s="14">
        <f t="shared" si="9"/>
        <v>10386.5</v>
      </c>
      <c r="I39" s="32">
        <f t="shared" si="9"/>
        <v>10076</v>
      </c>
      <c r="J39" s="32">
        <f t="shared" si="9"/>
        <v>10525.3</v>
      </c>
      <c r="K39" s="32">
        <f>+K40+K46</f>
        <v>11080.5</v>
      </c>
      <c r="L39" s="32">
        <f>+L40+L46</f>
        <v>10844</v>
      </c>
      <c r="M39" s="32">
        <f>+M40+M46</f>
        <v>10825.6</v>
      </c>
      <c r="N39" s="32">
        <f>+N40+N46</f>
        <v>10770.5</v>
      </c>
    </row>
    <row r="40" spans="2:14" ht="12.75">
      <c r="B40" s="2" t="s">
        <v>12</v>
      </c>
      <c r="C40" s="19">
        <f aca="true" t="shared" si="10" ref="C40:J40">SUM(C41:C45)</f>
        <v>4882.200000000001</v>
      </c>
      <c r="D40" s="19">
        <f t="shared" si="10"/>
        <v>5729.3</v>
      </c>
      <c r="E40" s="19">
        <f t="shared" si="10"/>
        <v>5503</v>
      </c>
      <c r="F40" s="19">
        <f t="shared" si="10"/>
        <v>5666.9</v>
      </c>
      <c r="G40" s="19">
        <f t="shared" si="10"/>
        <v>5479.6</v>
      </c>
      <c r="H40" s="19">
        <f t="shared" si="10"/>
        <v>5610.4</v>
      </c>
      <c r="I40" s="35">
        <f t="shared" si="10"/>
        <v>5391.7</v>
      </c>
      <c r="J40" s="35">
        <f t="shared" si="10"/>
        <v>5558.5</v>
      </c>
      <c r="K40" s="35">
        <f>SUM(K41:K45)</f>
        <v>6008.9</v>
      </c>
      <c r="L40" s="35">
        <f>SUM(L41:L45)</f>
        <v>5682.200000000001</v>
      </c>
      <c r="M40" s="35">
        <f>SUM(M41:M45)</f>
        <v>5701.700000000001</v>
      </c>
      <c r="N40" s="35">
        <f>SUM(N41:N45)</f>
        <v>5726.2</v>
      </c>
    </row>
    <row r="41" spans="2:14" ht="12.75">
      <c r="B41" s="3" t="s">
        <v>4</v>
      </c>
      <c r="C41" s="21">
        <v>5.9</v>
      </c>
      <c r="D41" s="24">
        <v>3.3</v>
      </c>
      <c r="E41" s="27">
        <v>3.2</v>
      </c>
      <c r="F41" s="29">
        <v>3.2</v>
      </c>
      <c r="G41" s="29">
        <v>3</v>
      </c>
      <c r="H41" s="29">
        <v>2.9</v>
      </c>
      <c r="I41" s="34">
        <v>2.9</v>
      </c>
      <c r="J41" s="34">
        <v>2.8</v>
      </c>
      <c r="K41" s="34">
        <v>3.3</v>
      </c>
      <c r="L41" s="34">
        <v>3.3</v>
      </c>
      <c r="M41" s="34">
        <v>3.2</v>
      </c>
      <c r="N41" s="34">
        <v>3</v>
      </c>
    </row>
    <row r="42" spans="2:14" ht="12.75">
      <c r="B42" s="3" t="s">
        <v>5</v>
      </c>
      <c r="C42" s="21">
        <v>1156.4</v>
      </c>
      <c r="D42" s="24">
        <v>1133.4</v>
      </c>
      <c r="E42" s="27">
        <v>1112.4</v>
      </c>
      <c r="F42" s="29">
        <v>1075.3</v>
      </c>
      <c r="G42" s="29">
        <v>1045.1</v>
      </c>
      <c r="H42" s="29">
        <v>1026.8</v>
      </c>
      <c r="I42" s="34">
        <v>952.5</v>
      </c>
      <c r="J42" s="34">
        <v>965.7</v>
      </c>
      <c r="K42" s="34">
        <v>1104.8</v>
      </c>
      <c r="L42" s="34">
        <v>961.8</v>
      </c>
      <c r="M42" s="34">
        <v>959.4</v>
      </c>
      <c r="N42" s="34">
        <v>888.8</v>
      </c>
    </row>
    <row r="43" spans="2:14" ht="12.75">
      <c r="B43" s="3" t="s">
        <v>9</v>
      </c>
      <c r="C43" s="21">
        <v>0</v>
      </c>
      <c r="D43" s="24">
        <v>0</v>
      </c>
      <c r="E43" s="27">
        <v>0</v>
      </c>
      <c r="F43" s="29">
        <v>0</v>
      </c>
      <c r="G43" s="29">
        <v>0</v>
      </c>
      <c r="H43" s="29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2:14" ht="12.75">
      <c r="B44" s="3" t="s">
        <v>6</v>
      </c>
      <c r="C44" s="21">
        <v>3719.9</v>
      </c>
      <c r="D44" s="24">
        <v>4592.6</v>
      </c>
      <c r="E44" s="27">
        <v>4387.4</v>
      </c>
      <c r="F44" s="29">
        <v>4588.4</v>
      </c>
      <c r="G44" s="29">
        <v>4431.5</v>
      </c>
      <c r="H44" s="29">
        <v>4580.7</v>
      </c>
      <c r="I44" s="34">
        <v>4436.3</v>
      </c>
      <c r="J44" s="34">
        <v>4590</v>
      </c>
      <c r="K44" s="34">
        <v>4900.8</v>
      </c>
      <c r="L44" s="34">
        <v>4717.1</v>
      </c>
      <c r="M44" s="34">
        <v>4739.1</v>
      </c>
      <c r="N44" s="34">
        <v>4834.4</v>
      </c>
    </row>
    <row r="45" spans="2:14" ht="13.5" thickBot="1">
      <c r="B45" s="4" t="s">
        <v>7</v>
      </c>
      <c r="C45" s="22">
        <v>0</v>
      </c>
      <c r="D45" s="24">
        <v>0</v>
      </c>
      <c r="E45" s="27">
        <v>0</v>
      </c>
      <c r="F45" s="29">
        <v>0</v>
      </c>
      <c r="G45" s="29">
        <v>0</v>
      </c>
      <c r="H45" s="29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2:14" ht="12.75">
      <c r="B46" s="2" t="s">
        <v>13</v>
      </c>
      <c r="C46" s="19">
        <f aca="true" t="shared" si="11" ref="C46:H46">SUM(C47:C51)</f>
        <v>5112.9</v>
      </c>
      <c r="D46" s="15">
        <f t="shared" si="11"/>
        <v>5244.2</v>
      </c>
      <c r="E46" s="15">
        <f t="shared" si="11"/>
        <v>5328.5</v>
      </c>
      <c r="F46" s="15">
        <f t="shared" si="11"/>
        <v>5302.7</v>
      </c>
      <c r="G46" s="15">
        <f t="shared" si="11"/>
        <v>4757.9</v>
      </c>
      <c r="H46" s="15">
        <f t="shared" si="11"/>
        <v>4776.1</v>
      </c>
      <c r="I46" s="33">
        <f>SUM(I47:I51)</f>
        <v>4684.3</v>
      </c>
      <c r="J46" s="33">
        <f>SUM(J47:J51)</f>
        <v>4966.8</v>
      </c>
      <c r="K46" s="33">
        <f>SUM(K47:K51)</f>
        <v>5071.6</v>
      </c>
      <c r="L46" s="33">
        <f>SUM(L47:L51)</f>
        <v>5161.8</v>
      </c>
      <c r="M46" s="33">
        <f>SUM(M47:M51)</f>
        <v>5123.9</v>
      </c>
      <c r="N46" s="33">
        <f>SUM(N47:N51)</f>
        <v>5044.3</v>
      </c>
    </row>
    <row r="47" spans="2:14" ht="12.75">
      <c r="B47" s="3" t="s">
        <v>8</v>
      </c>
      <c r="C47" s="21">
        <v>65.7</v>
      </c>
      <c r="D47" s="24">
        <v>93.4</v>
      </c>
      <c r="E47" s="27">
        <v>96.7</v>
      </c>
      <c r="F47" s="29">
        <v>127.8</v>
      </c>
      <c r="G47" s="29">
        <v>83</v>
      </c>
      <c r="H47" s="29">
        <v>82.3</v>
      </c>
      <c r="I47" s="34">
        <v>82.3</v>
      </c>
      <c r="J47" s="34">
        <v>85.8</v>
      </c>
      <c r="K47" s="34">
        <v>86.9</v>
      </c>
      <c r="L47" s="34">
        <v>86.9</v>
      </c>
      <c r="M47" s="34">
        <v>87.5</v>
      </c>
      <c r="N47" s="34">
        <v>90.6</v>
      </c>
    </row>
    <row r="48" spans="2:14" ht="12.75">
      <c r="B48" s="3" t="s">
        <v>5</v>
      </c>
      <c r="C48" s="21">
        <v>5029.7</v>
      </c>
      <c r="D48" s="24">
        <v>5136.2</v>
      </c>
      <c r="E48" s="27">
        <v>5217.3</v>
      </c>
      <c r="F48" s="29">
        <v>5161.7</v>
      </c>
      <c r="G48" s="29">
        <v>4662.5</v>
      </c>
      <c r="H48" s="29">
        <v>4681.2</v>
      </c>
      <c r="I48" s="34">
        <v>4589.8</v>
      </c>
      <c r="J48" s="34">
        <v>4868.5</v>
      </c>
      <c r="K48" s="34">
        <v>4972.6</v>
      </c>
      <c r="L48" s="34">
        <v>5054.8</v>
      </c>
      <c r="M48" s="34">
        <v>5018.5</v>
      </c>
      <c r="N48" s="34">
        <v>4937.4</v>
      </c>
    </row>
    <row r="49" spans="2:14" ht="12.75">
      <c r="B49" s="3" t="s">
        <v>9</v>
      </c>
      <c r="C49" s="21">
        <v>0</v>
      </c>
      <c r="D49" s="24">
        <v>0</v>
      </c>
      <c r="E49" s="27">
        <v>0</v>
      </c>
      <c r="F49" s="29">
        <v>0</v>
      </c>
      <c r="G49" s="29">
        <v>0</v>
      </c>
      <c r="H49" s="29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</row>
    <row r="50" spans="2:14" ht="12.75">
      <c r="B50" s="3" t="s">
        <v>6</v>
      </c>
      <c r="C50" s="21">
        <v>17.5</v>
      </c>
      <c r="D50" s="24">
        <v>14.6</v>
      </c>
      <c r="E50" s="27">
        <v>14.5</v>
      </c>
      <c r="F50" s="29">
        <v>13.2</v>
      </c>
      <c r="G50" s="29">
        <v>12.4</v>
      </c>
      <c r="H50" s="29">
        <v>12.6</v>
      </c>
      <c r="I50" s="34">
        <v>12.2</v>
      </c>
      <c r="J50" s="34">
        <v>12.5</v>
      </c>
      <c r="K50" s="34">
        <v>12.1</v>
      </c>
      <c r="L50" s="34">
        <v>20.1</v>
      </c>
      <c r="M50" s="34">
        <v>17.9</v>
      </c>
      <c r="N50" s="34">
        <v>16.3</v>
      </c>
    </row>
    <row r="51" spans="2:14" ht="13.5" thickBot="1">
      <c r="B51" s="3" t="s">
        <v>7</v>
      </c>
      <c r="C51" s="16">
        <v>0</v>
      </c>
      <c r="D51" s="24">
        <v>0</v>
      </c>
      <c r="E51" s="27">
        <v>0</v>
      </c>
      <c r="F51" s="29">
        <v>0</v>
      </c>
      <c r="G51" s="29">
        <v>0</v>
      </c>
      <c r="H51" s="29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</row>
    <row r="52" spans="2:14" ht="13.5" thickBot="1">
      <c r="B52" s="1" t="s">
        <v>14</v>
      </c>
      <c r="C52" s="14">
        <f aca="true" t="shared" si="12" ref="C52:H52">+C53+C54</f>
        <v>15172.5</v>
      </c>
      <c r="D52" s="14">
        <f t="shared" si="12"/>
        <v>15666.7</v>
      </c>
      <c r="E52" s="14">
        <f t="shared" si="12"/>
        <v>15521.9</v>
      </c>
      <c r="F52" s="14">
        <f t="shared" si="12"/>
        <v>14802.1</v>
      </c>
      <c r="G52" s="14">
        <f t="shared" si="12"/>
        <v>14027.7</v>
      </c>
      <c r="H52" s="14">
        <f t="shared" si="12"/>
        <v>14663.6</v>
      </c>
      <c r="I52" s="32">
        <f>+I55+I56</f>
        <v>14494.5</v>
      </c>
      <c r="J52" s="32">
        <f>+J55+J56</f>
        <v>14919.900000000001</v>
      </c>
      <c r="K52" s="32">
        <f>+K55+K56</f>
        <v>15367.9</v>
      </c>
      <c r="L52" s="32">
        <f>+L55+L56</f>
        <v>15812.7</v>
      </c>
      <c r="M52" s="32">
        <f>+M55+M56</f>
        <v>15844.800000000001</v>
      </c>
      <c r="N52" s="32">
        <f>+N55+N56</f>
        <v>16242.4</v>
      </c>
    </row>
    <row r="53" spans="2:14" ht="12.75">
      <c r="B53" s="12" t="s">
        <v>18</v>
      </c>
      <c r="C53" s="16">
        <v>6924.5</v>
      </c>
      <c r="D53" s="24">
        <v>7000.3</v>
      </c>
      <c r="E53" s="27">
        <v>6986</v>
      </c>
      <c r="F53" s="29">
        <v>6349.6</v>
      </c>
      <c r="G53" s="29">
        <v>6479.2</v>
      </c>
      <c r="H53" s="29">
        <v>6613.5</v>
      </c>
      <c r="I53" s="34">
        <v>6535.3</v>
      </c>
      <c r="J53" s="34">
        <v>6629.3</v>
      </c>
      <c r="K53" s="34">
        <v>6742.6</v>
      </c>
      <c r="L53" s="34">
        <v>7097.9</v>
      </c>
      <c r="M53" s="34">
        <v>7083.3</v>
      </c>
      <c r="N53" s="34">
        <v>7346.5</v>
      </c>
    </row>
    <row r="54" spans="2:14" ht="12.75">
      <c r="B54" s="11" t="s">
        <v>19</v>
      </c>
      <c r="C54" s="16">
        <v>8248</v>
      </c>
      <c r="D54" s="24">
        <v>8666.4</v>
      </c>
      <c r="E54" s="27">
        <v>8535.9</v>
      </c>
      <c r="F54" s="29">
        <v>8452.5</v>
      </c>
      <c r="G54" s="29">
        <v>7548.5</v>
      </c>
      <c r="H54" s="29">
        <v>8050.1</v>
      </c>
      <c r="I54" s="34">
        <v>7959.2</v>
      </c>
      <c r="J54" s="34">
        <v>8290.7</v>
      </c>
      <c r="K54" s="34">
        <v>8625.3</v>
      </c>
      <c r="L54" s="34">
        <v>8714.8</v>
      </c>
      <c r="M54" s="34">
        <v>8761.5</v>
      </c>
      <c r="N54" s="34">
        <v>8895.9</v>
      </c>
    </row>
    <row r="55" spans="2:14" ht="12.75">
      <c r="B55" s="3" t="s">
        <v>10</v>
      </c>
      <c r="C55" s="21">
        <v>338.4</v>
      </c>
      <c r="D55" s="24">
        <v>346</v>
      </c>
      <c r="E55" s="27">
        <v>342.5</v>
      </c>
      <c r="F55" s="29">
        <v>340.9</v>
      </c>
      <c r="G55" s="29">
        <v>493.7</v>
      </c>
      <c r="H55" s="29">
        <v>505.4</v>
      </c>
      <c r="I55" s="34">
        <v>494.5</v>
      </c>
      <c r="J55" s="34">
        <v>511.7</v>
      </c>
      <c r="K55" s="34">
        <v>548.1</v>
      </c>
      <c r="L55" s="34">
        <v>534.6</v>
      </c>
      <c r="M55" s="34">
        <v>573.6</v>
      </c>
      <c r="N55" s="34">
        <v>819.8</v>
      </c>
    </row>
    <row r="56" spans="2:14" ht="13.5" thickBot="1">
      <c r="B56" s="3" t="s">
        <v>11</v>
      </c>
      <c r="C56" s="22">
        <v>14834.1</v>
      </c>
      <c r="D56" s="24">
        <v>15320.8</v>
      </c>
      <c r="E56" s="27">
        <v>15179.3</v>
      </c>
      <c r="F56" s="29">
        <v>14461.2</v>
      </c>
      <c r="G56" s="29">
        <v>13534.1</v>
      </c>
      <c r="H56" s="29">
        <v>14158.2</v>
      </c>
      <c r="I56" s="34">
        <v>14000</v>
      </c>
      <c r="J56" s="34">
        <v>14408.2</v>
      </c>
      <c r="K56" s="34">
        <v>14819.8</v>
      </c>
      <c r="L56" s="34">
        <v>15278.1</v>
      </c>
      <c r="M56" s="34">
        <v>15271.2</v>
      </c>
      <c r="N56" s="34">
        <v>15422.6</v>
      </c>
    </row>
    <row r="57" spans="2:14" ht="13.5" thickBot="1">
      <c r="B57" s="1" t="s">
        <v>1</v>
      </c>
      <c r="C57" s="14">
        <f aca="true" t="shared" si="13" ref="C57:L57">+C6+C17+C28+C39+C52</f>
        <v>70419.5</v>
      </c>
      <c r="D57" s="14">
        <f t="shared" si="13"/>
        <v>72445.2</v>
      </c>
      <c r="E57" s="40">
        <f t="shared" si="13"/>
        <v>72436.4</v>
      </c>
      <c r="F57" s="40">
        <f t="shared" si="13"/>
        <v>72018</v>
      </c>
      <c r="G57" s="40">
        <f t="shared" si="13"/>
        <v>67538.9</v>
      </c>
      <c r="H57" s="40">
        <f t="shared" si="13"/>
        <v>67706.1</v>
      </c>
      <c r="I57" s="32">
        <f t="shared" si="13"/>
        <v>66331</v>
      </c>
      <c r="J57" s="32">
        <f t="shared" si="13"/>
        <v>66733.1</v>
      </c>
      <c r="K57" s="32">
        <f t="shared" si="13"/>
        <v>67102.29999999999</v>
      </c>
      <c r="L57" s="32">
        <f t="shared" si="13"/>
        <v>68373.3</v>
      </c>
      <c r="M57" s="32">
        <f>+M6+M17+M28+M39+M52</f>
        <v>69293.6</v>
      </c>
      <c r="N57" s="32">
        <f>+N6+N17+N28+N39+N52</f>
        <v>70924.2</v>
      </c>
    </row>
    <row r="58" ht="12.75">
      <c r="B58" s="9" t="s">
        <v>16</v>
      </c>
    </row>
    <row r="59" ht="12.75">
      <c r="C59" s="8"/>
    </row>
  </sheetData>
  <printOptions horizontalCentered="1" verticalCentered="1"/>
  <pageMargins left="0.7480314960629921" right="0.7480314960629921" top="0.5905511811023623" bottom="0" header="0.5118110236220472" footer="0"/>
  <pageSetup horizontalDpi="600" verticalDpi="600" orientation="landscape" paperSize="9" scale="70" r:id="rId1"/>
  <headerFooter alignWithMargins="0">
    <oddHeader>&amp;RPríloha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Makova</dc:creator>
  <cp:keywords/>
  <dc:description/>
  <cp:lastModifiedBy>Kyjac</cp:lastModifiedBy>
  <cp:lastPrinted>2013-02-26T10:04:44Z</cp:lastPrinted>
  <dcterms:created xsi:type="dcterms:W3CDTF">2002-04-18T06:38:34Z</dcterms:created>
  <dcterms:modified xsi:type="dcterms:W3CDTF">2013-03-28T08:06:37Z</dcterms:modified>
  <cp:category/>
  <cp:version/>
  <cp:contentType/>
  <cp:contentStatus/>
</cp:coreProperties>
</file>