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20C46973-5ACE-40CD-9E75-B6492DC860BB}" xr6:coauthVersionLast="47" xr6:coauthVersionMax="47" xr10:uidLastSave="{00000000-0000-0000-0000-000000000000}"/>
  <bookViews>
    <workbookView xWindow="-108" yWindow="-108" windowWidth="23256" windowHeight="12576" xr2:uid="{1D3EC67B-2F06-490B-8A0B-BBC3140B62A5}"/>
  </bookViews>
  <sheets>
    <sheet name="IIP_2023" sheetId="1" r:id="rId1"/>
  </sheets>
  <definedNames>
    <definedName name="_xlnm._FilterDatabase" localSheetId="0" hidden="1">IIP_2023!$A$6:$WSB$48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K48" i="1"/>
  <c r="H48" i="1"/>
  <c r="E48" i="1"/>
  <c r="N47" i="1"/>
  <c r="K47" i="1"/>
  <c r="H47" i="1"/>
  <c r="E47" i="1"/>
  <c r="N46" i="1"/>
  <c r="K46" i="1"/>
  <c r="H46" i="1"/>
  <c r="E46" i="1"/>
  <c r="N45" i="1"/>
  <c r="K45" i="1"/>
  <c r="H45" i="1"/>
  <c r="E45" i="1"/>
  <c r="N44" i="1"/>
  <c r="K44" i="1"/>
  <c r="H44" i="1"/>
  <c r="E44" i="1"/>
  <c r="N43" i="1"/>
  <c r="K43" i="1"/>
  <c r="H43" i="1"/>
  <c r="E43" i="1"/>
  <c r="N42" i="1"/>
  <c r="K42" i="1"/>
  <c r="H42" i="1"/>
  <c r="E42" i="1"/>
  <c r="N41" i="1"/>
  <c r="K41" i="1"/>
  <c r="H41" i="1"/>
  <c r="E41" i="1"/>
  <c r="N39" i="1"/>
  <c r="K39" i="1"/>
  <c r="H39" i="1"/>
  <c r="E39" i="1"/>
  <c r="N38" i="1"/>
  <c r="K38" i="1"/>
  <c r="H38" i="1"/>
  <c r="E38" i="1"/>
  <c r="N37" i="1"/>
  <c r="K37" i="1"/>
  <c r="H37" i="1"/>
  <c r="E37" i="1"/>
  <c r="N36" i="1"/>
  <c r="K36" i="1"/>
  <c r="H36" i="1"/>
  <c r="E36" i="1"/>
  <c r="M34" i="1"/>
  <c r="L34" i="1"/>
  <c r="J34" i="1"/>
  <c r="I34" i="1"/>
  <c r="G34" i="1"/>
  <c r="F34" i="1"/>
  <c r="H34" i="1" s="1"/>
  <c r="D34" i="1"/>
  <c r="C34" i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L29" i="1"/>
  <c r="N29" i="1" s="1"/>
  <c r="J29" i="1"/>
  <c r="I29" i="1"/>
  <c r="G29" i="1"/>
  <c r="F29" i="1"/>
  <c r="H29" i="1" s="1"/>
  <c r="D29" i="1"/>
  <c r="C29" i="1"/>
  <c r="N28" i="1"/>
  <c r="K28" i="1"/>
  <c r="H28" i="1"/>
  <c r="E28" i="1"/>
  <c r="N27" i="1"/>
  <c r="K27" i="1"/>
  <c r="H27" i="1"/>
  <c r="E27" i="1"/>
  <c r="N26" i="1"/>
  <c r="K26" i="1"/>
  <c r="H26" i="1"/>
  <c r="E26" i="1"/>
  <c r="N25" i="1"/>
  <c r="K25" i="1"/>
  <c r="H25" i="1"/>
  <c r="E25" i="1"/>
  <c r="M24" i="1"/>
  <c r="L24" i="1"/>
  <c r="J24" i="1"/>
  <c r="I24" i="1"/>
  <c r="G24" i="1"/>
  <c r="F24" i="1"/>
  <c r="H24" i="1" s="1"/>
  <c r="D24" i="1"/>
  <c r="C24" i="1"/>
  <c r="C18" i="1" s="1"/>
  <c r="N23" i="1"/>
  <c r="K23" i="1"/>
  <c r="H23" i="1"/>
  <c r="E23" i="1"/>
  <c r="N22" i="1"/>
  <c r="K22" i="1"/>
  <c r="H22" i="1"/>
  <c r="E22" i="1"/>
  <c r="N21" i="1"/>
  <c r="K21" i="1"/>
  <c r="H21" i="1"/>
  <c r="E21" i="1"/>
  <c r="N20" i="1"/>
  <c r="K20" i="1"/>
  <c r="H20" i="1"/>
  <c r="E20" i="1"/>
  <c r="M19" i="1"/>
  <c r="L19" i="1"/>
  <c r="L18" i="1" s="1"/>
  <c r="J19" i="1"/>
  <c r="I19" i="1"/>
  <c r="G19" i="1"/>
  <c r="H19" i="1" s="1"/>
  <c r="F19" i="1"/>
  <c r="D19" i="1"/>
  <c r="D18" i="1" s="1"/>
  <c r="C19" i="1"/>
  <c r="M18" i="1"/>
  <c r="J18" i="1"/>
  <c r="I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M13" i="1"/>
  <c r="L13" i="1"/>
  <c r="J13" i="1"/>
  <c r="I13" i="1"/>
  <c r="K13" i="1" s="1"/>
  <c r="G13" i="1"/>
  <c r="G7" i="1" s="1"/>
  <c r="F13" i="1"/>
  <c r="D13" i="1"/>
  <c r="C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N8" i="1" s="1"/>
  <c r="J8" i="1"/>
  <c r="I8" i="1"/>
  <c r="H8" i="1"/>
  <c r="G8" i="1"/>
  <c r="F8" i="1"/>
  <c r="D8" i="1"/>
  <c r="E8" i="1" s="1"/>
  <c r="C8" i="1"/>
  <c r="M7" i="1"/>
  <c r="J7" i="1"/>
  <c r="C7" i="1"/>
  <c r="M6" i="1" l="1"/>
  <c r="F18" i="1"/>
  <c r="H18" i="1" s="1"/>
  <c r="G18" i="1"/>
  <c r="G6" i="1" s="1"/>
  <c r="H13" i="1"/>
  <c r="K18" i="1"/>
  <c r="K19" i="1"/>
  <c r="K29" i="1"/>
  <c r="J6" i="1"/>
  <c r="C6" i="1"/>
  <c r="N13" i="1"/>
  <c r="K24" i="1"/>
  <c r="N18" i="1"/>
  <c r="F7" i="1"/>
  <c r="E13" i="1"/>
  <c r="E19" i="1"/>
  <c r="N24" i="1"/>
  <c r="K34" i="1"/>
  <c r="E18" i="1"/>
  <c r="E24" i="1"/>
  <c r="E29" i="1"/>
  <c r="N34" i="1"/>
  <c r="I7" i="1"/>
  <c r="K8" i="1"/>
  <c r="E34" i="1"/>
  <c r="L7" i="1"/>
  <c r="D7" i="1"/>
  <c r="N19" i="1"/>
  <c r="K7" i="1" l="1"/>
  <c r="I6" i="1"/>
  <c r="K6" i="1" s="1"/>
  <c r="H7" i="1"/>
  <c r="F6" i="1"/>
  <c r="H6" i="1" s="1"/>
  <c r="D6" i="1"/>
  <c r="E6" i="1" s="1"/>
  <c r="E7" i="1"/>
  <c r="N7" i="1"/>
  <c r="L6" i="1"/>
  <c r="N6" i="1" s="1"/>
</calcChain>
</file>

<file path=xl/sharedStrings.xml><?xml version="1.0" encoding="utf-8"?>
<sst xmlns="http://schemas.openxmlformats.org/spreadsheetml/2006/main" count="102" uniqueCount="73">
  <si>
    <t>Medzinárodná investičná pozícia</t>
  </si>
  <si>
    <t>(mil. EUR)</t>
  </si>
  <si>
    <t>Q1</t>
  </si>
  <si>
    <t>Q2</t>
  </si>
  <si>
    <t>Q3</t>
  </si>
  <si>
    <t>Q4</t>
  </si>
  <si>
    <t>Aktíva</t>
  </si>
  <si>
    <t>Pasíva</t>
  </si>
  <si>
    <t>Saldo</t>
  </si>
  <si>
    <t>0.</t>
  </si>
  <si>
    <t>Medzinárodná Investičná Pozícia</t>
  </si>
  <si>
    <t>1.</t>
  </si>
  <si>
    <t>Priame investície</t>
  </si>
  <si>
    <t>1.1</t>
  </si>
  <si>
    <t>Majetková účasť a reinvestovaný zisk</t>
  </si>
  <si>
    <t>1.1.S1</t>
  </si>
  <si>
    <t>Centrálna banka</t>
  </si>
  <si>
    <t>1.1.S2</t>
  </si>
  <si>
    <t>Peňažné finančné inštitúcie</t>
  </si>
  <si>
    <t>1.1.S3</t>
  </si>
  <si>
    <t>Vláda</t>
  </si>
  <si>
    <t>1.1.S4</t>
  </si>
  <si>
    <t>Ostatné sektory</t>
  </si>
  <si>
    <t>1.2</t>
  </si>
  <si>
    <t>Dlhové nástroje</t>
  </si>
  <si>
    <t>1.2.S1</t>
  </si>
  <si>
    <t>1.2.S2</t>
  </si>
  <si>
    <t>1.2.S3</t>
  </si>
  <si>
    <t>1.2.S4</t>
  </si>
  <si>
    <t>2.</t>
  </si>
  <si>
    <t>Portfóliové investície</t>
  </si>
  <si>
    <t>2.1</t>
  </si>
  <si>
    <t>Majetkové cenné papiere</t>
  </si>
  <si>
    <t>2.1.S1</t>
  </si>
  <si>
    <t>2.1.S2</t>
  </si>
  <si>
    <t>2.1.S3</t>
  </si>
  <si>
    <t>2.1.S4</t>
  </si>
  <si>
    <t>2.2</t>
  </si>
  <si>
    <t>Dlhové cenné papiere</t>
  </si>
  <si>
    <t>2.2.S1</t>
  </si>
  <si>
    <t>2.2.S2</t>
  </si>
  <si>
    <t>2.2.S3</t>
  </si>
  <si>
    <t>2.2.S4</t>
  </si>
  <si>
    <t>3.</t>
  </si>
  <si>
    <t>Finančné deriváty</t>
  </si>
  <si>
    <t>3.S1</t>
  </si>
  <si>
    <t>3.S2</t>
  </si>
  <si>
    <t>3.S3</t>
  </si>
  <si>
    <t>3.S4</t>
  </si>
  <si>
    <t>4.</t>
  </si>
  <si>
    <t>Ostatné investície</t>
  </si>
  <si>
    <t>podľa sektorov</t>
  </si>
  <si>
    <t>4.S1</t>
  </si>
  <si>
    <t>4.S2</t>
  </si>
  <si>
    <t>4.S3</t>
  </si>
  <si>
    <t>4.S4</t>
  </si>
  <si>
    <t>podľa finančných nástrojov</t>
  </si>
  <si>
    <t>4.1</t>
  </si>
  <si>
    <t>Ostatné účasti</t>
  </si>
  <si>
    <t>4.2</t>
  </si>
  <si>
    <t>Hotovosť a vklady</t>
  </si>
  <si>
    <t>4.3</t>
  </si>
  <si>
    <t>Pôžičky</t>
  </si>
  <si>
    <t>4.4</t>
  </si>
  <si>
    <t>Poistné, penzijné a dôchodkové programy</t>
  </si>
  <si>
    <t>4.5</t>
  </si>
  <si>
    <t>Obchodné úvery a preddavky</t>
  </si>
  <si>
    <t>4.6</t>
  </si>
  <si>
    <t>Ostatné pohľadávky/záväzky</t>
  </si>
  <si>
    <t>4.7</t>
  </si>
  <si>
    <t>SDR</t>
  </si>
  <si>
    <t>5.</t>
  </si>
  <si>
    <t>Rezervné aktíva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</si>
</sst>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</font>
    <font>
      <b/>
      <sz val="10"/>
      <name val="Times New Roman"/>
      <family val="1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6" fillId="0" borderId="0"/>
  </cellStyleXfs>
  <cellXfs count="28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right"/>
    </xf>
    <xf numFmtId="0" fontId="7" fillId="6" borderId="4" xfId="1" applyFont="1" applyFill="1" applyBorder="1" applyAlignment="1">
      <alignment horizontal="center" wrapText="1"/>
    </xf>
    <xf numFmtId="49" fontId="8" fillId="0" borderId="4" xfId="1" applyNumberFormat="1" applyFont="1" applyBorder="1" applyAlignment="1">
      <alignment horizontal="right"/>
    </xf>
    <xf numFmtId="0" fontId="7" fillId="6" borderId="4" xfId="2" applyFont="1" applyFill="1" applyBorder="1"/>
    <xf numFmtId="164" fontId="8" fillId="0" borderId="4" xfId="3" applyNumberFormat="1" applyFont="1" applyBorder="1" applyAlignment="1">
      <alignment vertical="center"/>
    </xf>
    <xf numFmtId="0" fontId="10" fillId="6" borderId="0" xfId="1" applyFont="1" applyFill="1"/>
    <xf numFmtId="0" fontId="11" fillId="6" borderId="4" xfId="1" applyFont="1" applyFill="1" applyBorder="1" applyAlignment="1">
      <alignment horizontal="justify" vertical="top" wrapText="1"/>
    </xf>
    <xf numFmtId="0" fontId="3" fillId="6" borderId="4" xfId="1" applyFont="1" applyFill="1" applyBorder="1" applyAlignment="1">
      <alignment horizontal="left" vertical="top" wrapText="1" indent="2"/>
    </xf>
    <xf numFmtId="0" fontId="3" fillId="6" borderId="4" xfId="1" applyFont="1" applyFill="1" applyBorder="1" applyAlignment="1">
      <alignment horizontal="left" vertical="top" wrapText="1" indent="6"/>
    </xf>
    <xf numFmtId="164" fontId="8" fillId="7" borderId="4" xfId="3" applyNumberFormat="1" applyFont="1" applyFill="1" applyBorder="1" applyAlignment="1">
      <alignment vertical="center"/>
    </xf>
    <xf numFmtId="0" fontId="2" fillId="6" borderId="0" xfId="1" applyFont="1" applyFill="1"/>
    <xf numFmtId="0" fontId="12" fillId="6" borderId="4" xfId="1" applyFont="1" applyFill="1" applyBorder="1" applyAlignment="1">
      <alignment horizontal="left" vertical="top" wrapText="1" indent="4"/>
    </xf>
    <xf numFmtId="164" fontId="8" fillId="8" borderId="4" xfId="3" applyNumberFormat="1" applyFont="1" applyFill="1" applyBorder="1" applyAlignment="1">
      <alignment vertical="center"/>
    </xf>
    <xf numFmtId="0" fontId="2" fillId="6" borderId="0" xfId="1" applyFont="1" applyFill="1" applyAlignment="1">
      <alignment vertical="center"/>
    </xf>
    <xf numFmtId="3" fontId="3" fillId="0" borderId="0" xfId="1" applyNumberFormat="1" applyFont="1"/>
    <xf numFmtId="4" fontId="3" fillId="0" borderId="0" xfId="1" applyNumberFormat="1" applyFont="1"/>
    <xf numFmtId="164" fontId="3" fillId="0" borderId="0" xfId="1" applyNumberFormat="1" applyFont="1"/>
  </cellXfs>
  <cellStyles count="4">
    <cellStyle name="Normal" xfId="0" builtinId="0"/>
    <cellStyle name="Normal 3" xfId="3" xr:uid="{8234DC38-9AFB-46F9-92F7-CD0FD305A938}"/>
    <cellStyle name="Normal 7" xfId="1" xr:uid="{126291C2-1E39-42F1-A579-C7328A9983A0}"/>
    <cellStyle name="Normal_Booklet 2011_euro17_WGES_2011_280" xfId="2" xr:uid="{9756EE89-566B-41B4-8FDF-BB1C36D5C3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34488-B77B-48DF-B9FA-388B60948142}">
  <sheetPr>
    <tabColor rgb="FFFF0000"/>
    <pageSetUpPr fitToPage="1"/>
  </sheetPr>
  <dimension ref="A1:O74"/>
  <sheetViews>
    <sheetView showGridLines="0" tabSelected="1" topLeftCell="B1" zoomScale="75" zoomScaleNormal="75" zoomScaleSheetLayoutView="70" workbookViewId="0">
      <selection activeCell="B1" sqref="B1"/>
    </sheetView>
  </sheetViews>
  <sheetFormatPr defaultRowHeight="18" x14ac:dyDescent="0.35"/>
  <cols>
    <col min="1" max="1" width="9.44140625" style="1" customWidth="1"/>
    <col min="2" max="2" width="81.88671875" style="2" customWidth="1"/>
    <col min="3" max="14" width="13.33203125" style="2" customWidth="1"/>
    <col min="15" max="115" width="8.88671875" style="3"/>
    <col min="116" max="117" width="9.109375" style="3" customWidth="1"/>
    <col min="118" max="118" width="81.88671875" style="3" customWidth="1"/>
    <col min="119" max="119" width="45.5546875" style="3" customWidth="1"/>
    <col min="120" max="120" width="0.88671875" style="3" customWidth="1"/>
    <col min="121" max="121" width="7.6640625" style="3" customWidth="1"/>
    <col min="122" max="122" width="8.33203125" style="3" customWidth="1"/>
    <col min="123" max="123" width="9.109375" style="3" customWidth="1"/>
    <col min="124" max="124" width="0.88671875" style="3" customWidth="1"/>
    <col min="125" max="125" width="7.6640625" style="3" customWidth="1"/>
    <col min="126" max="126" width="8.33203125" style="3" customWidth="1"/>
    <col min="127" max="127" width="9.109375" style="3" customWidth="1"/>
    <col min="128" max="128" width="0.88671875" style="3" customWidth="1"/>
    <col min="129" max="129" width="7.6640625" style="3" customWidth="1"/>
    <col min="130" max="130" width="8.33203125" style="3" customWidth="1"/>
    <col min="131" max="172" width="9.109375" style="3" customWidth="1"/>
    <col min="173" max="371" width="8.88671875" style="3"/>
    <col min="372" max="373" width="9.109375" style="3" customWidth="1"/>
    <col min="374" max="374" width="81.88671875" style="3" customWidth="1"/>
    <col min="375" max="375" width="45.5546875" style="3" customWidth="1"/>
    <col min="376" max="376" width="0.88671875" style="3" customWidth="1"/>
    <col min="377" max="377" width="7.6640625" style="3" customWidth="1"/>
    <col min="378" max="378" width="8.33203125" style="3" customWidth="1"/>
    <col min="379" max="379" width="9.109375" style="3" customWidth="1"/>
    <col min="380" max="380" width="0.88671875" style="3" customWidth="1"/>
    <col min="381" max="381" width="7.6640625" style="3" customWidth="1"/>
    <col min="382" max="382" width="8.33203125" style="3" customWidth="1"/>
    <col min="383" max="383" width="9.109375" style="3" customWidth="1"/>
    <col min="384" max="384" width="0.88671875" style="3" customWidth="1"/>
    <col min="385" max="385" width="7.6640625" style="3" customWidth="1"/>
    <col min="386" max="386" width="8.33203125" style="3" customWidth="1"/>
    <col min="387" max="428" width="9.109375" style="3" customWidth="1"/>
    <col min="429" max="627" width="8.88671875" style="3"/>
    <col min="628" max="629" width="9.109375" style="3" customWidth="1"/>
    <col min="630" max="630" width="81.88671875" style="3" customWidth="1"/>
    <col min="631" max="631" width="45.5546875" style="3" customWidth="1"/>
    <col min="632" max="632" width="0.88671875" style="3" customWidth="1"/>
    <col min="633" max="633" width="7.6640625" style="3" customWidth="1"/>
    <col min="634" max="634" width="8.33203125" style="3" customWidth="1"/>
    <col min="635" max="635" width="9.109375" style="3" customWidth="1"/>
    <col min="636" max="636" width="0.88671875" style="3" customWidth="1"/>
    <col min="637" max="637" width="7.6640625" style="3" customWidth="1"/>
    <col min="638" max="638" width="8.33203125" style="3" customWidth="1"/>
    <col min="639" max="639" width="9.109375" style="3" customWidth="1"/>
    <col min="640" max="640" width="0.88671875" style="3" customWidth="1"/>
    <col min="641" max="641" width="7.6640625" style="3" customWidth="1"/>
    <col min="642" max="642" width="8.33203125" style="3" customWidth="1"/>
    <col min="643" max="684" width="9.109375" style="3" customWidth="1"/>
    <col min="685" max="883" width="8.88671875" style="3"/>
    <col min="884" max="885" width="9.109375" style="3" customWidth="1"/>
    <col min="886" max="886" width="81.88671875" style="3" customWidth="1"/>
    <col min="887" max="887" width="45.5546875" style="3" customWidth="1"/>
    <col min="888" max="888" width="0.88671875" style="3" customWidth="1"/>
    <col min="889" max="889" width="7.6640625" style="3" customWidth="1"/>
    <col min="890" max="890" width="8.33203125" style="3" customWidth="1"/>
    <col min="891" max="891" width="9.109375" style="3" customWidth="1"/>
    <col min="892" max="892" width="0.88671875" style="3" customWidth="1"/>
    <col min="893" max="893" width="7.6640625" style="3" customWidth="1"/>
    <col min="894" max="894" width="8.33203125" style="3" customWidth="1"/>
    <col min="895" max="895" width="9.109375" style="3" customWidth="1"/>
    <col min="896" max="896" width="0.88671875" style="3" customWidth="1"/>
    <col min="897" max="897" width="7.6640625" style="3" customWidth="1"/>
    <col min="898" max="898" width="8.33203125" style="3" customWidth="1"/>
    <col min="899" max="940" width="9.109375" style="3" customWidth="1"/>
    <col min="941" max="1139" width="8.88671875" style="3"/>
    <col min="1140" max="1141" width="9.109375" style="3" customWidth="1"/>
    <col min="1142" max="1142" width="81.88671875" style="3" customWidth="1"/>
    <col min="1143" max="1143" width="45.5546875" style="3" customWidth="1"/>
    <col min="1144" max="1144" width="0.88671875" style="3" customWidth="1"/>
    <col min="1145" max="1145" width="7.6640625" style="3" customWidth="1"/>
    <col min="1146" max="1146" width="8.33203125" style="3" customWidth="1"/>
    <col min="1147" max="1147" width="9.109375" style="3" customWidth="1"/>
    <col min="1148" max="1148" width="0.88671875" style="3" customWidth="1"/>
    <col min="1149" max="1149" width="7.6640625" style="3" customWidth="1"/>
    <col min="1150" max="1150" width="8.33203125" style="3" customWidth="1"/>
    <col min="1151" max="1151" width="9.109375" style="3" customWidth="1"/>
    <col min="1152" max="1152" width="0.88671875" style="3" customWidth="1"/>
    <col min="1153" max="1153" width="7.6640625" style="3" customWidth="1"/>
    <col min="1154" max="1154" width="8.33203125" style="3" customWidth="1"/>
    <col min="1155" max="1196" width="9.109375" style="3" customWidth="1"/>
    <col min="1197" max="1395" width="8.88671875" style="3"/>
    <col min="1396" max="1397" width="9.109375" style="3" customWidth="1"/>
    <col min="1398" max="1398" width="81.88671875" style="3" customWidth="1"/>
    <col min="1399" max="1399" width="45.5546875" style="3" customWidth="1"/>
    <col min="1400" max="1400" width="0.88671875" style="3" customWidth="1"/>
    <col min="1401" max="1401" width="7.6640625" style="3" customWidth="1"/>
    <col min="1402" max="1402" width="8.33203125" style="3" customWidth="1"/>
    <col min="1403" max="1403" width="9.109375" style="3" customWidth="1"/>
    <col min="1404" max="1404" width="0.88671875" style="3" customWidth="1"/>
    <col min="1405" max="1405" width="7.6640625" style="3" customWidth="1"/>
    <col min="1406" max="1406" width="8.33203125" style="3" customWidth="1"/>
    <col min="1407" max="1407" width="9.109375" style="3" customWidth="1"/>
    <col min="1408" max="1408" width="0.88671875" style="3" customWidth="1"/>
    <col min="1409" max="1409" width="7.6640625" style="3" customWidth="1"/>
    <col min="1410" max="1410" width="8.33203125" style="3" customWidth="1"/>
    <col min="1411" max="1452" width="9.109375" style="3" customWidth="1"/>
    <col min="1453" max="1651" width="8.88671875" style="3"/>
    <col min="1652" max="1653" width="9.109375" style="3" customWidth="1"/>
    <col min="1654" max="1654" width="81.88671875" style="3" customWidth="1"/>
    <col min="1655" max="1655" width="45.5546875" style="3" customWidth="1"/>
    <col min="1656" max="1656" width="0.88671875" style="3" customWidth="1"/>
    <col min="1657" max="1657" width="7.6640625" style="3" customWidth="1"/>
    <col min="1658" max="1658" width="8.33203125" style="3" customWidth="1"/>
    <col min="1659" max="1659" width="9.109375" style="3" customWidth="1"/>
    <col min="1660" max="1660" width="0.88671875" style="3" customWidth="1"/>
    <col min="1661" max="1661" width="7.6640625" style="3" customWidth="1"/>
    <col min="1662" max="1662" width="8.33203125" style="3" customWidth="1"/>
    <col min="1663" max="1663" width="9.109375" style="3" customWidth="1"/>
    <col min="1664" max="1664" width="0.88671875" style="3" customWidth="1"/>
    <col min="1665" max="1665" width="7.6640625" style="3" customWidth="1"/>
    <col min="1666" max="1666" width="8.33203125" style="3" customWidth="1"/>
    <col min="1667" max="1708" width="9.109375" style="3" customWidth="1"/>
    <col min="1709" max="1907" width="8.88671875" style="3"/>
    <col min="1908" max="1909" width="9.109375" style="3" customWidth="1"/>
    <col min="1910" max="1910" width="81.88671875" style="3" customWidth="1"/>
    <col min="1911" max="1911" width="45.5546875" style="3" customWidth="1"/>
    <col min="1912" max="1912" width="0.88671875" style="3" customWidth="1"/>
    <col min="1913" max="1913" width="7.6640625" style="3" customWidth="1"/>
    <col min="1914" max="1914" width="8.33203125" style="3" customWidth="1"/>
    <col min="1915" max="1915" width="9.109375" style="3" customWidth="1"/>
    <col min="1916" max="1916" width="0.88671875" style="3" customWidth="1"/>
    <col min="1917" max="1917" width="7.6640625" style="3" customWidth="1"/>
    <col min="1918" max="1918" width="8.33203125" style="3" customWidth="1"/>
    <col min="1919" max="1919" width="9.109375" style="3" customWidth="1"/>
    <col min="1920" max="1920" width="0.88671875" style="3" customWidth="1"/>
    <col min="1921" max="1921" width="7.6640625" style="3" customWidth="1"/>
    <col min="1922" max="1922" width="8.33203125" style="3" customWidth="1"/>
    <col min="1923" max="1964" width="9.109375" style="3" customWidth="1"/>
    <col min="1965" max="2163" width="8.88671875" style="3"/>
    <col min="2164" max="2165" width="9.109375" style="3" customWidth="1"/>
    <col min="2166" max="2166" width="81.88671875" style="3" customWidth="1"/>
    <col min="2167" max="2167" width="45.5546875" style="3" customWidth="1"/>
    <col min="2168" max="2168" width="0.88671875" style="3" customWidth="1"/>
    <col min="2169" max="2169" width="7.6640625" style="3" customWidth="1"/>
    <col min="2170" max="2170" width="8.33203125" style="3" customWidth="1"/>
    <col min="2171" max="2171" width="9.109375" style="3" customWidth="1"/>
    <col min="2172" max="2172" width="0.88671875" style="3" customWidth="1"/>
    <col min="2173" max="2173" width="7.6640625" style="3" customWidth="1"/>
    <col min="2174" max="2174" width="8.33203125" style="3" customWidth="1"/>
    <col min="2175" max="2175" width="9.109375" style="3" customWidth="1"/>
    <col min="2176" max="2176" width="0.88671875" style="3" customWidth="1"/>
    <col min="2177" max="2177" width="7.6640625" style="3" customWidth="1"/>
    <col min="2178" max="2178" width="8.33203125" style="3" customWidth="1"/>
    <col min="2179" max="2220" width="9.109375" style="3" customWidth="1"/>
    <col min="2221" max="2419" width="8.88671875" style="3"/>
    <col min="2420" max="2421" width="9.109375" style="3" customWidth="1"/>
    <col min="2422" max="2422" width="81.88671875" style="3" customWidth="1"/>
    <col min="2423" max="2423" width="45.5546875" style="3" customWidth="1"/>
    <col min="2424" max="2424" width="0.88671875" style="3" customWidth="1"/>
    <col min="2425" max="2425" width="7.6640625" style="3" customWidth="1"/>
    <col min="2426" max="2426" width="8.33203125" style="3" customWidth="1"/>
    <col min="2427" max="2427" width="9.109375" style="3" customWidth="1"/>
    <col min="2428" max="2428" width="0.88671875" style="3" customWidth="1"/>
    <col min="2429" max="2429" width="7.6640625" style="3" customWidth="1"/>
    <col min="2430" max="2430" width="8.33203125" style="3" customWidth="1"/>
    <col min="2431" max="2431" width="9.109375" style="3" customWidth="1"/>
    <col min="2432" max="2432" width="0.88671875" style="3" customWidth="1"/>
    <col min="2433" max="2433" width="7.6640625" style="3" customWidth="1"/>
    <col min="2434" max="2434" width="8.33203125" style="3" customWidth="1"/>
    <col min="2435" max="2476" width="9.109375" style="3" customWidth="1"/>
    <col min="2477" max="2675" width="8.88671875" style="3"/>
    <col min="2676" max="2677" width="9.109375" style="3" customWidth="1"/>
    <col min="2678" max="2678" width="81.88671875" style="3" customWidth="1"/>
    <col min="2679" max="2679" width="45.5546875" style="3" customWidth="1"/>
    <col min="2680" max="2680" width="0.88671875" style="3" customWidth="1"/>
    <col min="2681" max="2681" width="7.6640625" style="3" customWidth="1"/>
    <col min="2682" max="2682" width="8.33203125" style="3" customWidth="1"/>
    <col min="2683" max="2683" width="9.109375" style="3" customWidth="1"/>
    <col min="2684" max="2684" width="0.88671875" style="3" customWidth="1"/>
    <col min="2685" max="2685" width="7.6640625" style="3" customWidth="1"/>
    <col min="2686" max="2686" width="8.33203125" style="3" customWidth="1"/>
    <col min="2687" max="2687" width="9.109375" style="3" customWidth="1"/>
    <col min="2688" max="2688" width="0.88671875" style="3" customWidth="1"/>
    <col min="2689" max="2689" width="7.6640625" style="3" customWidth="1"/>
    <col min="2690" max="2690" width="8.33203125" style="3" customWidth="1"/>
    <col min="2691" max="2732" width="9.109375" style="3" customWidth="1"/>
    <col min="2733" max="2931" width="8.88671875" style="3"/>
    <col min="2932" max="2933" width="9.109375" style="3" customWidth="1"/>
    <col min="2934" max="2934" width="81.88671875" style="3" customWidth="1"/>
    <col min="2935" max="2935" width="45.5546875" style="3" customWidth="1"/>
    <col min="2936" max="2936" width="0.88671875" style="3" customWidth="1"/>
    <col min="2937" max="2937" width="7.6640625" style="3" customWidth="1"/>
    <col min="2938" max="2938" width="8.33203125" style="3" customWidth="1"/>
    <col min="2939" max="2939" width="9.109375" style="3" customWidth="1"/>
    <col min="2940" max="2940" width="0.88671875" style="3" customWidth="1"/>
    <col min="2941" max="2941" width="7.6640625" style="3" customWidth="1"/>
    <col min="2942" max="2942" width="8.33203125" style="3" customWidth="1"/>
    <col min="2943" max="2943" width="9.109375" style="3" customWidth="1"/>
    <col min="2944" max="2944" width="0.88671875" style="3" customWidth="1"/>
    <col min="2945" max="2945" width="7.6640625" style="3" customWidth="1"/>
    <col min="2946" max="2946" width="8.33203125" style="3" customWidth="1"/>
    <col min="2947" max="2988" width="9.109375" style="3" customWidth="1"/>
    <col min="2989" max="3187" width="8.88671875" style="3"/>
    <col min="3188" max="3189" width="9.109375" style="3" customWidth="1"/>
    <col min="3190" max="3190" width="81.88671875" style="3" customWidth="1"/>
    <col min="3191" max="3191" width="45.5546875" style="3" customWidth="1"/>
    <col min="3192" max="3192" width="0.88671875" style="3" customWidth="1"/>
    <col min="3193" max="3193" width="7.6640625" style="3" customWidth="1"/>
    <col min="3194" max="3194" width="8.33203125" style="3" customWidth="1"/>
    <col min="3195" max="3195" width="9.109375" style="3" customWidth="1"/>
    <col min="3196" max="3196" width="0.88671875" style="3" customWidth="1"/>
    <col min="3197" max="3197" width="7.6640625" style="3" customWidth="1"/>
    <col min="3198" max="3198" width="8.33203125" style="3" customWidth="1"/>
    <col min="3199" max="3199" width="9.109375" style="3" customWidth="1"/>
    <col min="3200" max="3200" width="0.88671875" style="3" customWidth="1"/>
    <col min="3201" max="3201" width="7.6640625" style="3" customWidth="1"/>
    <col min="3202" max="3202" width="8.33203125" style="3" customWidth="1"/>
    <col min="3203" max="3244" width="9.109375" style="3" customWidth="1"/>
    <col min="3245" max="3443" width="8.88671875" style="3"/>
    <col min="3444" max="3445" width="9.109375" style="3" customWidth="1"/>
    <col min="3446" max="3446" width="81.88671875" style="3" customWidth="1"/>
    <col min="3447" max="3447" width="45.5546875" style="3" customWidth="1"/>
    <col min="3448" max="3448" width="0.88671875" style="3" customWidth="1"/>
    <col min="3449" max="3449" width="7.6640625" style="3" customWidth="1"/>
    <col min="3450" max="3450" width="8.33203125" style="3" customWidth="1"/>
    <col min="3451" max="3451" width="9.109375" style="3" customWidth="1"/>
    <col min="3452" max="3452" width="0.88671875" style="3" customWidth="1"/>
    <col min="3453" max="3453" width="7.6640625" style="3" customWidth="1"/>
    <col min="3454" max="3454" width="8.33203125" style="3" customWidth="1"/>
    <col min="3455" max="3455" width="9.109375" style="3" customWidth="1"/>
    <col min="3456" max="3456" width="0.88671875" style="3" customWidth="1"/>
    <col min="3457" max="3457" width="7.6640625" style="3" customWidth="1"/>
    <col min="3458" max="3458" width="8.33203125" style="3" customWidth="1"/>
    <col min="3459" max="3500" width="9.109375" style="3" customWidth="1"/>
    <col min="3501" max="3699" width="8.88671875" style="3"/>
    <col min="3700" max="3701" width="9.109375" style="3" customWidth="1"/>
    <col min="3702" max="3702" width="81.88671875" style="3" customWidth="1"/>
    <col min="3703" max="3703" width="45.5546875" style="3" customWidth="1"/>
    <col min="3704" max="3704" width="0.88671875" style="3" customWidth="1"/>
    <col min="3705" max="3705" width="7.6640625" style="3" customWidth="1"/>
    <col min="3706" max="3706" width="8.33203125" style="3" customWidth="1"/>
    <col min="3707" max="3707" width="9.109375" style="3" customWidth="1"/>
    <col min="3708" max="3708" width="0.88671875" style="3" customWidth="1"/>
    <col min="3709" max="3709" width="7.6640625" style="3" customWidth="1"/>
    <col min="3710" max="3710" width="8.33203125" style="3" customWidth="1"/>
    <col min="3711" max="3711" width="9.109375" style="3" customWidth="1"/>
    <col min="3712" max="3712" width="0.88671875" style="3" customWidth="1"/>
    <col min="3713" max="3713" width="7.6640625" style="3" customWidth="1"/>
    <col min="3714" max="3714" width="8.33203125" style="3" customWidth="1"/>
    <col min="3715" max="3756" width="9.109375" style="3" customWidth="1"/>
    <col min="3757" max="3955" width="8.88671875" style="3"/>
    <col min="3956" max="3957" width="9.109375" style="3" customWidth="1"/>
    <col min="3958" max="3958" width="81.88671875" style="3" customWidth="1"/>
    <col min="3959" max="3959" width="45.5546875" style="3" customWidth="1"/>
    <col min="3960" max="3960" width="0.88671875" style="3" customWidth="1"/>
    <col min="3961" max="3961" width="7.6640625" style="3" customWidth="1"/>
    <col min="3962" max="3962" width="8.33203125" style="3" customWidth="1"/>
    <col min="3963" max="3963" width="9.109375" style="3" customWidth="1"/>
    <col min="3964" max="3964" width="0.88671875" style="3" customWidth="1"/>
    <col min="3965" max="3965" width="7.6640625" style="3" customWidth="1"/>
    <col min="3966" max="3966" width="8.33203125" style="3" customWidth="1"/>
    <col min="3967" max="3967" width="9.109375" style="3" customWidth="1"/>
    <col min="3968" max="3968" width="0.88671875" style="3" customWidth="1"/>
    <col min="3969" max="3969" width="7.6640625" style="3" customWidth="1"/>
    <col min="3970" max="3970" width="8.33203125" style="3" customWidth="1"/>
    <col min="3971" max="4012" width="9.109375" style="3" customWidth="1"/>
    <col min="4013" max="4211" width="8.88671875" style="3"/>
    <col min="4212" max="4213" width="9.109375" style="3" customWidth="1"/>
    <col min="4214" max="4214" width="81.88671875" style="3" customWidth="1"/>
    <col min="4215" max="4215" width="45.5546875" style="3" customWidth="1"/>
    <col min="4216" max="4216" width="0.88671875" style="3" customWidth="1"/>
    <col min="4217" max="4217" width="7.6640625" style="3" customWidth="1"/>
    <col min="4218" max="4218" width="8.33203125" style="3" customWidth="1"/>
    <col min="4219" max="4219" width="9.109375" style="3" customWidth="1"/>
    <col min="4220" max="4220" width="0.88671875" style="3" customWidth="1"/>
    <col min="4221" max="4221" width="7.6640625" style="3" customWidth="1"/>
    <col min="4222" max="4222" width="8.33203125" style="3" customWidth="1"/>
    <col min="4223" max="4223" width="9.109375" style="3" customWidth="1"/>
    <col min="4224" max="4224" width="0.88671875" style="3" customWidth="1"/>
    <col min="4225" max="4225" width="7.6640625" style="3" customWidth="1"/>
    <col min="4226" max="4226" width="8.33203125" style="3" customWidth="1"/>
    <col min="4227" max="4268" width="9.109375" style="3" customWidth="1"/>
    <col min="4269" max="4467" width="8.88671875" style="3"/>
    <col min="4468" max="4469" width="9.109375" style="3" customWidth="1"/>
    <col min="4470" max="4470" width="81.88671875" style="3" customWidth="1"/>
    <col min="4471" max="4471" width="45.5546875" style="3" customWidth="1"/>
    <col min="4472" max="4472" width="0.88671875" style="3" customWidth="1"/>
    <col min="4473" max="4473" width="7.6640625" style="3" customWidth="1"/>
    <col min="4474" max="4474" width="8.33203125" style="3" customWidth="1"/>
    <col min="4475" max="4475" width="9.109375" style="3" customWidth="1"/>
    <col min="4476" max="4476" width="0.88671875" style="3" customWidth="1"/>
    <col min="4477" max="4477" width="7.6640625" style="3" customWidth="1"/>
    <col min="4478" max="4478" width="8.33203125" style="3" customWidth="1"/>
    <col min="4479" max="4479" width="9.109375" style="3" customWidth="1"/>
    <col min="4480" max="4480" width="0.88671875" style="3" customWidth="1"/>
    <col min="4481" max="4481" width="7.6640625" style="3" customWidth="1"/>
    <col min="4482" max="4482" width="8.33203125" style="3" customWidth="1"/>
    <col min="4483" max="4524" width="9.109375" style="3" customWidth="1"/>
    <col min="4525" max="4723" width="8.88671875" style="3"/>
    <col min="4724" max="4725" width="9.109375" style="3" customWidth="1"/>
    <col min="4726" max="4726" width="81.88671875" style="3" customWidth="1"/>
    <col min="4727" max="4727" width="45.5546875" style="3" customWidth="1"/>
    <col min="4728" max="4728" width="0.88671875" style="3" customWidth="1"/>
    <col min="4729" max="4729" width="7.6640625" style="3" customWidth="1"/>
    <col min="4730" max="4730" width="8.33203125" style="3" customWidth="1"/>
    <col min="4731" max="4731" width="9.109375" style="3" customWidth="1"/>
    <col min="4732" max="4732" width="0.88671875" style="3" customWidth="1"/>
    <col min="4733" max="4733" width="7.6640625" style="3" customWidth="1"/>
    <col min="4734" max="4734" width="8.33203125" style="3" customWidth="1"/>
    <col min="4735" max="4735" width="9.109375" style="3" customWidth="1"/>
    <col min="4736" max="4736" width="0.88671875" style="3" customWidth="1"/>
    <col min="4737" max="4737" width="7.6640625" style="3" customWidth="1"/>
    <col min="4738" max="4738" width="8.33203125" style="3" customWidth="1"/>
    <col min="4739" max="4780" width="9.109375" style="3" customWidth="1"/>
    <col min="4781" max="4979" width="8.88671875" style="3"/>
    <col min="4980" max="4981" width="9.109375" style="3" customWidth="1"/>
    <col min="4982" max="4982" width="81.88671875" style="3" customWidth="1"/>
    <col min="4983" max="4983" width="45.5546875" style="3" customWidth="1"/>
    <col min="4984" max="4984" width="0.88671875" style="3" customWidth="1"/>
    <col min="4985" max="4985" width="7.6640625" style="3" customWidth="1"/>
    <col min="4986" max="4986" width="8.33203125" style="3" customWidth="1"/>
    <col min="4987" max="4987" width="9.109375" style="3" customWidth="1"/>
    <col min="4988" max="4988" width="0.88671875" style="3" customWidth="1"/>
    <col min="4989" max="4989" width="7.6640625" style="3" customWidth="1"/>
    <col min="4990" max="4990" width="8.33203125" style="3" customWidth="1"/>
    <col min="4991" max="4991" width="9.109375" style="3" customWidth="1"/>
    <col min="4992" max="4992" width="0.88671875" style="3" customWidth="1"/>
    <col min="4993" max="4993" width="7.6640625" style="3" customWidth="1"/>
    <col min="4994" max="4994" width="8.33203125" style="3" customWidth="1"/>
    <col min="4995" max="5036" width="9.109375" style="3" customWidth="1"/>
    <col min="5037" max="5235" width="8.88671875" style="3"/>
    <col min="5236" max="5237" width="9.109375" style="3" customWidth="1"/>
    <col min="5238" max="5238" width="81.88671875" style="3" customWidth="1"/>
    <col min="5239" max="5239" width="45.5546875" style="3" customWidth="1"/>
    <col min="5240" max="5240" width="0.88671875" style="3" customWidth="1"/>
    <col min="5241" max="5241" width="7.6640625" style="3" customWidth="1"/>
    <col min="5242" max="5242" width="8.33203125" style="3" customWidth="1"/>
    <col min="5243" max="5243" width="9.109375" style="3" customWidth="1"/>
    <col min="5244" max="5244" width="0.88671875" style="3" customWidth="1"/>
    <col min="5245" max="5245" width="7.6640625" style="3" customWidth="1"/>
    <col min="5246" max="5246" width="8.33203125" style="3" customWidth="1"/>
    <col min="5247" max="5247" width="9.109375" style="3" customWidth="1"/>
    <col min="5248" max="5248" width="0.88671875" style="3" customWidth="1"/>
    <col min="5249" max="5249" width="7.6640625" style="3" customWidth="1"/>
    <col min="5250" max="5250" width="8.33203125" style="3" customWidth="1"/>
    <col min="5251" max="5292" width="9.109375" style="3" customWidth="1"/>
    <col min="5293" max="5491" width="8.88671875" style="3"/>
    <col min="5492" max="5493" width="9.109375" style="3" customWidth="1"/>
    <col min="5494" max="5494" width="81.88671875" style="3" customWidth="1"/>
    <col min="5495" max="5495" width="45.5546875" style="3" customWidth="1"/>
    <col min="5496" max="5496" width="0.88671875" style="3" customWidth="1"/>
    <col min="5497" max="5497" width="7.6640625" style="3" customWidth="1"/>
    <col min="5498" max="5498" width="8.33203125" style="3" customWidth="1"/>
    <col min="5499" max="5499" width="9.109375" style="3" customWidth="1"/>
    <col min="5500" max="5500" width="0.88671875" style="3" customWidth="1"/>
    <col min="5501" max="5501" width="7.6640625" style="3" customWidth="1"/>
    <col min="5502" max="5502" width="8.33203125" style="3" customWidth="1"/>
    <col min="5503" max="5503" width="9.109375" style="3" customWidth="1"/>
    <col min="5504" max="5504" width="0.88671875" style="3" customWidth="1"/>
    <col min="5505" max="5505" width="7.6640625" style="3" customWidth="1"/>
    <col min="5506" max="5506" width="8.33203125" style="3" customWidth="1"/>
    <col min="5507" max="5548" width="9.109375" style="3" customWidth="1"/>
    <col min="5549" max="5747" width="8.88671875" style="3"/>
    <col min="5748" max="5749" width="9.109375" style="3" customWidth="1"/>
    <col min="5750" max="5750" width="81.88671875" style="3" customWidth="1"/>
    <col min="5751" max="5751" width="45.5546875" style="3" customWidth="1"/>
    <col min="5752" max="5752" width="0.88671875" style="3" customWidth="1"/>
    <col min="5753" max="5753" width="7.6640625" style="3" customWidth="1"/>
    <col min="5754" max="5754" width="8.33203125" style="3" customWidth="1"/>
    <col min="5755" max="5755" width="9.109375" style="3" customWidth="1"/>
    <col min="5756" max="5756" width="0.88671875" style="3" customWidth="1"/>
    <col min="5757" max="5757" width="7.6640625" style="3" customWidth="1"/>
    <col min="5758" max="5758" width="8.33203125" style="3" customWidth="1"/>
    <col min="5759" max="5759" width="9.109375" style="3" customWidth="1"/>
    <col min="5760" max="5760" width="0.88671875" style="3" customWidth="1"/>
    <col min="5761" max="5761" width="7.6640625" style="3" customWidth="1"/>
    <col min="5762" max="5762" width="8.33203125" style="3" customWidth="1"/>
    <col min="5763" max="5804" width="9.109375" style="3" customWidth="1"/>
    <col min="5805" max="6003" width="8.88671875" style="3"/>
    <col min="6004" max="6005" width="9.109375" style="3" customWidth="1"/>
    <col min="6006" max="6006" width="81.88671875" style="3" customWidth="1"/>
    <col min="6007" max="6007" width="45.5546875" style="3" customWidth="1"/>
    <col min="6008" max="6008" width="0.88671875" style="3" customWidth="1"/>
    <col min="6009" max="6009" width="7.6640625" style="3" customWidth="1"/>
    <col min="6010" max="6010" width="8.33203125" style="3" customWidth="1"/>
    <col min="6011" max="6011" width="9.109375" style="3" customWidth="1"/>
    <col min="6012" max="6012" width="0.88671875" style="3" customWidth="1"/>
    <col min="6013" max="6013" width="7.6640625" style="3" customWidth="1"/>
    <col min="6014" max="6014" width="8.33203125" style="3" customWidth="1"/>
    <col min="6015" max="6015" width="9.109375" style="3" customWidth="1"/>
    <col min="6016" max="6016" width="0.88671875" style="3" customWidth="1"/>
    <col min="6017" max="6017" width="7.6640625" style="3" customWidth="1"/>
    <col min="6018" max="6018" width="8.33203125" style="3" customWidth="1"/>
    <col min="6019" max="6060" width="9.109375" style="3" customWidth="1"/>
    <col min="6061" max="6259" width="8.88671875" style="3"/>
    <col min="6260" max="6261" width="9.109375" style="3" customWidth="1"/>
    <col min="6262" max="6262" width="81.88671875" style="3" customWidth="1"/>
    <col min="6263" max="6263" width="45.5546875" style="3" customWidth="1"/>
    <col min="6264" max="6264" width="0.88671875" style="3" customWidth="1"/>
    <col min="6265" max="6265" width="7.6640625" style="3" customWidth="1"/>
    <col min="6266" max="6266" width="8.33203125" style="3" customWidth="1"/>
    <col min="6267" max="6267" width="9.109375" style="3" customWidth="1"/>
    <col min="6268" max="6268" width="0.88671875" style="3" customWidth="1"/>
    <col min="6269" max="6269" width="7.6640625" style="3" customWidth="1"/>
    <col min="6270" max="6270" width="8.33203125" style="3" customWidth="1"/>
    <col min="6271" max="6271" width="9.109375" style="3" customWidth="1"/>
    <col min="6272" max="6272" width="0.88671875" style="3" customWidth="1"/>
    <col min="6273" max="6273" width="7.6640625" style="3" customWidth="1"/>
    <col min="6274" max="6274" width="8.33203125" style="3" customWidth="1"/>
    <col min="6275" max="6316" width="9.109375" style="3" customWidth="1"/>
    <col min="6317" max="6515" width="8.88671875" style="3"/>
    <col min="6516" max="6517" width="9.109375" style="3" customWidth="1"/>
    <col min="6518" max="6518" width="81.88671875" style="3" customWidth="1"/>
    <col min="6519" max="6519" width="45.5546875" style="3" customWidth="1"/>
    <col min="6520" max="6520" width="0.88671875" style="3" customWidth="1"/>
    <col min="6521" max="6521" width="7.6640625" style="3" customWidth="1"/>
    <col min="6522" max="6522" width="8.33203125" style="3" customWidth="1"/>
    <col min="6523" max="6523" width="9.109375" style="3" customWidth="1"/>
    <col min="6524" max="6524" width="0.88671875" style="3" customWidth="1"/>
    <col min="6525" max="6525" width="7.6640625" style="3" customWidth="1"/>
    <col min="6526" max="6526" width="8.33203125" style="3" customWidth="1"/>
    <col min="6527" max="6527" width="9.109375" style="3" customWidth="1"/>
    <col min="6528" max="6528" width="0.88671875" style="3" customWidth="1"/>
    <col min="6529" max="6529" width="7.6640625" style="3" customWidth="1"/>
    <col min="6530" max="6530" width="8.33203125" style="3" customWidth="1"/>
    <col min="6531" max="6572" width="9.109375" style="3" customWidth="1"/>
    <col min="6573" max="6771" width="8.88671875" style="3"/>
    <col min="6772" max="6773" width="9.109375" style="3" customWidth="1"/>
    <col min="6774" max="6774" width="81.88671875" style="3" customWidth="1"/>
    <col min="6775" max="6775" width="45.5546875" style="3" customWidth="1"/>
    <col min="6776" max="6776" width="0.88671875" style="3" customWidth="1"/>
    <col min="6777" max="6777" width="7.6640625" style="3" customWidth="1"/>
    <col min="6778" max="6778" width="8.33203125" style="3" customWidth="1"/>
    <col min="6779" max="6779" width="9.109375" style="3" customWidth="1"/>
    <col min="6780" max="6780" width="0.88671875" style="3" customWidth="1"/>
    <col min="6781" max="6781" width="7.6640625" style="3" customWidth="1"/>
    <col min="6782" max="6782" width="8.33203125" style="3" customWidth="1"/>
    <col min="6783" max="6783" width="9.109375" style="3" customWidth="1"/>
    <col min="6784" max="6784" width="0.88671875" style="3" customWidth="1"/>
    <col min="6785" max="6785" width="7.6640625" style="3" customWidth="1"/>
    <col min="6786" max="6786" width="8.33203125" style="3" customWidth="1"/>
    <col min="6787" max="6828" width="9.109375" style="3" customWidth="1"/>
    <col min="6829" max="7027" width="8.88671875" style="3"/>
    <col min="7028" max="7029" width="9.109375" style="3" customWidth="1"/>
    <col min="7030" max="7030" width="81.88671875" style="3" customWidth="1"/>
    <col min="7031" max="7031" width="45.5546875" style="3" customWidth="1"/>
    <col min="7032" max="7032" width="0.88671875" style="3" customWidth="1"/>
    <col min="7033" max="7033" width="7.6640625" style="3" customWidth="1"/>
    <col min="7034" max="7034" width="8.33203125" style="3" customWidth="1"/>
    <col min="7035" max="7035" width="9.109375" style="3" customWidth="1"/>
    <col min="7036" max="7036" width="0.88671875" style="3" customWidth="1"/>
    <col min="7037" max="7037" width="7.6640625" style="3" customWidth="1"/>
    <col min="7038" max="7038" width="8.33203125" style="3" customWidth="1"/>
    <col min="7039" max="7039" width="9.109375" style="3" customWidth="1"/>
    <col min="7040" max="7040" width="0.88671875" style="3" customWidth="1"/>
    <col min="7041" max="7041" width="7.6640625" style="3" customWidth="1"/>
    <col min="7042" max="7042" width="8.33203125" style="3" customWidth="1"/>
    <col min="7043" max="7084" width="9.109375" style="3" customWidth="1"/>
    <col min="7085" max="7283" width="8.88671875" style="3"/>
    <col min="7284" max="7285" width="9.109375" style="3" customWidth="1"/>
    <col min="7286" max="7286" width="81.88671875" style="3" customWidth="1"/>
    <col min="7287" max="7287" width="45.5546875" style="3" customWidth="1"/>
    <col min="7288" max="7288" width="0.88671875" style="3" customWidth="1"/>
    <col min="7289" max="7289" width="7.6640625" style="3" customWidth="1"/>
    <col min="7290" max="7290" width="8.33203125" style="3" customWidth="1"/>
    <col min="7291" max="7291" width="9.109375" style="3" customWidth="1"/>
    <col min="7292" max="7292" width="0.88671875" style="3" customWidth="1"/>
    <col min="7293" max="7293" width="7.6640625" style="3" customWidth="1"/>
    <col min="7294" max="7294" width="8.33203125" style="3" customWidth="1"/>
    <col min="7295" max="7295" width="9.109375" style="3" customWidth="1"/>
    <col min="7296" max="7296" width="0.88671875" style="3" customWidth="1"/>
    <col min="7297" max="7297" width="7.6640625" style="3" customWidth="1"/>
    <col min="7298" max="7298" width="8.33203125" style="3" customWidth="1"/>
    <col min="7299" max="7340" width="9.109375" style="3" customWidth="1"/>
    <col min="7341" max="7539" width="8.88671875" style="3"/>
    <col min="7540" max="7541" width="9.109375" style="3" customWidth="1"/>
    <col min="7542" max="7542" width="81.88671875" style="3" customWidth="1"/>
    <col min="7543" max="7543" width="45.5546875" style="3" customWidth="1"/>
    <col min="7544" max="7544" width="0.88671875" style="3" customWidth="1"/>
    <col min="7545" max="7545" width="7.6640625" style="3" customWidth="1"/>
    <col min="7546" max="7546" width="8.33203125" style="3" customWidth="1"/>
    <col min="7547" max="7547" width="9.109375" style="3" customWidth="1"/>
    <col min="7548" max="7548" width="0.88671875" style="3" customWidth="1"/>
    <col min="7549" max="7549" width="7.6640625" style="3" customWidth="1"/>
    <col min="7550" max="7550" width="8.33203125" style="3" customWidth="1"/>
    <col min="7551" max="7551" width="9.109375" style="3" customWidth="1"/>
    <col min="7552" max="7552" width="0.88671875" style="3" customWidth="1"/>
    <col min="7553" max="7553" width="7.6640625" style="3" customWidth="1"/>
    <col min="7554" max="7554" width="8.33203125" style="3" customWidth="1"/>
    <col min="7555" max="7596" width="9.109375" style="3" customWidth="1"/>
    <col min="7597" max="7795" width="8.88671875" style="3"/>
    <col min="7796" max="7797" width="9.109375" style="3" customWidth="1"/>
    <col min="7798" max="7798" width="81.88671875" style="3" customWidth="1"/>
    <col min="7799" max="7799" width="45.5546875" style="3" customWidth="1"/>
    <col min="7800" max="7800" width="0.88671875" style="3" customWidth="1"/>
    <col min="7801" max="7801" width="7.6640625" style="3" customWidth="1"/>
    <col min="7802" max="7802" width="8.33203125" style="3" customWidth="1"/>
    <col min="7803" max="7803" width="9.109375" style="3" customWidth="1"/>
    <col min="7804" max="7804" width="0.88671875" style="3" customWidth="1"/>
    <col min="7805" max="7805" width="7.6640625" style="3" customWidth="1"/>
    <col min="7806" max="7806" width="8.33203125" style="3" customWidth="1"/>
    <col min="7807" max="7807" width="9.109375" style="3" customWidth="1"/>
    <col min="7808" max="7808" width="0.88671875" style="3" customWidth="1"/>
    <col min="7809" max="7809" width="7.6640625" style="3" customWidth="1"/>
    <col min="7810" max="7810" width="8.33203125" style="3" customWidth="1"/>
    <col min="7811" max="7852" width="9.109375" style="3" customWidth="1"/>
    <col min="7853" max="8051" width="8.88671875" style="3"/>
    <col min="8052" max="8053" width="9.109375" style="3" customWidth="1"/>
    <col min="8054" max="8054" width="81.88671875" style="3" customWidth="1"/>
    <col min="8055" max="8055" width="45.5546875" style="3" customWidth="1"/>
    <col min="8056" max="8056" width="0.88671875" style="3" customWidth="1"/>
    <col min="8057" max="8057" width="7.6640625" style="3" customWidth="1"/>
    <col min="8058" max="8058" width="8.33203125" style="3" customWidth="1"/>
    <col min="8059" max="8059" width="9.109375" style="3" customWidth="1"/>
    <col min="8060" max="8060" width="0.88671875" style="3" customWidth="1"/>
    <col min="8061" max="8061" width="7.6640625" style="3" customWidth="1"/>
    <col min="8062" max="8062" width="8.33203125" style="3" customWidth="1"/>
    <col min="8063" max="8063" width="9.109375" style="3" customWidth="1"/>
    <col min="8064" max="8064" width="0.88671875" style="3" customWidth="1"/>
    <col min="8065" max="8065" width="7.6640625" style="3" customWidth="1"/>
    <col min="8066" max="8066" width="8.33203125" style="3" customWidth="1"/>
    <col min="8067" max="8108" width="9.109375" style="3" customWidth="1"/>
    <col min="8109" max="8307" width="8.88671875" style="3"/>
    <col min="8308" max="8309" width="9.109375" style="3" customWidth="1"/>
    <col min="8310" max="8310" width="81.88671875" style="3" customWidth="1"/>
    <col min="8311" max="8311" width="45.5546875" style="3" customWidth="1"/>
    <col min="8312" max="8312" width="0.88671875" style="3" customWidth="1"/>
    <col min="8313" max="8313" width="7.6640625" style="3" customWidth="1"/>
    <col min="8314" max="8314" width="8.33203125" style="3" customWidth="1"/>
    <col min="8315" max="8315" width="9.109375" style="3" customWidth="1"/>
    <col min="8316" max="8316" width="0.88671875" style="3" customWidth="1"/>
    <col min="8317" max="8317" width="7.6640625" style="3" customWidth="1"/>
    <col min="8318" max="8318" width="8.33203125" style="3" customWidth="1"/>
    <col min="8319" max="8319" width="9.109375" style="3" customWidth="1"/>
    <col min="8320" max="8320" width="0.88671875" style="3" customWidth="1"/>
    <col min="8321" max="8321" width="7.6640625" style="3" customWidth="1"/>
    <col min="8322" max="8322" width="8.33203125" style="3" customWidth="1"/>
    <col min="8323" max="8364" width="9.109375" style="3" customWidth="1"/>
    <col min="8365" max="8563" width="8.88671875" style="3"/>
    <col min="8564" max="8565" width="9.109375" style="3" customWidth="1"/>
    <col min="8566" max="8566" width="81.88671875" style="3" customWidth="1"/>
    <col min="8567" max="8567" width="45.5546875" style="3" customWidth="1"/>
    <col min="8568" max="8568" width="0.88671875" style="3" customWidth="1"/>
    <col min="8569" max="8569" width="7.6640625" style="3" customWidth="1"/>
    <col min="8570" max="8570" width="8.33203125" style="3" customWidth="1"/>
    <col min="8571" max="8571" width="9.109375" style="3" customWidth="1"/>
    <col min="8572" max="8572" width="0.88671875" style="3" customWidth="1"/>
    <col min="8573" max="8573" width="7.6640625" style="3" customWidth="1"/>
    <col min="8574" max="8574" width="8.33203125" style="3" customWidth="1"/>
    <col min="8575" max="8575" width="9.109375" style="3" customWidth="1"/>
    <col min="8576" max="8576" width="0.88671875" style="3" customWidth="1"/>
    <col min="8577" max="8577" width="7.6640625" style="3" customWidth="1"/>
    <col min="8578" max="8578" width="8.33203125" style="3" customWidth="1"/>
    <col min="8579" max="8620" width="9.109375" style="3" customWidth="1"/>
    <col min="8621" max="8819" width="8.88671875" style="3"/>
    <col min="8820" max="8821" width="9.109375" style="3" customWidth="1"/>
    <col min="8822" max="8822" width="81.88671875" style="3" customWidth="1"/>
    <col min="8823" max="8823" width="45.5546875" style="3" customWidth="1"/>
    <col min="8824" max="8824" width="0.88671875" style="3" customWidth="1"/>
    <col min="8825" max="8825" width="7.6640625" style="3" customWidth="1"/>
    <col min="8826" max="8826" width="8.33203125" style="3" customWidth="1"/>
    <col min="8827" max="8827" width="9.109375" style="3" customWidth="1"/>
    <col min="8828" max="8828" width="0.88671875" style="3" customWidth="1"/>
    <col min="8829" max="8829" width="7.6640625" style="3" customWidth="1"/>
    <col min="8830" max="8830" width="8.33203125" style="3" customWidth="1"/>
    <col min="8831" max="8831" width="9.109375" style="3" customWidth="1"/>
    <col min="8832" max="8832" width="0.88671875" style="3" customWidth="1"/>
    <col min="8833" max="8833" width="7.6640625" style="3" customWidth="1"/>
    <col min="8834" max="8834" width="8.33203125" style="3" customWidth="1"/>
    <col min="8835" max="8876" width="9.109375" style="3" customWidth="1"/>
    <col min="8877" max="9075" width="8.88671875" style="3"/>
    <col min="9076" max="9077" width="9.109375" style="3" customWidth="1"/>
    <col min="9078" max="9078" width="81.88671875" style="3" customWidth="1"/>
    <col min="9079" max="9079" width="45.5546875" style="3" customWidth="1"/>
    <col min="9080" max="9080" width="0.88671875" style="3" customWidth="1"/>
    <col min="9081" max="9081" width="7.6640625" style="3" customWidth="1"/>
    <col min="9082" max="9082" width="8.33203125" style="3" customWidth="1"/>
    <col min="9083" max="9083" width="9.109375" style="3" customWidth="1"/>
    <col min="9084" max="9084" width="0.88671875" style="3" customWidth="1"/>
    <col min="9085" max="9085" width="7.6640625" style="3" customWidth="1"/>
    <col min="9086" max="9086" width="8.33203125" style="3" customWidth="1"/>
    <col min="9087" max="9087" width="9.109375" style="3" customWidth="1"/>
    <col min="9088" max="9088" width="0.88671875" style="3" customWidth="1"/>
    <col min="9089" max="9089" width="7.6640625" style="3" customWidth="1"/>
    <col min="9090" max="9090" width="8.33203125" style="3" customWidth="1"/>
    <col min="9091" max="9132" width="9.109375" style="3" customWidth="1"/>
    <col min="9133" max="9331" width="8.88671875" style="3"/>
    <col min="9332" max="9333" width="9.109375" style="3" customWidth="1"/>
    <col min="9334" max="9334" width="81.88671875" style="3" customWidth="1"/>
    <col min="9335" max="9335" width="45.5546875" style="3" customWidth="1"/>
    <col min="9336" max="9336" width="0.88671875" style="3" customWidth="1"/>
    <col min="9337" max="9337" width="7.6640625" style="3" customWidth="1"/>
    <col min="9338" max="9338" width="8.33203125" style="3" customWidth="1"/>
    <col min="9339" max="9339" width="9.109375" style="3" customWidth="1"/>
    <col min="9340" max="9340" width="0.88671875" style="3" customWidth="1"/>
    <col min="9341" max="9341" width="7.6640625" style="3" customWidth="1"/>
    <col min="9342" max="9342" width="8.33203125" style="3" customWidth="1"/>
    <col min="9343" max="9343" width="9.109375" style="3" customWidth="1"/>
    <col min="9344" max="9344" width="0.88671875" style="3" customWidth="1"/>
    <col min="9345" max="9345" width="7.6640625" style="3" customWidth="1"/>
    <col min="9346" max="9346" width="8.33203125" style="3" customWidth="1"/>
    <col min="9347" max="9388" width="9.109375" style="3" customWidth="1"/>
    <col min="9389" max="9587" width="8.88671875" style="3"/>
    <col min="9588" max="9589" width="9.109375" style="3" customWidth="1"/>
    <col min="9590" max="9590" width="81.88671875" style="3" customWidth="1"/>
    <col min="9591" max="9591" width="45.5546875" style="3" customWidth="1"/>
    <col min="9592" max="9592" width="0.88671875" style="3" customWidth="1"/>
    <col min="9593" max="9593" width="7.6640625" style="3" customWidth="1"/>
    <col min="9594" max="9594" width="8.33203125" style="3" customWidth="1"/>
    <col min="9595" max="9595" width="9.109375" style="3" customWidth="1"/>
    <col min="9596" max="9596" width="0.88671875" style="3" customWidth="1"/>
    <col min="9597" max="9597" width="7.6640625" style="3" customWidth="1"/>
    <col min="9598" max="9598" width="8.33203125" style="3" customWidth="1"/>
    <col min="9599" max="9599" width="9.109375" style="3" customWidth="1"/>
    <col min="9600" max="9600" width="0.88671875" style="3" customWidth="1"/>
    <col min="9601" max="9601" width="7.6640625" style="3" customWidth="1"/>
    <col min="9602" max="9602" width="8.33203125" style="3" customWidth="1"/>
    <col min="9603" max="9644" width="9.109375" style="3" customWidth="1"/>
    <col min="9645" max="9843" width="8.88671875" style="3"/>
    <col min="9844" max="9845" width="9.109375" style="3" customWidth="1"/>
    <col min="9846" max="9846" width="81.88671875" style="3" customWidth="1"/>
    <col min="9847" max="9847" width="45.5546875" style="3" customWidth="1"/>
    <col min="9848" max="9848" width="0.88671875" style="3" customWidth="1"/>
    <col min="9849" max="9849" width="7.6640625" style="3" customWidth="1"/>
    <col min="9850" max="9850" width="8.33203125" style="3" customWidth="1"/>
    <col min="9851" max="9851" width="9.109375" style="3" customWidth="1"/>
    <col min="9852" max="9852" width="0.88671875" style="3" customWidth="1"/>
    <col min="9853" max="9853" width="7.6640625" style="3" customWidth="1"/>
    <col min="9854" max="9854" width="8.33203125" style="3" customWidth="1"/>
    <col min="9855" max="9855" width="9.109375" style="3" customWidth="1"/>
    <col min="9856" max="9856" width="0.88671875" style="3" customWidth="1"/>
    <col min="9857" max="9857" width="7.6640625" style="3" customWidth="1"/>
    <col min="9858" max="9858" width="8.33203125" style="3" customWidth="1"/>
    <col min="9859" max="9900" width="9.109375" style="3" customWidth="1"/>
    <col min="9901" max="10099" width="8.88671875" style="3"/>
    <col min="10100" max="10101" width="9.109375" style="3" customWidth="1"/>
    <col min="10102" max="10102" width="81.88671875" style="3" customWidth="1"/>
    <col min="10103" max="10103" width="45.5546875" style="3" customWidth="1"/>
    <col min="10104" max="10104" width="0.88671875" style="3" customWidth="1"/>
    <col min="10105" max="10105" width="7.6640625" style="3" customWidth="1"/>
    <col min="10106" max="10106" width="8.33203125" style="3" customWidth="1"/>
    <col min="10107" max="10107" width="9.109375" style="3" customWidth="1"/>
    <col min="10108" max="10108" width="0.88671875" style="3" customWidth="1"/>
    <col min="10109" max="10109" width="7.6640625" style="3" customWidth="1"/>
    <col min="10110" max="10110" width="8.33203125" style="3" customWidth="1"/>
    <col min="10111" max="10111" width="9.109375" style="3" customWidth="1"/>
    <col min="10112" max="10112" width="0.88671875" style="3" customWidth="1"/>
    <col min="10113" max="10113" width="7.6640625" style="3" customWidth="1"/>
    <col min="10114" max="10114" width="8.33203125" style="3" customWidth="1"/>
    <col min="10115" max="10156" width="9.109375" style="3" customWidth="1"/>
    <col min="10157" max="10355" width="8.88671875" style="3"/>
    <col min="10356" max="10357" width="9.109375" style="3" customWidth="1"/>
    <col min="10358" max="10358" width="81.88671875" style="3" customWidth="1"/>
    <col min="10359" max="10359" width="45.5546875" style="3" customWidth="1"/>
    <col min="10360" max="10360" width="0.88671875" style="3" customWidth="1"/>
    <col min="10361" max="10361" width="7.6640625" style="3" customWidth="1"/>
    <col min="10362" max="10362" width="8.33203125" style="3" customWidth="1"/>
    <col min="10363" max="10363" width="9.109375" style="3" customWidth="1"/>
    <col min="10364" max="10364" width="0.88671875" style="3" customWidth="1"/>
    <col min="10365" max="10365" width="7.6640625" style="3" customWidth="1"/>
    <col min="10366" max="10366" width="8.33203125" style="3" customWidth="1"/>
    <col min="10367" max="10367" width="9.109375" style="3" customWidth="1"/>
    <col min="10368" max="10368" width="0.88671875" style="3" customWidth="1"/>
    <col min="10369" max="10369" width="7.6640625" style="3" customWidth="1"/>
    <col min="10370" max="10370" width="8.33203125" style="3" customWidth="1"/>
    <col min="10371" max="10412" width="9.109375" style="3" customWidth="1"/>
    <col min="10413" max="10611" width="8.88671875" style="3"/>
    <col min="10612" max="10613" width="9.109375" style="3" customWidth="1"/>
    <col min="10614" max="10614" width="81.88671875" style="3" customWidth="1"/>
    <col min="10615" max="10615" width="45.5546875" style="3" customWidth="1"/>
    <col min="10616" max="10616" width="0.88671875" style="3" customWidth="1"/>
    <col min="10617" max="10617" width="7.6640625" style="3" customWidth="1"/>
    <col min="10618" max="10618" width="8.33203125" style="3" customWidth="1"/>
    <col min="10619" max="10619" width="9.109375" style="3" customWidth="1"/>
    <col min="10620" max="10620" width="0.88671875" style="3" customWidth="1"/>
    <col min="10621" max="10621" width="7.6640625" style="3" customWidth="1"/>
    <col min="10622" max="10622" width="8.33203125" style="3" customWidth="1"/>
    <col min="10623" max="10623" width="9.109375" style="3" customWidth="1"/>
    <col min="10624" max="10624" width="0.88671875" style="3" customWidth="1"/>
    <col min="10625" max="10625" width="7.6640625" style="3" customWidth="1"/>
    <col min="10626" max="10626" width="8.33203125" style="3" customWidth="1"/>
    <col min="10627" max="10668" width="9.109375" style="3" customWidth="1"/>
    <col min="10669" max="10867" width="8.88671875" style="3"/>
    <col min="10868" max="10869" width="9.109375" style="3" customWidth="1"/>
    <col min="10870" max="10870" width="81.88671875" style="3" customWidth="1"/>
    <col min="10871" max="10871" width="45.5546875" style="3" customWidth="1"/>
    <col min="10872" max="10872" width="0.88671875" style="3" customWidth="1"/>
    <col min="10873" max="10873" width="7.6640625" style="3" customWidth="1"/>
    <col min="10874" max="10874" width="8.33203125" style="3" customWidth="1"/>
    <col min="10875" max="10875" width="9.109375" style="3" customWidth="1"/>
    <col min="10876" max="10876" width="0.88671875" style="3" customWidth="1"/>
    <col min="10877" max="10877" width="7.6640625" style="3" customWidth="1"/>
    <col min="10878" max="10878" width="8.33203125" style="3" customWidth="1"/>
    <col min="10879" max="10879" width="9.109375" style="3" customWidth="1"/>
    <col min="10880" max="10880" width="0.88671875" style="3" customWidth="1"/>
    <col min="10881" max="10881" width="7.6640625" style="3" customWidth="1"/>
    <col min="10882" max="10882" width="8.33203125" style="3" customWidth="1"/>
    <col min="10883" max="10924" width="9.109375" style="3" customWidth="1"/>
    <col min="10925" max="11123" width="8.88671875" style="3"/>
    <col min="11124" max="11125" width="9.109375" style="3" customWidth="1"/>
    <col min="11126" max="11126" width="81.88671875" style="3" customWidth="1"/>
    <col min="11127" max="11127" width="45.5546875" style="3" customWidth="1"/>
    <col min="11128" max="11128" width="0.88671875" style="3" customWidth="1"/>
    <col min="11129" max="11129" width="7.6640625" style="3" customWidth="1"/>
    <col min="11130" max="11130" width="8.33203125" style="3" customWidth="1"/>
    <col min="11131" max="11131" width="9.109375" style="3" customWidth="1"/>
    <col min="11132" max="11132" width="0.88671875" style="3" customWidth="1"/>
    <col min="11133" max="11133" width="7.6640625" style="3" customWidth="1"/>
    <col min="11134" max="11134" width="8.33203125" style="3" customWidth="1"/>
    <col min="11135" max="11135" width="9.109375" style="3" customWidth="1"/>
    <col min="11136" max="11136" width="0.88671875" style="3" customWidth="1"/>
    <col min="11137" max="11137" width="7.6640625" style="3" customWidth="1"/>
    <col min="11138" max="11138" width="8.33203125" style="3" customWidth="1"/>
    <col min="11139" max="11180" width="9.109375" style="3" customWidth="1"/>
    <col min="11181" max="11379" width="8.88671875" style="3"/>
    <col min="11380" max="11381" width="9.109375" style="3" customWidth="1"/>
    <col min="11382" max="11382" width="81.88671875" style="3" customWidth="1"/>
    <col min="11383" max="11383" width="45.5546875" style="3" customWidth="1"/>
    <col min="11384" max="11384" width="0.88671875" style="3" customWidth="1"/>
    <col min="11385" max="11385" width="7.6640625" style="3" customWidth="1"/>
    <col min="11386" max="11386" width="8.33203125" style="3" customWidth="1"/>
    <col min="11387" max="11387" width="9.109375" style="3" customWidth="1"/>
    <col min="11388" max="11388" width="0.88671875" style="3" customWidth="1"/>
    <col min="11389" max="11389" width="7.6640625" style="3" customWidth="1"/>
    <col min="11390" max="11390" width="8.33203125" style="3" customWidth="1"/>
    <col min="11391" max="11391" width="9.109375" style="3" customWidth="1"/>
    <col min="11392" max="11392" width="0.88671875" style="3" customWidth="1"/>
    <col min="11393" max="11393" width="7.6640625" style="3" customWidth="1"/>
    <col min="11394" max="11394" width="8.33203125" style="3" customWidth="1"/>
    <col min="11395" max="11436" width="9.109375" style="3" customWidth="1"/>
    <col min="11437" max="11635" width="8.88671875" style="3"/>
    <col min="11636" max="11637" width="9.109375" style="3" customWidth="1"/>
    <col min="11638" max="11638" width="81.88671875" style="3" customWidth="1"/>
    <col min="11639" max="11639" width="45.5546875" style="3" customWidth="1"/>
    <col min="11640" max="11640" width="0.88671875" style="3" customWidth="1"/>
    <col min="11641" max="11641" width="7.6640625" style="3" customWidth="1"/>
    <col min="11642" max="11642" width="8.33203125" style="3" customWidth="1"/>
    <col min="11643" max="11643" width="9.109375" style="3" customWidth="1"/>
    <col min="11644" max="11644" width="0.88671875" style="3" customWidth="1"/>
    <col min="11645" max="11645" width="7.6640625" style="3" customWidth="1"/>
    <col min="11646" max="11646" width="8.33203125" style="3" customWidth="1"/>
    <col min="11647" max="11647" width="9.109375" style="3" customWidth="1"/>
    <col min="11648" max="11648" width="0.88671875" style="3" customWidth="1"/>
    <col min="11649" max="11649" width="7.6640625" style="3" customWidth="1"/>
    <col min="11650" max="11650" width="8.33203125" style="3" customWidth="1"/>
    <col min="11651" max="11692" width="9.109375" style="3" customWidth="1"/>
    <col min="11693" max="11891" width="8.88671875" style="3"/>
    <col min="11892" max="11893" width="9.109375" style="3" customWidth="1"/>
    <col min="11894" max="11894" width="81.88671875" style="3" customWidth="1"/>
    <col min="11895" max="11895" width="45.5546875" style="3" customWidth="1"/>
    <col min="11896" max="11896" width="0.88671875" style="3" customWidth="1"/>
    <col min="11897" max="11897" width="7.6640625" style="3" customWidth="1"/>
    <col min="11898" max="11898" width="8.33203125" style="3" customWidth="1"/>
    <col min="11899" max="11899" width="9.109375" style="3" customWidth="1"/>
    <col min="11900" max="11900" width="0.88671875" style="3" customWidth="1"/>
    <col min="11901" max="11901" width="7.6640625" style="3" customWidth="1"/>
    <col min="11902" max="11902" width="8.33203125" style="3" customWidth="1"/>
    <col min="11903" max="11903" width="9.109375" style="3" customWidth="1"/>
    <col min="11904" max="11904" width="0.88671875" style="3" customWidth="1"/>
    <col min="11905" max="11905" width="7.6640625" style="3" customWidth="1"/>
    <col min="11906" max="11906" width="8.33203125" style="3" customWidth="1"/>
    <col min="11907" max="11948" width="9.109375" style="3" customWidth="1"/>
    <col min="11949" max="12147" width="8.88671875" style="3"/>
    <col min="12148" max="12149" width="9.109375" style="3" customWidth="1"/>
    <col min="12150" max="12150" width="81.88671875" style="3" customWidth="1"/>
    <col min="12151" max="12151" width="45.5546875" style="3" customWidth="1"/>
    <col min="12152" max="12152" width="0.88671875" style="3" customWidth="1"/>
    <col min="12153" max="12153" width="7.6640625" style="3" customWidth="1"/>
    <col min="12154" max="12154" width="8.33203125" style="3" customWidth="1"/>
    <col min="12155" max="12155" width="9.109375" style="3" customWidth="1"/>
    <col min="12156" max="12156" width="0.88671875" style="3" customWidth="1"/>
    <col min="12157" max="12157" width="7.6640625" style="3" customWidth="1"/>
    <col min="12158" max="12158" width="8.33203125" style="3" customWidth="1"/>
    <col min="12159" max="12159" width="9.109375" style="3" customWidth="1"/>
    <col min="12160" max="12160" width="0.88671875" style="3" customWidth="1"/>
    <col min="12161" max="12161" width="7.6640625" style="3" customWidth="1"/>
    <col min="12162" max="12162" width="8.33203125" style="3" customWidth="1"/>
    <col min="12163" max="12204" width="9.109375" style="3" customWidth="1"/>
    <col min="12205" max="12403" width="8.88671875" style="3"/>
    <col min="12404" max="12405" width="9.109375" style="3" customWidth="1"/>
    <col min="12406" max="12406" width="81.88671875" style="3" customWidth="1"/>
    <col min="12407" max="12407" width="45.5546875" style="3" customWidth="1"/>
    <col min="12408" max="12408" width="0.88671875" style="3" customWidth="1"/>
    <col min="12409" max="12409" width="7.6640625" style="3" customWidth="1"/>
    <col min="12410" max="12410" width="8.33203125" style="3" customWidth="1"/>
    <col min="12411" max="12411" width="9.109375" style="3" customWidth="1"/>
    <col min="12412" max="12412" width="0.88671875" style="3" customWidth="1"/>
    <col min="12413" max="12413" width="7.6640625" style="3" customWidth="1"/>
    <col min="12414" max="12414" width="8.33203125" style="3" customWidth="1"/>
    <col min="12415" max="12415" width="9.109375" style="3" customWidth="1"/>
    <col min="12416" max="12416" width="0.88671875" style="3" customWidth="1"/>
    <col min="12417" max="12417" width="7.6640625" style="3" customWidth="1"/>
    <col min="12418" max="12418" width="8.33203125" style="3" customWidth="1"/>
    <col min="12419" max="12460" width="9.109375" style="3" customWidth="1"/>
    <col min="12461" max="12659" width="8.88671875" style="3"/>
    <col min="12660" max="12661" width="9.109375" style="3" customWidth="1"/>
    <col min="12662" max="12662" width="81.88671875" style="3" customWidth="1"/>
    <col min="12663" max="12663" width="45.5546875" style="3" customWidth="1"/>
    <col min="12664" max="12664" width="0.88671875" style="3" customWidth="1"/>
    <col min="12665" max="12665" width="7.6640625" style="3" customWidth="1"/>
    <col min="12666" max="12666" width="8.33203125" style="3" customWidth="1"/>
    <col min="12667" max="12667" width="9.109375" style="3" customWidth="1"/>
    <col min="12668" max="12668" width="0.88671875" style="3" customWidth="1"/>
    <col min="12669" max="12669" width="7.6640625" style="3" customWidth="1"/>
    <col min="12670" max="12670" width="8.33203125" style="3" customWidth="1"/>
    <col min="12671" max="12671" width="9.109375" style="3" customWidth="1"/>
    <col min="12672" max="12672" width="0.88671875" style="3" customWidth="1"/>
    <col min="12673" max="12673" width="7.6640625" style="3" customWidth="1"/>
    <col min="12674" max="12674" width="8.33203125" style="3" customWidth="1"/>
    <col min="12675" max="12716" width="9.109375" style="3" customWidth="1"/>
    <col min="12717" max="12915" width="8.88671875" style="3"/>
    <col min="12916" max="12917" width="9.109375" style="3" customWidth="1"/>
    <col min="12918" max="12918" width="81.88671875" style="3" customWidth="1"/>
    <col min="12919" max="12919" width="45.5546875" style="3" customWidth="1"/>
    <col min="12920" max="12920" width="0.88671875" style="3" customWidth="1"/>
    <col min="12921" max="12921" width="7.6640625" style="3" customWidth="1"/>
    <col min="12922" max="12922" width="8.33203125" style="3" customWidth="1"/>
    <col min="12923" max="12923" width="9.109375" style="3" customWidth="1"/>
    <col min="12924" max="12924" width="0.88671875" style="3" customWidth="1"/>
    <col min="12925" max="12925" width="7.6640625" style="3" customWidth="1"/>
    <col min="12926" max="12926" width="8.33203125" style="3" customWidth="1"/>
    <col min="12927" max="12927" width="9.109375" style="3" customWidth="1"/>
    <col min="12928" max="12928" width="0.88671875" style="3" customWidth="1"/>
    <col min="12929" max="12929" width="7.6640625" style="3" customWidth="1"/>
    <col min="12930" max="12930" width="8.33203125" style="3" customWidth="1"/>
    <col min="12931" max="12972" width="9.109375" style="3" customWidth="1"/>
    <col min="12973" max="13171" width="8.88671875" style="3"/>
    <col min="13172" max="13173" width="9.109375" style="3" customWidth="1"/>
    <col min="13174" max="13174" width="81.88671875" style="3" customWidth="1"/>
    <col min="13175" max="13175" width="45.5546875" style="3" customWidth="1"/>
    <col min="13176" max="13176" width="0.88671875" style="3" customWidth="1"/>
    <col min="13177" max="13177" width="7.6640625" style="3" customWidth="1"/>
    <col min="13178" max="13178" width="8.33203125" style="3" customWidth="1"/>
    <col min="13179" max="13179" width="9.109375" style="3" customWidth="1"/>
    <col min="13180" max="13180" width="0.88671875" style="3" customWidth="1"/>
    <col min="13181" max="13181" width="7.6640625" style="3" customWidth="1"/>
    <col min="13182" max="13182" width="8.33203125" style="3" customWidth="1"/>
    <col min="13183" max="13183" width="9.109375" style="3" customWidth="1"/>
    <col min="13184" max="13184" width="0.88671875" style="3" customWidth="1"/>
    <col min="13185" max="13185" width="7.6640625" style="3" customWidth="1"/>
    <col min="13186" max="13186" width="8.33203125" style="3" customWidth="1"/>
    <col min="13187" max="13228" width="9.109375" style="3" customWidth="1"/>
    <col min="13229" max="13427" width="8.88671875" style="3"/>
    <col min="13428" max="13429" width="9.109375" style="3" customWidth="1"/>
    <col min="13430" max="13430" width="81.88671875" style="3" customWidth="1"/>
    <col min="13431" max="13431" width="45.5546875" style="3" customWidth="1"/>
    <col min="13432" max="13432" width="0.88671875" style="3" customWidth="1"/>
    <col min="13433" max="13433" width="7.6640625" style="3" customWidth="1"/>
    <col min="13434" max="13434" width="8.33203125" style="3" customWidth="1"/>
    <col min="13435" max="13435" width="9.109375" style="3" customWidth="1"/>
    <col min="13436" max="13436" width="0.88671875" style="3" customWidth="1"/>
    <col min="13437" max="13437" width="7.6640625" style="3" customWidth="1"/>
    <col min="13438" max="13438" width="8.33203125" style="3" customWidth="1"/>
    <col min="13439" max="13439" width="9.109375" style="3" customWidth="1"/>
    <col min="13440" max="13440" width="0.88671875" style="3" customWidth="1"/>
    <col min="13441" max="13441" width="7.6640625" style="3" customWidth="1"/>
    <col min="13442" max="13442" width="8.33203125" style="3" customWidth="1"/>
    <col min="13443" max="13484" width="9.109375" style="3" customWidth="1"/>
    <col min="13485" max="13683" width="8.88671875" style="3"/>
    <col min="13684" max="13685" width="9.109375" style="3" customWidth="1"/>
    <col min="13686" max="13686" width="81.88671875" style="3" customWidth="1"/>
    <col min="13687" max="13687" width="45.5546875" style="3" customWidth="1"/>
    <col min="13688" max="13688" width="0.88671875" style="3" customWidth="1"/>
    <col min="13689" max="13689" width="7.6640625" style="3" customWidth="1"/>
    <col min="13690" max="13690" width="8.33203125" style="3" customWidth="1"/>
    <col min="13691" max="13691" width="9.109375" style="3" customWidth="1"/>
    <col min="13692" max="13692" width="0.88671875" style="3" customWidth="1"/>
    <col min="13693" max="13693" width="7.6640625" style="3" customWidth="1"/>
    <col min="13694" max="13694" width="8.33203125" style="3" customWidth="1"/>
    <col min="13695" max="13695" width="9.109375" style="3" customWidth="1"/>
    <col min="13696" max="13696" width="0.88671875" style="3" customWidth="1"/>
    <col min="13697" max="13697" width="7.6640625" style="3" customWidth="1"/>
    <col min="13698" max="13698" width="8.33203125" style="3" customWidth="1"/>
    <col min="13699" max="13740" width="9.109375" style="3" customWidth="1"/>
    <col min="13741" max="13939" width="8.88671875" style="3"/>
    <col min="13940" max="13941" width="9.109375" style="3" customWidth="1"/>
    <col min="13942" max="13942" width="81.88671875" style="3" customWidth="1"/>
    <col min="13943" max="13943" width="45.5546875" style="3" customWidth="1"/>
    <col min="13944" max="13944" width="0.88671875" style="3" customWidth="1"/>
    <col min="13945" max="13945" width="7.6640625" style="3" customWidth="1"/>
    <col min="13946" max="13946" width="8.33203125" style="3" customWidth="1"/>
    <col min="13947" max="13947" width="9.109375" style="3" customWidth="1"/>
    <col min="13948" max="13948" width="0.88671875" style="3" customWidth="1"/>
    <col min="13949" max="13949" width="7.6640625" style="3" customWidth="1"/>
    <col min="13950" max="13950" width="8.33203125" style="3" customWidth="1"/>
    <col min="13951" max="13951" width="9.109375" style="3" customWidth="1"/>
    <col min="13952" max="13952" width="0.88671875" style="3" customWidth="1"/>
    <col min="13953" max="13953" width="7.6640625" style="3" customWidth="1"/>
    <col min="13954" max="13954" width="8.33203125" style="3" customWidth="1"/>
    <col min="13955" max="13996" width="9.109375" style="3" customWidth="1"/>
    <col min="13997" max="14195" width="8.88671875" style="3"/>
    <col min="14196" max="14197" width="9.109375" style="3" customWidth="1"/>
    <col min="14198" max="14198" width="81.88671875" style="3" customWidth="1"/>
    <col min="14199" max="14199" width="45.5546875" style="3" customWidth="1"/>
    <col min="14200" max="14200" width="0.88671875" style="3" customWidth="1"/>
    <col min="14201" max="14201" width="7.6640625" style="3" customWidth="1"/>
    <col min="14202" max="14202" width="8.33203125" style="3" customWidth="1"/>
    <col min="14203" max="14203" width="9.109375" style="3" customWidth="1"/>
    <col min="14204" max="14204" width="0.88671875" style="3" customWidth="1"/>
    <col min="14205" max="14205" width="7.6640625" style="3" customWidth="1"/>
    <col min="14206" max="14206" width="8.33203125" style="3" customWidth="1"/>
    <col min="14207" max="14207" width="9.109375" style="3" customWidth="1"/>
    <col min="14208" max="14208" width="0.88671875" style="3" customWidth="1"/>
    <col min="14209" max="14209" width="7.6640625" style="3" customWidth="1"/>
    <col min="14210" max="14210" width="8.33203125" style="3" customWidth="1"/>
    <col min="14211" max="14252" width="9.109375" style="3" customWidth="1"/>
    <col min="14253" max="14451" width="8.88671875" style="3"/>
    <col min="14452" max="14453" width="9.109375" style="3" customWidth="1"/>
    <col min="14454" max="14454" width="81.88671875" style="3" customWidth="1"/>
    <col min="14455" max="14455" width="45.5546875" style="3" customWidth="1"/>
    <col min="14456" max="14456" width="0.88671875" style="3" customWidth="1"/>
    <col min="14457" max="14457" width="7.6640625" style="3" customWidth="1"/>
    <col min="14458" max="14458" width="8.33203125" style="3" customWidth="1"/>
    <col min="14459" max="14459" width="9.109375" style="3" customWidth="1"/>
    <col min="14460" max="14460" width="0.88671875" style="3" customWidth="1"/>
    <col min="14461" max="14461" width="7.6640625" style="3" customWidth="1"/>
    <col min="14462" max="14462" width="8.33203125" style="3" customWidth="1"/>
    <col min="14463" max="14463" width="9.109375" style="3" customWidth="1"/>
    <col min="14464" max="14464" width="0.88671875" style="3" customWidth="1"/>
    <col min="14465" max="14465" width="7.6640625" style="3" customWidth="1"/>
    <col min="14466" max="14466" width="8.33203125" style="3" customWidth="1"/>
    <col min="14467" max="14508" width="9.109375" style="3" customWidth="1"/>
    <col min="14509" max="14707" width="8.88671875" style="3"/>
    <col min="14708" max="14709" width="9.109375" style="3" customWidth="1"/>
    <col min="14710" max="14710" width="81.88671875" style="3" customWidth="1"/>
    <col min="14711" max="14711" width="45.5546875" style="3" customWidth="1"/>
    <col min="14712" max="14712" width="0.88671875" style="3" customWidth="1"/>
    <col min="14713" max="14713" width="7.6640625" style="3" customWidth="1"/>
    <col min="14714" max="14714" width="8.33203125" style="3" customWidth="1"/>
    <col min="14715" max="14715" width="9.109375" style="3" customWidth="1"/>
    <col min="14716" max="14716" width="0.88671875" style="3" customWidth="1"/>
    <col min="14717" max="14717" width="7.6640625" style="3" customWidth="1"/>
    <col min="14718" max="14718" width="8.33203125" style="3" customWidth="1"/>
    <col min="14719" max="14719" width="9.109375" style="3" customWidth="1"/>
    <col min="14720" max="14720" width="0.88671875" style="3" customWidth="1"/>
    <col min="14721" max="14721" width="7.6640625" style="3" customWidth="1"/>
    <col min="14722" max="14722" width="8.33203125" style="3" customWidth="1"/>
    <col min="14723" max="14764" width="9.109375" style="3" customWidth="1"/>
    <col min="14765" max="14963" width="8.88671875" style="3"/>
    <col min="14964" max="14965" width="9.109375" style="3" customWidth="1"/>
    <col min="14966" max="14966" width="81.88671875" style="3" customWidth="1"/>
    <col min="14967" max="14967" width="45.5546875" style="3" customWidth="1"/>
    <col min="14968" max="14968" width="0.88671875" style="3" customWidth="1"/>
    <col min="14969" max="14969" width="7.6640625" style="3" customWidth="1"/>
    <col min="14970" max="14970" width="8.33203125" style="3" customWidth="1"/>
    <col min="14971" max="14971" width="9.109375" style="3" customWidth="1"/>
    <col min="14972" max="14972" width="0.88671875" style="3" customWidth="1"/>
    <col min="14973" max="14973" width="7.6640625" style="3" customWidth="1"/>
    <col min="14974" max="14974" width="8.33203125" style="3" customWidth="1"/>
    <col min="14975" max="14975" width="9.109375" style="3" customWidth="1"/>
    <col min="14976" max="14976" width="0.88671875" style="3" customWidth="1"/>
    <col min="14977" max="14977" width="7.6640625" style="3" customWidth="1"/>
    <col min="14978" max="14978" width="8.33203125" style="3" customWidth="1"/>
    <col min="14979" max="15020" width="9.109375" style="3" customWidth="1"/>
    <col min="15021" max="15219" width="8.88671875" style="3"/>
    <col min="15220" max="15221" width="9.109375" style="3" customWidth="1"/>
    <col min="15222" max="15222" width="81.88671875" style="3" customWidth="1"/>
    <col min="15223" max="15223" width="45.5546875" style="3" customWidth="1"/>
    <col min="15224" max="15224" width="0.88671875" style="3" customWidth="1"/>
    <col min="15225" max="15225" width="7.6640625" style="3" customWidth="1"/>
    <col min="15226" max="15226" width="8.33203125" style="3" customWidth="1"/>
    <col min="15227" max="15227" width="9.109375" style="3" customWidth="1"/>
    <col min="15228" max="15228" width="0.88671875" style="3" customWidth="1"/>
    <col min="15229" max="15229" width="7.6640625" style="3" customWidth="1"/>
    <col min="15230" max="15230" width="8.33203125" style="3" customWidth="1"/>
    <col min="15231" max="15231" width="9.109375" style="3" customWidth="1"/>
    <col min="15232" max="15232" width="0.88671875" style="3" customWidth="1"/>
    <col min="15233" max="15233" width="7.6640625" style="3" customWidth="1"/>
    <col min="15234" max="15234" width="8.33203125" style="3" customWidth="1"/>
    <col min="15235" max="15276" width="9.109375" style="3" customWidth="1"/>
    <col min="15277" max="15475" width="8.88671875" style="3"/>
    <col min="15476" max="15477" width="9.109375" style="3" customWidth="1"/>
    <col min="15478" max="15478" width="81.88671875" style="3" customWidth="1"/>
    <col min="15479" max="15479" width="45.5546875" style="3" customWidth="1"/>
    <col min="15480" max="15480" width="0.88671875" style="3" customWidth="1"/>
    <col min="15481" max="15481" width="7.6640625" style="3" customWidth="1"/>
    <col min="15482" max="15482" width="8.33203125" style="3" customWidth="1"/>
    <col min="15483" max="15483" width="9.109375" style="3" customWidth="1"/>
    <col min="15484" max="15484" width="0.88671875" style="3" customWidth="1"/>
    <col min="15485" max="15485" width="7.6640625" style="3" customWidth="1"/>
    <col min="15486" max="15486" width="8.33203125" style="3" customWidth="1"/>
    <col min="15487" max="15487" width="9.109375" style="3" customWidth="1"/>
    <col min="15488" max="15488" width="0.88671875" style="3" customWidth="1"/>
    <col min="15489" max="15489" width="7.6640625" style="3" customWidth="1"/>
    <col min="15490" max="15490" width="8.33203125" style="3" customWidth="1"/>
    <col min="15491" max="15532" width="9.109375" style="3" customWidth="1"/>
    <col min="15533" max="15731" width="8.88671875" style="3"/>
    <col min="15732" max="15733" width="9.109375" style="3" customWidth="1"/>
    <col min="15734" max="15734" width="81.88671875" style="3" customWidth="1"/>
    <col min="15735" max="15735" width="45.5546875" style="3" customWidth="1"/>
    <col min="15736" max="15736" width="0.88671875" style="3" customWidth="1"/>
    <col min="15737" max="15737" width="7.6640625" style="3" customWidth="1"/>
    <col min="15738" max="15738" width="8.33203125" style="3" customWidth="1"/>
    <col min="15739" max="15739" width="9.109375" style="3" customWidth="1"/>
    <col min="15740" max="15740" width="0.88671875" style="3" customWidth="1"/>
    <col min="15741" max="15741" width="7.6640625" style="3" customWidth="1"/>
    <col min="15742" max="15742" width="8.33203125" style="3" customWidth="1"/>
    <col min="15743" max="15743" width="9.109375" style="3" customWidth="1"/>
    <col min="15744" max="15744" width="0.88671875" style="3" customWidth="1"/>
    <col min="15745" max="15745" width="7.6640625" style="3" customWidth="1"/>
    <col min="15746" max="15746" width="8.33203125" style="3" customWidth="1"/>
    <col min="15747" max="15788" width="9.109375" style="3" customWidth="1"/>
    <col min="15789" max="15987" width="8.88671875" style="3"/>
    <col min="15988" max="15989" width="9.109375" style="3" customWidth="1"/>
    <col min="15990" max="15990" width="81.88671875" style="3" customWidth="1"/>
    <col min="15991" max="15991" width="45.5546875" style="3" customWidth="1"/>
    <col min="15992" max="15992" width="0.88671875" style="3" customWidth="1"/>
    <col min="15993" max="15993" width="7.6640625" style="3" customWidth="1"/>
    <col min="15994" max="15994" width="8.33203125" style="3" customWidth="1"/>
    <col min="15995" max="15995" width="9.109375" style="3" customWidth="1"/>
    <col min="15996" max="15996" width="0.88671875" style="3" customWidth="1"/>
    <col min="15997" max="15997" width="7.6640625" style="3" customWidth="1"/>
    <col min="15998" max="15998" width="8.33203125" style="3" customWidth="1"/>
    <col min="15999" max="15999" width="9.109375" style="3" customWidth="1"/>
    <col min="16000" max="16000" width="0.88671875" style="3" customWidth="1"/>
    <col min="16001" max="16001" width="7.6640625" style="3" customWidth="1"/>
    <col min="16002" max="16002" width="8.33203125" style="3" customWidth="1"/>
    <col min="16003" max="16044" width="9.109375" style="3" customWidth="1"/>
    <col min="16045" max="16384" width="8.88671875" style="3"/>
  </cols>
  <sheetData>
    <row r="1" spans="1:14" ht="24.9" customHeight="1" x14ac:dyDescent="0.35"/>
    <row r="2" spans="1:14" ht="24.9" customHeight="1" x14ac:dyDescent="0.5">
      <c r="B2" s="4" t="s">
        <v>0</v>
      </c>
      <c r="C2" s="4"/>
    </row>
    <row r="3" spans="1:14" ht="24.9" customHeight="1" x14ac:dyDescent="0.4">
      <c r="B3" s="5" t="s">
        <v>1</v>
      </c>
    </row>
    <row r="4" spans="1:14" ht="24.9" customHeight="1" x14ac:dyDescent="0.5">
      <c r="B4" s="4">
        <v>2023</v>
      </c>
      <c r="C4" s="6"/>
      <c r="D4" s="7" t="s">
        <v>2</v>
      </c>
      <c r="E4" s="7"/>
      <c r="F4" s="8"/>
      <c r="G4" s="8" t="s">
        <v>3</v>
      </c>
      <c r="H4" s="8"/>
      <c r="I4" s="9"/>
      <c r="J4" s="9" t="s">
        <v>4</v>
      </c>
      <c r="K4" s="9"/>
      <c r="L4" s="10"/>
      <c r="M4" s="10" t="s">
        <v>5</v>
      </c>
      <c r="N4" s="10"/>
    </row>
    <row r="5" spans="1:14" ht="24.9" customHeight="1" x14ac:dyDescent="0.35">
      <c r="A5" s="11"/>
      <c r="C5" s="12" t="s">
        <v>6</v>
      </c>
      <c r="D5" s="12" t="s">
        <v>7</v>
      </c>
      <c r="E5" s="12" t="s">
        <v>8</v>
      </c>
      <c r="F5" s="12" t="s">
        <v>6</v>
      </c>
      <c r="G5" s="12" t="s">
        <v>7</v>
      </c>
      <c r="H5" s="12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2" t="s">
        <v>8</v>
      </c>
    </row>
    <row r="6" spans="1:14" s="16" customFormat="1" x14ac:dyDescent="0.35">
      <c r="A6" s="13" t="s">
        <v>9</v>
      </c>
      <c r="B6" s="14" t="s">
        <v>10</v>
      </c>
      <c r="C6" s="15">
        <f>+C7+C18+C29+C34+C48</f>
        <v>102898.19951600867</v>
      </c>
      <c r="D6" s="15">
        <f>+D7+D18+D29+D34</f>
        <v>168267.71331424292</v>
      </c>
      <c r="E6" s="15">
        <f>+C6-D6</f>
        <v>-65369.513798234257</v>
      </c>
      <c r="F6" s="15">
        <f>+F7+F18+F29+F34+F48</f>
        <v>101912.64787774526</v>
      </c>
      <c r="G6" s="15">
        <f>+G7+G18+G29+G34</f>
        <v>168626.18502368411</v>
      </c>
      <c r="H6" s="15">
        <f>+F6-G6</f>
        <v>-66713.537145938855</v>
      </c>
      <c r="I6" s="15">
        <f>+I7+I18+I29+I34+I48</f>
        <v>104492.56170256394</v>
      </c>
      <c r="J6" s="15">
        <f>+J7+J18+J29+J34</f>
        <v>171402.70021616676</v>
      </c>
      <c r="K6" s="15">
        <f>+I6-J6</f>
        <v>-66910.138513602826</v>
      </c>
      <c r="L6" s="15">
        <f>+L7+L18+L29+L34+L48</f>
        <v>104788.48464624138</v>
      </c>
      <c r="M6" s="15">
        <f>+M7+M18+M29+M34</f>
        <v>171010.74780267171</v>
      </c>
      <c r="N6" s="15">
        <f>+L6-M6</f>
        <v>-66222.26315643033</v>
      </c>
    </row>
    <row r="7" spans="1:14" s="16" customFormat="1" x14ac:dyDescent="0.3">
      <c r="A7" s="13" t="s">
        <v>11</v>
      </c>
      <c r="B7" s="17" t="s">
        <v>12</v>
      </c>
      <c r="C7" s="15">
        <f>+C8+C13</f>
        <v>20051.3359649372</v>
      </c>
      <c r="D7" s="15">
        <f>+D8+D13</f>
        <v>67696.488867667591</v>
      </c>
      <c r="E7" s="15">
        <f t="shared" ref="E7:E48" si="0">+C7-D7</f>
        <v>-47645.152902730391</v>
      </c>
      <c r="F7" s="15">
        <f>+F8+F13</f>
        <v>18537.194109512202</v>
      </c>
      <c r="G7" s="15">
        <f>+G8+G13</f>
        <v>67375.991126337598</v>
      </c>
      <c r="H7" s="15">
        <f t="shared" ref="H7:H34" si="1">+F7-G7</f>
        <v>-48838.797016825396</v>
      </c>
      <c r="I7" s="15">
        <f>+I8+I13</f>
        <v>18844.5745202904</v>
      </c>
      <c r="J7" s="15">
        <f>+J8+J13</f>
        <v>67832.520002257603</v>
      </c>
      <c r="K7" s="15">
        <f t="shared" ref="K7:K34" si="2">+I7-J7</f>
        <v>-48987.945481967203</v>
      </c>
      <c r="L7" s="15">
        <f>+L8+L13</f>
        <v>17536.979219966001</v>
      </c>
      <c r="M7" s="15">
        <f>+M8+M13</f>
        <v>67736.827456797604</v>
      </c>
      <c r="N7" s="15">
        <f t="shared" ref="N7:N34" si="3">+L7-M7</f>
        <v>-50199.848236831604</v>
      </c>
    </row>
    <row r="8" spans="1:14" s="16" customFormat="1" x14ac:dyDescent="0.3">
      <c r="A8" s="13" t="s">
        <v>13</v>
      </c>
      <c r="B8" s="18" t="s">
        <v>14</v>
      </c>
      <c r="C8" s="15">
        <f>SUM(C9:C12)</f>
        <v>3805.7726925972001</v>
      </c>
      <c r="D8" s="15">
        <f>SUM(D9:D12)</f>
        <v>50757.801307007598</v>
      </c>
      <c r="E8" s="15">
        <f t="shared" si="0"/>
        <v>-46952.028614410396</v>
      </c>
      <c r="F8" s="15">
        <f>SUM(F9:F12)</f>
        <v>3821.8162773022004</v>
      </c>
      <c r="G8" s="15">
        <f>SUM(G9:G12)</f>
        <v>49968.256770807602</v>
      </c>
      <c r="H8" s="15">
        <f t="shared" si="1"/>
        <v>-46146.440493505404</v>
      </c>
      <c r="I8" s="15">
        <f>SUM(I9:I12)</f>
        <v>3898.2605729404004</v>
      </c>
      <c r="J8" s="15">
        <f>SUM(J9:J12)</f>
        <v>50664.809129807596</v>
      </c>
      <c r="K8" s="15">
        <f t="shared" si="2"/>
        <v>-46766.548556867194</v>
      </c>
      <c r="L8" s="15">
        <f>SUM(L9:L12)</f>
        <v>3851.5737810459996</v>
      </c>
      <c r="M8" s="15">
        <f>SUM(M9:M12)</f>
        <v>50877.085264007605</v>
      </c>
      <c r="N8" s="15">
        <f t="shared" si="3"/>
        <v>-47025.511482961607</v>
      </c>
    </row>
    <row r="9" spans="1:14" s="21" customFormat="1" x14ac:dyDescent="0.3">
      <c r="A9" s="13" t="s">
        <v>15</v>
      </c>
      <c r="B9" s="19" t="s">
        <v>16</v>
      </c>
      <c r="C9" s="20">
        <v>0</v>
      </c>
      <c r="D9" s="20">
        <v>0</v>
      </c>
      <c r="E9" s="15">
        <f t="shared" si="0"/>
        <v>0</v>
      </c>
      <c r="F9" s="20">
        <v>0</v>
      </c>
      <c r="G9" s="20">
        <v>0</v>
      </c>
      <c r="H9" s="15">
        <f t="shared" si="1"/>
        <v>0</v>
      </c>
      <c r="I9" s="20">
        <v>0</v>
      </c>
      <c r="J9" s="20">
        <v>0</v>
      </c>
      <c r="K9" s="15">
        <f t="shared" si="2"/>
        <v>0</v>
      </c>
      <c r="L9" s="20">
        <v>0</v>
      </c>
      <c r="M9" s="20">
        <v>0</v>
      </c>
      <c r="N9" s="15">
        <f t="shared" si="3"/>
        <v>0</v>
      </c>
    </row>
    <row r="10" spans="1:14" s="21" customFormat="1" x14ac:dyDescent="0.3">
      <c r="A10" s="13" t="s">
        <v>17</v>
      </c>
      <c r="B10" s="19" t="s">
        <v>18</v>
      </c>
      <c r="C10" s="20">
        <v>20.135692597199998</v>
      </c>
      <c r="D10" s="20">
        <v>9891.8760870000006</v>
      </c>
      <c r="E10" s="15">
        <f t="shared" si="0"/>
        <v>-9871.740394402801</v>
      </c>
      <c r="F10" s="20">
        <v>27.749277302199999</v>
      </c>
      <c r="G10" s="20">
        <v>10102.517777999999</v>
      </c>
      <c r="H10" s="15">
        <f t="shared" si="1"/>
        <v>-10074.768500697799</v>
      </c>
      <c r="I10" s="20">
        <v>35.202572940400003</v>
      </c>
      <c r="J10" s="20">
        <v>10207.475562000001</v>
      </c>
      <c r="K10" s="15">
        <f t="shared" si="2"/>
        <v>-10172.272989059602</v>
      </c>
      <c r="L10" s="20">
        <v>41.985781046000007</v>
      </c>
      <c r="M10" s="20">
        <v>10551.725240000002</v>
      </c>
      <c r="N10" s="15">
        <f t="shared" si="3"/>
        <v>-10509.739458954002</v>
      </c>
    </row>
    <row r="11" spans="1:14" s="21" customFormat="1" x14ac:dyDescent="0.3">
      <c r="A11" s="13" t="s">
        <v>19</v>
      </c>
      <c r="B11" s="19" t="s">
        <v>20</v>
      </c>
      <c r="C11" s="20">
        <v>19.186</v>
      </c>
      <c r="D11" s="20">
        <v>0</v>
      </c>
      <c r="E11" s="15">
        <f t="shared" si="0"/>
        <v>19.186</v>
      </c>
      <c r="F11" s="20">
        <v>19.186</v>
      </c>
      <c r="G11" s="20">
        <v>0</v>
      </c>
      <c r="H11" s="15">
        <f t="shared" si="1"/>
        <v>19.186</v>
      </c>
      <c r="I11" s="20">
        <v>19.186</v>
      </c>
      <c r="J11" s="20">
        <v>0</v>
      </c>
      <c r="K11" s="15">
        <f t="shared" si="2"/>
        <v>19.186</v>
      </c>
      <c r="L11" s="20">
        <v>19.186</v>
      </c>
      <c r="M11" s="20">
        <v>0</v>
      </c>
      <c r="N11" s="15">
        <f t="shared" si="3"/>
        <v>19.186</v>
      </c>
    </row>
    <row r="12" spans="1:14" s="21" customFormat="1" x14ac:dyDescent="0.3">
      <c r="A12" s="13" t="s">
        <v>21</v>
      </c>
      <c r="B12" s="19" t="s">
        <v>22</v>
      </c>
      <c r="C12" s="20">
        <v>3766.451</v>
      </c>
      <c r="D12" s="20">
        <v>40865.925220007601</v>
      </c>
      <c r="E12" s="15">
        <f t="shared" si="0"/>
        <v>-37099.4742200076</v>
      </c>
      <c r="F12" s="20">
        <v>3774.8810000000003</v>
      </c>
      <c r="G12" s="20">
        <v>39865.738992807601</v>
      </c>
      <c r="H12" s="15">
        <f t="shared" si="1"/>
        <v>-36090.8579928076</v>
      </c>
      <c r="I12" s="20">
        <v>3843.8720000000003</v>
      </c>
      <c r="J12" s="20">
        <v>40457.333567807596</v>
      </c>
      <c r="K12" s="15">
        <f t="shared" si="2"/>
        <v>-36613.461567807593</v>
      </c>
      <c r="L12" s="20">
        <v>3790.4019999999996</v>
      </c>
      <c r="M12" s="20">
        <v>40325.360024007605</v>
      </c>
      <c r="N12" s="15">
        <f t="shared" si="3"/>
        <v>-36534.958024007603</v>
      </c>
    </row>
    <row r="13" spans="1:14" s="21" customFormat="1" x14ac:dyDescent="0.3">
      <c r="A13" s="13" t="s">
        <v>23</v>
      </c>
      <c r="B13" s="18" t="s">
        <v>24</v>
      </c>
      <c r="C13" s="15">
        <f>SUM(C14:C17)</f>
        <v>16245.563272339998</v>
      </c>
      <c r="D13" s="15">
        <f>SUM(D14:D17)</f>
        <v>16938.687560660001</v>
      </c>
      <c r="E13" s="15">
        <f t="shared" si="0"/>
        <v>-693.12428832000296</v>
      </c>
      <c r="F13" s="15">
        <f>SUM(F14:F17)</f>
        <v>14715.377832210001</v>
      </c>
      <c r="G13" s="15">
        <f>SUM(G14:G17)</f>
        <v>17407.734355529999</v>
      </c>
      <c r="H13" s="15">
        <f t="shared" si="1"/>
        <v>-2692.3565233199988</v>
      </c>
      <c r="I13" s="15">
        <f>SUM(I14:I17)</f>
        <v>14946.313947350001</v>
      </c>
      <c r="J13" s="15">
        <f>SUM(J14:J17)</f>
        <v>17167.710872449999</v>
      </c>
      <c r="K13" s="15">
        <f t="shared" si="2"/>
        <v>-2221.396925099998</v>
      </c>
      <c r="L13" s="15">
        <f>SUM(L14:L17)</f>
        <v>13685.405438919999</v>
      </c>
      <c r="M13" s="15">
        <f>SUM(M14:M17)</f>
        <v>16859.74219279</v>
      </c>
      <c r="N13" s="15">
        <f t="shared" si="3"/>
        <v>-3174.3367538700004</v>
      </c>
    </row>
    <row r="14" spans="1:14" s="21" customFormat="1" x14ac:dyDescent="0.3">
      <c r="A14" s="13" t="s">
        <v>25</v>
      </c>
      <c r="B14" s="19" t="s">
        <v>16</v>
      </c>
      <c r="C14" s="20">
        <v>0</v>
      </c>
      <c r="D14" s="20">
        <v>0</v>
      </c>
      <c r="E14" s="15">
        <f t="shared" si="0"/>
        <v>0</v>
      </c>
      <c r="F14" s="20">
        <v>0</v>
      </c>
      <c r="G14" s="20">
        <v>0</v>
      </c>
      <c r="H14" s="15">
        <f t="shared" si="1"/>
        <v>0</v>
      </c>
      <c r="I14" s="20">
        <v>0</v>
      </c>
      <c r="J14" s="20">
        <v>0</v>
      </c>
      <c r="K14" s="15">
        <f t="shared" si="2"/>
        <v>0</v>
      </c>
      <c r="L14" s="20">
        <v>0</v>
      </c>
      <c r="M14" s="20">
        <v>0</v>
      </c>
      <c r="N14" s="15">
        <f t="shared" si="3"/>
        <v>0</v>
      </c>
    </row>
    <row r="15" spans="1:14" s="21" customFormat="1" x14ac:dyDescent="0.3">
      <c r="A15" s="13" t="s">
        <v>26</v>
      </c>
      <c r="B15" s="19" t="s">
        <v>18</v>
      </c>
      <c r="C15" s="20">
        <v>0</v>
      </c>
      <c r="D15" s="20">
        <v>0</v>
      </c>
      <c r="E15" s="15">
        <f t="shared" si="0"/>
        <v>0</v>
      </c>
      <c r="F15" s="20">
        <v>0</v>
      </c>
      <c r="G15" s="20">
        <v>0</v>
      </c>
      <c r="H15" s="15">
        <f t="shared" si="1"/>
        <v>0</v>
      </c>
      <c r="I15" s="20">
        <v>0</v>
      </c>
      <c r="J15" s="20">
        <v>0</v>
      </c>
      <c r="K15" s="15">
        <f t="shared" si="2"/>
        <v>0</v>
      </c>
      <c r="L15" s="20">
        <v>0</v>
      </c>
      <c r="M15" s="20">
        <v>0</v>
      </c>
      <c r="N15" s="15">
        <f t="shared" si="3"/>
        <v>0</v>
      </c>
    </row>
    <row r="16" spans="1:14" s="21" customFormat="1" x14ac:dyDescent="0.3">
      <c r="A16" s="13" t="s">
        <v>27</v>
      </c>
      <c r="B16" s="19" t="s">
        <v>20</v>
      </c>
      <c r="C16" s="20">
        <v>0.104</v>
      </c>
      <c r="D16" s="20">
        <v>0</v>
      </c>
      <c r="E16" s="15">
        <f t="shared" si="0"/>
        <v>0.104</v>
      </c>
      <c r="F16" s="20">
        <v>0.104</v>
      </c>
      <c r="G16" s="20">
        <v>0</v>
      </c>
      <c r="H16" s="15">
        <f t="shared" si="1"/>
        <v>0.104</v>
      </c>
      <c r="I16" s="20">
        <v>0.104</v>
      </c>
      <c r="J16" s="20">
        <v>0</v>
      </c>
      <c r="K16" s="15">
        <f t="shared" si="2"/>
        <v>0.104</v>
      </c>
      <c r="L16" s="20">
        <v>0.104</v>
      </c>
      <c r="M16" s="20">
        <v>0</v>
      </c>
      <c r="N16" s="15">
        <f t="shared" si="3"/>
        <v>0.104</v>
      </c>
    </row>
    <row r="17" spans="1:14" s="21" customFormat="1" x14ac:dyDescent="0.3">
      <c r="A17" s="13" t="s">
        <v>28</v>
      </c>
      <c r="B17" s="19" t="s">
        <v>22</v>
      </c>
      <c r="C17" s="20">
        <v>16245.459272339998</v>
      </c>
      <c r="D17" s="20">
        <v>16938.687560660001</v>
      </c>
      <c r="E17" s="15">
        <f t="shared" si="0"/>
        <v>-693.22828832000232</v>
      </c>
      <c r="F17" s="20">
        <v>14715.273832210001</v>
      </c>
      <c r="G17" s="20">
        <v>17407.734355529999</v>
      </c>
      <c r="H17" s="15">
        <f t="shared" si="1"/>
        <v>-2692.4605233199982</v>
      </c>
      <c r="I17" s="20">
        <v>14946.209947350002</v>
      </c>
      <c r="J17" s="20">
        <v>17167.710872449999</v>
      </c>
      <c r="K17" s="15">
        <f t="shared" si="2"/>
        <v>-2221.5009250999974</v>
      </c>
      <c r="L17" s="20">
        <v>13685.30143892</v>
      </c>
      <c r="M17" s="20">
        <v>16859.74219279</v>
      </c>
      <c r="N17" s="15">
        <f t="shared" si="3"/>
        <v>-3174.4407538699998</v>
      </c>
    </row>
    <row r="18" spans="1:14" s="21" customFormat="1" x14ac:dyDescent="0.3">
      <c r="A18" s="13" t="s">
        <v>29</v>
      </c>
      <c r="B18" s="17" t="s">
        <v>30</v>
      </c>
      <c r="C18" s="15">
        <f>+C19+C24</f>
        <v>46793.7</v>
      </c>
      <c r="D18" s="15">
        <f>+D19+D24</f>
        <v>32579.9</v>
      </c>
      <c r="E18" s="15">
        <f t="shared" si="0"/>
        <v>14213.799999999996</v>
      </c>
      <c r="F18" s="15">
        <f>+F19+F24</f>
        <v>48250</v>
      </c>
      <c r="G18" s="15">
        <f>+G19+G24</f>
        <v>35474.199999999997</v>
      </c>
      <c r="H18" s="15">
        <f t="shared" si="1"/>
        <v>12775.800000000003</v>
      </c>
      <c r="I18" s="15">
        <f>+I19+I24</f>
        <v>48661.899999999994</v>
      </c>
      <c r="J18" s="15">
        <f>+J19+J24</f>
        <v>35751.800000000003</v>
      </c>
      <c r="K18" s="15">
        <f t="shared" si="2"/>
        <v>12910.099999999991</v>
      </c>
      <c r="L18" s="15">
        <f>+L19+L24</f>
        <v>50636.999999999993</v>
      </c>
      <c r="M18" s="15">
        <f>+M19+M24</f>
        <v>38514.1</v>
      </c>
      <c r="N18" s="15">
        <f t="shared" si="3"/>
        <v>12122.899999999994</v>
      </c>
    </row>
    <row r="19" spans="1:14" s="21" customFormat="1" x14ac:dyDescent="0.3">
      <c r="A19" s="13" t="s">
        <v>31</v>
      </c>
      <c r="B19" s="18" t="s">
        <v>32</v>
      </c>
      <c r="C19" s="15">
        <f>SUM(C20:C23)</f>
        <v>15086.1</v>
      </c>
      <c r="D19" s="15">
        <f>SUM(D20:D23)</f>
        <v>587</v>
      </c>
      <c r="E19" s="15">
        <f t="shared" si="0"/>
        <v>14499.1</v>
      </c>
      <c r="F19" s="15">
        <f>SUM(F20:F23)</f>
        <v>16403.400000000001</v>
      </c>
      <c r="G19" s="15">
        <f>SUM(G20:G23)</f>
        <v>590.1</v>
      </c>
      <c r="H19" s="15">
        <f t="shared" si="1"/>
        <v>15813.300000000001</v>
      </c>
      <c r="I19" s="15">
        <f>SUM(I20:I23)</f>
        <v>17144.3</v>
      </c>
      <c r="J19" s="15">
        <f>SUM(J20:J23)</f>
        <v>607.29999999999995</v>
      </c>
      <c r="K19" s="15">
        <f t="shared" si="2"/>
        <v>16537</v>
      </c>
      <c r="L19" s="15">
        <f>SUM(L20:L23)</f>
        <v>18973.099999999999</v>
      </c>
      <c r="M19" s="15">
        <f>SUM(M20:M23)</f>
        <v>639.20000000000005</v>
      </c>
      <c r="N19" s="15">
        <f t="shared" si="3"/>
        <v>18333.899999999998</v>
      </c>
    </row>
    <row r="20" spans="1:14" s="21" customFormat="1" x14ac:dyDescent="0.3">
      <c r="A20" s="13" t="s">
        <v>33</v>
      </c>
      <c r="B20" s="19" t="s">
        <v>16</v>
      </c>
      <c r="C20" s="20">
        <v>0</v>
      </c>
      <c r="D20" s="20">
        <v>0</v>
      </c>
      <c r="E20" s="15">
        <f t="shared" si="0"/>
        <v>0</v>
      </c>
      <c r="F20" s="20">
        <v>0</v>
      </c>
      <c r="G20" s="20">
        <v>0</v>
      </c>
      <c r="H20" s="15">
        <f t="shared" si="1"/>
        <v>0</v>
      </c>
      <c r="I20" s="20">
        <v>0</v>
      </c>
      <c r="J20" s="20">
        <v>0</v>
      </c>
      <c r="K20" s="15">
        <f t="shared" si="2"/>
        <v>0</v>
      </c>
      <c r="L20" s="20">
        <v>0</v>
      </c>
      <c r="M20" s="20">
        <v>0</v>
      </c>
      <c r="N20" s="15">
        <f t="shared" si="3"/>
        <v>0</v>
      </c>
    </row>
    <row r="21" spans="1:14" s="21" customFormat="1" x14ac:dyDescent="0.3">
      <c r="A21" s="13" t="s">
        <v>34</v>
      </c>
      <c r="B21" s="19" t="s">
        <v>18</v>
      </c>
      <c r="C21" s="20">
        <v>160.30000000000001</v>
      </c>
      <c r="D21" s="20">
        <v>0</v>
      </c>
      <c r="E21" s="15">
        <f t="shared" si="0"/>
        <v>160.30000000000001</v>
      </c>
      <c r="F21" s="20">
        <v>198.3</v>
      </c>
      <c r="G21" s="20">
        <v>0</v>
      </c>
      <c r="H21" s="15">
        <f t="shared" si="1"/>
        <v>198.3</v>
      </c>
      <c r="I21" s="20">
        <v>256.89999999999998</v>
      </c>
      <c r="J21" s="20">
        <v>0</v>
      </c>
      <c r="K21" s="15">
        <f t="shared" si="2"/>
        <v>256.89999999999998</v>
      </c>
      <c r="L21" s="20">
        <v>259.60000000000002</v>
      </c>
      <c r="M21" s="20">
        <v>0</v>
      </c>
      <c r="N21" s="15">
        <f t="shared" si="3"/>
        <v>259.60000000000002</v>
      </c>
    </row>
    <row r="22" spans="1:14" s="21" customFormat="1" x14ac:dyDescent="0.3">
      <c r="A22" s="13" t="s">
        <v>35</v>
      </c>
      <c r="B22" s="19" t="s">
        <v>20</v>
      </c>
      <c r="C22" s="20">
        <v>0</v>
      </c>
      <c r="D22" s="20">
        <v>0</v>
      </c>
      <c r="E22" s="15">
        <f t="shared" si="0"/>
        <v>0</v>
      </c>
      <c r="F22" s="20">
        <v>0</v>
      </c>
      <c r="G22" s="20">
        <v>0</v>
      </c>
      <c r="H22" s="15">
        <f t="shared" si="1"/>
        <v>0</v>
      </c>
      <c r="I22" s="20">
        <v>0</v>
      </c>
      <c r="J22" s="20">
        <v>0</v>
      </c>
      <c r="K22" s="15">
        <f t="shared" si="2"/>
        <v>0</v>
      </c>
      <c r="L22" s="20">
        <v>0</v>
      </c>
      <c r="M22" s="20">
        <v>0</v>
      </c>
      <c r="N22" s="15">
        <f t="shared" si="3"/>
        <v>0</v>
      </c>
    </row>
    <row r="23" spans="1:14" s="21" customFormat="1" x14ac:dyDescent="0.3">
      <c r="A23" s="13" t="s">
        <v>36</v>
      </c>
      <c r="B23" s="19" t="s">
        <v>22</v>
      </c>
      <c r="C23" s="20">
        <v>14925.800000000001</v>
      </c>
      <c r="D23" s="20">
        <v>587</v>
      </c>
      <c r="E23" s="15">
        <f t="shared" si="0"/>
        <v>14338.800000000001</v>
      </c>
      <c r="F23" s="20">
        <v>16205.100000000002</v>
      </c>
      <c r="G23" s="20">
        <v>590.1</v>
      </c>
      <c r="H23" s="15">
        <f t="shared" si="1"/>
        <v>15615.000000000002</v>
      </c>
      <c r="I23" s="20">
        <v>16887.399999999998</v>
      </c>
      <c r="J23" s="20">
        <v>607.29999999999995</v>
      </c>
      <c r="K23" s="15">
        <f t="shared" si="2"/>
        <v>16280.099999999999</v>
      </c>
      <c r="L23" s="20">
        <v>18713.5</v>
      </c>
      <c r="M23" s="20">
        <v>639.20000000000005</v>
      </c>
      <c r="N23" s="15">
        <f t="shared" si="3"/>
        <v>18074.3</v>
      </c>
    </row>
    <row r="24" spans="1:14" s="21" customFormat="1" x14ac:dyDescent="0.3">
      <c r="A24" s="13" t="s">
        <v>37</v>
      </c>
      <c r="B24" s="18" t="s">
        <v>38</v>
      </c>
      <c r="C24" s="15">
        <f>SUM(C25:C28)</f>
        <v>31707.599999999999</v>
      </c>
      <c r="D24" s="15">
        <f>SUM(D25:D28)</f>
        <v>31992.9</v>
      </c>
      <c r="E24" s="15">
        <f t="shared" si="0"/>
        <v>-285.30000000000291</v>
      </c>
      <c r="F24" s="15">
        <f>SUM(F25:F28)</f>
        <v>31846.6</v>
      </c>
      <c r="G24" s="15">
        <f>SUM(G25:G28)</f>
        <v>34884.1</v>
      </c>
      <c r="H24" s="15">
        <f t="shared" si="1"/>
        <v>-3037.5</v>
      </c>
      <c r="I24" s="15">
        <f>SUM(I25:I28)</f>
        <v>31517.599999999999</v>
      </c>
      <c r="J24" s="15">
        <f>SUM(J25:J28)</f>
        <v>35144.5</v>
      </c>
      <c r="K24" s="15">
        <f t="shared" si="2"/>
        <v>-3626.9000000000015</v>
      </c>
      <c r="L24" s="15">
        <f>SUM(L25:L28)</f>
        <v>31663.899999999994</v>
      </c>
      <c r="M24" s="15">
        <f>SUM(M25:M28)</f>
        <v>37874.9</v>
      </c>
      <c r="N24" s="15">
        <f t="shared" si="3"/>
        <v>-6211.0000000000073</v>
      </c>
    </row>
    <row r="25" spans="1:14" s="21" customFormat="1" x14ac:dyDescent="0.3">
      <c r="A25" s="13" t="s">
        <v>39</v>
      </c>
      <c r="B25" s="19" t="s">
        <v>16</v>
      </c>
      <c r="C25" s="20">
        <v>19783.599999999999</v>
      </c>
      <c r="D25" s="20">
        <v>0</v>
      </c>
      <c r="E25" s="15">
        <f t="shared" si="0"/>
        <v>19783.599999999999</v>
      </c>
      <c r="F25" s="20">
        <v>20005.599999999999</v>
      </c>
      <c r="G25" s="20">
        <v>0</v>
      </c>
      <c r="H25" s="15">
        <f t="shared" si="1"/>
        <v>20005.599999999999</v>
      </c>
      <c r="I25" s="20">
        <v>19686.7</v>
      </c>
      <c r="J25" s="20">
        <v>0</v>
      </c>
      <c r="K25" s="15">
        <f t="shared" si="2"/>
        <v>19686.7</v>
      </c>
      <c r="L25" s="20">
        <v>19652.099999999999</v>
      </c>
      <c r="M25" s="20">
        <v>0</v>
      </c>
      <c r="N25" s="15">
        <f t="shared" si="3"/>
        <v>19652.099999999999</v>
      </c>
    </row>
    <row r="26" spans="1:14" s="21" customFormat="1" x14ac:dyDescent="0.3">
      <c r="A26" s="13" t="s">
        <v>40</v>
      </c>
      <c r="B26" s="19" t="s">
        <v>18</v>
      </c>
      <c r="C26" s="20">
        <v>2004</v>
      </c>
      <c r="D26" s="20">
        <v>5978.4000000000005</v>
      </c>
      <c r="E26" s="15">
        <f t="shared" si="0"/>
        <v>-3974.4000000000005</v>
      </c>
      <c r="F26" s="20">
        <v>2121.9</v>
      </c>
      <c r="G26" s="20">
        <v>6401.3</v>
      </c>
      <c r="H26" s="15">
        <f t="shared" si="1"/>
        <v>-4279.3999999999996</v>
      </c>
      <c r="I26" s="20">
        <v>2222.7999999999997</v>
      </c>
      <c r="J26" s="20">
        <v>7362.5999999999995</v>
      </c>
      <c r="K26" s="15">
        <f t="shared" si="2"/>
        <v>-5139.7999999999993</v>
      </c>
      <c r="L26" s="20">
        <v>2148.1000000000004</v>
      </c>
      <c r="M26" s="20">
        <v>8348.4</v>
      </c>
      <c r="N26" s="15">
        <f t="shared" si="3"/>
        <v>-6200.2999999999993</v>
      </c>
    </row>
    <row r="27" spans="1:14" s="21" customFormat="1" x14ac:dyDescent="0.3">
      <c r="A27" s="13" t="s">
        <v>41</v>
      </c>
      <c r="B27" s="19" t="s">
        <v>20</v>
      </c>
      <c r="C27" s="20">
        <v>0</v>
      </c>
      <c r="D27" s="20">
        <v>23745.899999999998</v>
      </c>
      <c r="E27" s="15">
        <f t="shared" si="0"/>
        <v>-23745.899999999998</v>
      </c>
      <c r="F27" s="20">
        <v>0</v>
      </c>
      <c r="G27" s="20">
        <v>26493.200000000001</v>
      </c>
      <c r="H27" s="15">
        <f t="shared" si="1"/>
        <v>-26493.200000000001</v>
      </c>
      <c r="I27" s="20">
        <v>0</v>
      </c>
      <c r="J27" s="20">
        <v>25748</v>
      </c>
      <c r="K27" s="15">
        <f t="shared" si="2"/>
        <v>-25748</v>
      </c>
      <c r="L27" s="20">
        <v>0</v>
      </c>
      <c r="M27" s="20">
        <v>27484.300000000003</v>
      </c>
      <c r="N27" s="15">
        <f t="shared" si="3"/>
        <v>-27484.300000000003</v>
      </c>
    </row>
    <row r="28" spans="1:14" s="21" customFormat="1" x14ac:dyDescent="0.3">
      <c r="A28" s="13" t="s">
        <v>42</v>
      </c>
      <c r="B28" s="19" t="s">
        <v>22</v>
      </c>
      <c r="C28" s="20">
        <v>9920.0000000000018</v>
      </c>
      <c r="D28" s="20">
        <v>2268.6000000000004</v>
      </c>
      <c r="E28" s="15">
        <f t="shared" si="0"/>
        <v>7651.4000000000015</v>
      </c>
      <c r="F28" s="20">
        <v>9719.0999999999985</v>
      </c>
      <c r="G28" s="20">
        <v>1989.6000000000001</v>
      </c>
      <c r="H28" s="15">
        <f t="shared" si="1"/>
        <v>7729.4999999999982</v>
      </c>
      <c r="I28" s="20">
        <v>9608.1</v>
      </c>
      <c r="J28" s="20">
        <v>2033.9</v>
      </c>
      <c r="K28" s="15">
        <f t="shared" si="2"/>
        <v>7574.2000000000007</v>
      </c>
      <c r="L28" s="20">
        <v>9863.6999999999989</v>
      </c>
      <c r="M28" s="20">
        <v>2042.2</v>
      </c>
      <c r="N28" s="15">
        <f t="shared" si="3"/>
        <v>7821.4999999999991</v>
      </c>
    </row>
    <row r="29" spans="1:14" s="21" customFormat="1" x14ac:dyDescent="0.3">
      <c r="A29" s="13" t="s">
        <v>43</v>
      </c>
      <c r="B29" s="17" t="s">
        <v>44</v>
      </c>
      <c r="C29" s="15">
        <f>SUM(C30:C33)</f>
        <v>1316.9254394144</v>
      </c>
      <c r="D29" s="15">
        <f>SUM(D30:D33)</f>
        <v>2511.631139026852</v>
      </c>
      <c r="E29" s="15">
        <f t="shared" si="0"/>
        <v>-1194.705699612452</v>
      </c>
      <c r="F29" s="15">
        <f>SUM(F30:F33)</f>
        <v>1346.249749189142</v>
      </c>
      <c r="G29" s="15">
        <f>SUM(G30:G33)</f>
        <v>2231.4483211198972</v>
      </c>
      <c r="H29" s="15">
        <f t="shared" si="1"/>
        <v>-885.19857193075518</v>
      </c>
      <c r="I29" s="15">
        <f>SUM(I30:I33)</f>
        <v>1387.8768309285822</v>
      </c>
      <c r="J29" s="15">
        <f>SUM(J30:J33)</f>
        <v>1689.325737717319</v>
      </c>
      <c r="K29" s="15">
        <f t="shared" si="2"/>
        <v>-301.44890678873685</v>
      </c>
      <c r="L29" s="15">
        <f>SUM(L30:L33)</f>
        <v>1448.94102995</v>
      </c>
      <c r="M29" s="15">
        <f>SUM(M30:M33)</f>
        <v>1631.3877571581327</v>
      </c>
      <c r="N29" s="15">
        <f t="shared" si="3"/>
        <v>-182.44672720813264</v>
      </c>
    </row>
    <row r="30" spans="1:14" s="21" customFormat="1" x14ac:dyDescent="0.3">
      <c r="A30" s="13" t="s">
        <v>45</v>
      </c>
      <c r="B30" s="19" t="s">
        <v>16</v>
      </c>
      <c r="C30" s="20">
        <v>115</v>
      </c>
      <c r="D30" s="20">
        <v>96</v>
      </c>
      <c r="E30" s="15">
        <f t="shared" si="0"/>
        <v>19</v>
      </c>
      <c r="F30" s="20">
        <v>128</v>
      </c>
      <c r="G30" s="20">
        <v>107</v>
      </c>
      <c r="H30" s="15">
        <f t="shared" si="1"/>
        <v>21</v>
      </c>
      <c r="I30" s="20">
        <v>123.10000000000001</v>
      </c>
      <c r="J30" s="20">
        <v>124.02000000000001</v>
      </c>
      <c r="K30" s="15">
        <f t="shared" si="2"/>
        <v>-0.92000000000000171</v>
      </c>
      <c r="L30" s="20">
        <v>118.4</v>
      </c>
      <c r="M30" s="20">
        <v>164</v>
      </c>
      <c r="N30" s="15">
        <f t="shared" si="3"/>
        <v>-45.599999999999994</v>
      </c>
    </row>
    <row r="31" spans="1:14" s="21" customFormat="1" x14ac:dyDescent="0.3">
      <c r="A31" s="13" t="s">
        <v>46</v>
      </c>
      <c r="B31" s="19" t="s">
        <v>18</v>
      </c>
      <c r="C31" s="20">
        <v>1057.9999999999998</v>
      </c>
      <c r="D31" s="20">
        <v>1048.4000000000001</v>
      </c>
      <c r="E31" s="15">
        <f t="shared" si="0"/>
        <v>9.5999999999996817</v>
      </c>
      <c r="F31" s="20">
        <v>1087.9000000000001</v>
      </c>
      <c r="G31" s="20">
        <v>1070.0999999999999</v>
      </c>
      <c r="H31" s="15">
        <f t="shared" si="1"/>
        <v>17.800000000000182</v>
      </c>
      <c r="I31" s="20">
        <v>1114.3000000000002</v>
      </c>
      <c r="J31" s="20">
        <v>1045</v>
      </c>
      <c r="K31" s="15">
        <f t="shared" si="2"/>
        <v>69.300000000000182</v>
      </c>
      <c r="L31" s="20">
        <v>728.8</v>
      </c>
      <c r="M31" s="20">
        <v>914.4</v>
      </c>
      <c r="N31" s="15">
        <f t="shared" si="3"/>
        <v>-185.60000000000002</v>
      </c>
    </row>
    <row r="32" spans="1:14" s="21" customFormat="1" x14ac:dyDescent="0.3">
      <c r="A32" s="13" t="s">
        <v>47</v>
      </c>
      <c r="B32" s="19" t="s">
        <v>20</v>
      </c>
      <c r="C32" s="20">
        <v>31.254534924399998</v>
      </c>
      <c r="D32" s="20">
        <v>103.66209510685181</v>
      </c>
      <c r="E32" s="15">
        <f t="shared" si="0"/>
        <v>-72.407560182451817</v>
      </c>
      <c r="F32" s="20">
        <v>35.447668579142004</v>
      </c>
      <c r="G32" s="20">
        <v>114.17993706989719</v>
      </c>
      <c r="H32" s="15">
        <f t="shared" si="1"/>
        <v>-78.732268490755189</v>
      </c>
      <c r="I32" s="20">
        <v>36.427421228582006</v>
      </c>
      <c r="J32" s="20">
        <v>103.6048860173191</v>
      </c>
      <c r="K32" s="15">
        <f t="shared" si="2"/>
        <v>-67.177464788737097</v>
      </c>
      <c r="L32" s="20">
        <v>0</v>
      </c>
      <c r="M32" s="20">
        <v>103.78559459813249</v>
      </c>
      <c r="N32" s="15">
        <f t="shared" si="3"/>
        <v>-103.78559459813249</v>
      </c>
    </row>
    <row r="33" spans="1:14" s="21" customFormat="1" x14ac:dyDescent="0.3">
      <c r="A33" s="13" t="s">
        <v>48</v>
      </c>
      <c r="B33" s="19" t="s">
        <v>22</v>
      </c>
      <c r="C33" s="20">
        <v>112.67090449</v>
      </c>
      <c r="D33" s="20">
        <v>1263.5690439199998</v>
      </c>
      <c r="E33" s="15">
        <f t="shared" si="0"/>
        <v>-1150.8981394299999</v>
      </c>
      <c r="F33" s="20">
        <v>94.902080610000013</v>
      </c>
      <c r="G33" s="20">
        <v>940.16838404999999</v>
      </c>
      <c r="H33" s="15">
        <f t="shared" si="1"/>
        <v>-845.26630344</v>
      </c>
      <c r="I33" s="20">
        <v>114.04940969999998</v>
      </c>
      <c r="J33" s="20">
        <v>416.70085169999999</v>
      </c>
      <c r="K33" s="15">
        <f t="shared" si="2"/>
        <v>-302.65144199999997</v>
      </c>
      <c r="L33" s="20">
        <v>601.74102994999998</v>
      </c>
      <c r="M33" s="20">
        <v>449.20216256000003</v>
      </c>
      <c r="N33" s="15">
        <f t="shared" si="3"/>
        <v>152.53886738999995</v>
      </c>
    </row>
    <row r="34" spans="1:14" s="21" customFormat="1" x14ac:dyDescent="0.3">
      <c r="A34" s="13" t="s">
        <v>49</v>
      </c>
      <c r="B34" s="17" t="s">
        <v>50</v>
      </c>
      <c r="C34" s="15">
        <f>SUM(C36:C39)</f>
        <v>25170.438111657073</v>
      </c>
      <c r="D34" s="15">
        <f>SUM(D36:D39)</f>
        <v>65479.693307548485</v>
      </c>
      <c r="E34" s="15">
        <f t="shared" si="0"/>
        <v>-40309.255195891412</v>
      </c>
      <c r="F34" s="15">
        <f>SUM(F36:F39)</f>
        <v>24284.904019043905</v>
      </c>
      <c r="G34" s="15">
        <f>SUM(G36:G39)</f>
        <v>63544.545576226628</v>
      </c>
      <c r="H34" s="15">
        <f t="shared" si="1"/>
        <v>-39259.641557182724</v>
      </c>
      <c r="I34" s="15">
        <f>SUM(I36:I39)</f>
        <v>26162.010351344965</v>
      </c>
      <c r="J34" s="15">
        <f>SUM(J36:J39)</f>
        <v>66129.054476191843</v>
      </c>
      <c r="K34" s="15">
        <f t="shared" si="2"/>
        <v>-39967.044124846878</v>
      </c>
      <c r="L34" s="15">
        <f>SUM(L36:L39)</f>
        <v>24943.664396325396</v>
      </c>
      <c r="M34" s="15">
        <f>SUM(M36:M39)</f>
        <v>63128.432588715979</v>
      </c>
      <c r="N34" s="15">
        <f t="shared" si="3"/>
        <v>-38184.768192390584</v>
      </c>
    </row>
    <row r="35" spans="1:14" s="21" customFormat="1" x14ac:dyDescent="0.3">
      <c r="A35" s="13"/>
      <c r="B35" s="22" t="s">
        <v>51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s="21" customFormat="1" x14ac:dyDescent="0.3">
      <c r="A36" s="13" t="s">
        <v>52</v>
      </c>
      <c r="B36" s="19" t="s">
        <v>16</v>
      </c>
      <c r="C36" s="20">
        <v>1086</v>
      </c>
      <c r="D36" s="20">
        <v>34487.599999999999</v>
      </c>
      <c r="E36" s="15">
        <f t="shared" si="0"/>
        <v>-33401.599999999999</v>
      </c>
      <c r="F36" s="20">
        <v>711.7</v>
      </c>
      <c r="G36" s="20">
        <v>31547.199999999997</v>
      </c>
      <c r="H36" s="15">
        <f t="shared" ref="H36:H39" si="4">+F36-G36</f>
        <v>-30835.499999999996</v>
      </c>
      <c r="I36" s="20">
        <v>660.2</v>
      </c>
      <c r="J36" s="20">
        <v>34210.199999999997</v>
      </c>
      <c r="K36" s="15">
        <f t="shared" ref="K36:K39" si="5">+I36-J36</f>
        <v>-33550</v>
      </c>
      <c r="L36" s="20">
        <v>710.9</v>
      </c>
      <c r="M36" s="20">
        <v>31241.899999999998</v>
      </c>
      <c r="N36" s="15">
        <f t="shared" ref="N36:N39" si="6">+L36-M36</f>
        <v>-30530.999999999996</v>
      </c>
    </row>
    <row r="37" spans="1:14" s="21" customFormat="1" x14ac:dyDescent="0.3">
      <c r="A37" s="13" t="s">
        <v>53</v>
      </c>
      <c r="B37" s="19" t="s">
        <v>18</v>
      </c>
      <c r="C37" s="20">
        <v>8876</v>
      </c>
      <c r="D37" s="20">
        <v>13345.4</v>
      </c>
      <c r="E37" s="15">
        <f t="shared" si="0"/>
        <v>-4469.3999999999996</v>
      </c>
      <c r="F37" s="20">
        <v>8095</v>
      </c>
      <c r="G37" s="20">
        <v>14870.199999999997</v>
      </c>
      <c r="H37" s="15">
        <f t="shared" si="4"/>
        <v>-6775.1999999999971</v>
      </c>
      <c r="I37" s="20">
        <v>8473.4000000000015</v>
      </c>
      <c r="J37" s="20">
        <v>14756.099999999999</v>
      </c>
      <c r="K37" s="15">
        <f t="shared" si="5"/>
        <v>-6282.6999999999971</v>
      </c>
      <c r="L37" s="20">
        <v>9726.4</v>
      </c>
      <c r="M37" s="20">
        <v>15745</v>
      </c>
      <c r="N37" s="15">
        <f t="shared" si="6"/>
        <v>-6018.6</v>
      </c>
    </row>
    <row r="38" spans="1:14" s="21" customFormat="1" x14ac:dyDescent="0.3">
      <c r="A38" s="13" t="s">
        <v>54</v>
      </c>
      <c r="B38" s="19" t="s">
        <v>20</v>
      </c>
      <c r="C38" s="20">
        <v>9541.2783554470734</v>
      </c>
      <c r="D38" s="20">
        <v>6239.2913618784814</v>
      </c>
      <c r="E38" s="15">
        <f t="shared" si="0"/>
        <v>3301.986993568592</v>
      </c>
      <c r="F38" s="20">
        <v>10012.9310511639</v>
      </c>
      <c r="G38" s="20">
        <v>6207.3452351066308</v>
      </c>
      <c r="H38" s="15">
        <f t="shared" si="4"/>
        <v>3805.5858160572689</v>
      </c>
      <c r="I38" s="20">
        <v>11509.322618954962</v>
      </c>
      <c r="J38" s="20">
        <v>6385.2262949718415</v>
      </c>
      <c r="K38" s="15">
        <f t="shared" si="5"/>
        <v>5124.0963239831208</v>
      </c>
      <c r="L38" s="20">
        <v>9184.0383244153945</v>
      </c>
      <c r="M38" s="20">
        <v>6213.5815895169826</v>
      </c>
      <c r="N38" s="15">
        <f t="shared" si="6"/>
        <v>2970.4567348984119</v>
      </c>
    </row>
    <row r="39" spans="1:14" s="21" customFormat="1" x14ac:dyDescent="0.3">
      <c r="A39" s="13" t="s">
        <v>55</v>
      </c>
      <c r="B39" s="19" t="s">
        <v>22</v>
      </c>
      <c r="C39" s="20">
        <v>5667.1597562100005</v>
      </c>
      <c r="D39" s="20">
        <v>11407.401945670001</v>
      </c>
      <c r="E39" s="15">
        <f t="shared" si="0"/>
        <v>-5740.2421894600002</v>
      </c>
      <c r="F39" s="20">
        <v>5465.2729678800006</v>
      </c>
      <c r="G39" s="20">
        <v>10919.800341120002</v>
      </c>
      <c r="H39" s="15">
        <f t="shared" si="4"/>
        <v>-5454.5273732400019</v>
      </c>
      <c r="I39" s="20">
        <v>5519.0877323900004</v>
      </c>
      <c r="J39" s="20">
        <v>10777.528181220001</v>
      </c>
      <c r="K39" s="15">
        <f t="shared" si="5"/>
        <v>-5258.4404488300006</v>
      </c>
      <c r="L39" s="20">
        <v>5322.3260719099999</v>
      </c>
      <c r="M39" s="20">
        <v>9927.9509991990017</v>
      </c>
      <c r="N39" s="15">
        <f t="shared" si="6"/>
        <v>-4605.6249272890018</v>
      </c>
    </row>
    <row r="40" spans="1:14" s="21" customFormat="1" x14ac:dyDescent="0.3">
      <c r="A40" s="13"/>
      <c r="B40" s="22" t="s">
        <v>56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s="21" customFormat="1" x14ac:dyDescent="0.3">
      <c r="A41" s="13" t="s">
        <v>57</v>
      </c>
      <c r="B41" s="19" t="s">
        <v>58</v>
      </c>
      <c r="C41" s="20">
        <v>1273.033858537892</v>
      </c>
      <c r="D41" s="20">
        <v>0</v>
      </c>
      <c r="E41" s="15">
        <f t="shared" si="0"/>
        <v>1273.033858537892</v>
      </c>
      <c r="F41" s="20">
        <v>1275.6390887081793</v>
      </c>
      <c r="G41" s="20">
        <v>0</v>
      </c>
      <c r="H41" s="15">
        <f t="shared" ref="H41:H48" si="7">+F41-G41</f>
        <v>1275.6390887081793</v>
      </c>
      <c r="I41" s="20">
        <v>1280.7171688216426</v>
      </c>
      <c r="J41" s="20">
        <v>0</v>
      </c>
      <c r="K41" s="15">
        <f t="shared" ref="K41:K48" si="8">+I41-J41</f>
        <v>1280.7171688216426</v>
      </c>
      <c r="L41" s="20">
        <v>1242.0968017876903</v>
      </c>
      <c r="M41" s="20">
        <v>0</v>
      </c>
      <c r="N41" s="15">
        <f t="shared" ref="N41:N48" si="9">+L41-M41</f>
        <v>1242.0968017876903</v>
      </c>
    </row>
    <row r="42" spans="1:14" s="21" customFormat="1" x14ac:dyDescent="0.3">
      <c r="A42" s="13" t="s">
        <v>59</v>
      </c>
      <c r="B42" s="19" t="s">
        <v>60</v>
      </c>
      <c r="C42" s="20">
        <v>10726.92078344</v>
      </c>
      <c r="D42" s="20">
        <v>44973.127836480002</v>
      </c>
      <c r="E42" s="15">
        <f t="shared" si="0"/>
        <v>-34246.207053040001</v>
      </c>
      <c r="F42" s="20">
        <v>10671.989296099999</v>
      </c>
      <c r="G42" s="20">
        <v>43416.242314969997</v>
      </c>
      <c r="H42" s="15">
        <f t="shared" si="7"/>
        <v>-32744.253018869997</v>
      </c>
      <c r="I42" s="20">
        <v>11910.850324630001</v>
      </c>
      <c r="J42" s="20">
        <v>45818.421410759998</v>
      </c>
      <c r="K42" s="15">
        <f t="shared" si="8"/>
        <v>-33907.571086129996</v>
      </c>
      <c r="L42" s="20">
        <v>10124.00737852</v>
      </c>
      <c r="M42" s="20">
        <v>41470.74133058</v>
      </c>
      <c r="N42" s="15">
        <f t="shared" si="9"/>
        <v>-31346.73395206</v>
      </c>
    </row>
    <row r="43" spans="1:14" s="21" customFormat="1" x14ac:dyDescent="0.3">
      <c r="A43" s="13" t="s">
        <v>61</v>
      </c>
      <c r="B43" s="19" t="s">
        <v>62</v>
      </c>
      <c r="C43" s="20">
        <v>7561.8234969091809</v>
      </c>
      <c r="D43" s="20">
        <v>11355.927846018481</v>
      </c>
      <c r="E43" s="15">
        <f t="shared" si="0"/>
        <v>-3794.1043491093005</v>
      </c>
      <c r="F43" s="20">
        <v>7036.7909624557196</v>
      </c>
      <c r="G43" s="20">
        <v>11441.42896252663</v>
      </c>
      <c r="H43" s="15">
        <f t="shared" si="7"/>
        <v>-4404.6380000709105</v>
      </c>
      <c r="I43" s="20">
        <v>7606.4064501333214</v>
      </c>
      <c r="J43" s="20">
        <v>11454.968288411841</v>
      </c>
      <c r="K43" s="15">
        <f t="shared" si="8"/>
        <v>-3848.5618382785196</v>
      </c>
      <c r="L43" s="20">
        <v>7903.2355226277032</v>
      </c>
      <c r="M43" s="20">
        <v>11012.036121456984</v>
      </c>
      <c r="N43" s="15">
        <f t="shared" si="9"/>
        <v>-3108.8005988292807</v>
      </c>
    </row>
    <row r="44" spans="1:14" s="21" customFormat="1" x14ac:dyDescent="0.3">
      <c r="A44" s="13" t="s">
        <v>63</v>
      </c>
      <c r="B44" s="19" t="s">
        <v>64</v>
      </c>
      <c r="C44" s="20">
        <v>169.78113165000002</v>
      </c>
      <c r="D44" s="20">
        <v>101.52005903999998</v>
      </c>
      <c r="E44" s="15">
        <f t="shared" si="0"/>
        <v>68.261072610000042</v>
      </c>
      <c r="F44" s="20">
        <v>160.48641185999998</v>
      </c>
      <c r="G44" s="20">
        <v>15.79360761</v>
      </c>
      <c r="H44" s="15">
        <f t="shared" si="7"/>
        <v>144.69280424999997</v>
      </c>
      <c r="I44" s="20">
        <v>179.54971159999997</v>
      </c>
      <c r="J44" s="20">
        <v>14.201396040000001</v>
      </c>
      <c r="K44" s="15">
        <f t="shared" si="8"/>
        <v>165.34831555999997</v>
      </c>
      <c r="L44" s="20">
        <v>192.96237115000002</v>
      </c>
      <c r="M44" s="20">
        <v>20.789328630000007</v>
      </c>
      <c r="N44" s="15">
        <f t="shared" si="9"/>
        <v>172.17304252000002</v>
      </c>
    </row>
    <row r="45" spans="1:14" s="21" customFormat="1" x14ac:dyDescent="0.3">
      <c r="A45" s="13" t="s">
        <v>65</v>
      </c>
      <c r="B45" s="19" t="s">
        <v>66</v>
      </c>
      <c r="C45" s="20">
        <v>5152.0481786999999</v>
      </c>
      <c r="D45" s="20">
        <v>5983.9364775599997</v>
      </c>
      <c r="E45" s="15">
        <f t="shared" si="0"/>
        <v>-831.88829885999985</v>
      </c>
      <c r="F45" s="20">
        <v>4910.59418835</v>
      </c>
      <c r="G45" s="20">
        <v>5545.6740226799993</v>
      </c>
      <c r="H45" s="15">
        <f t="shared" si="7"/>
        <v>-635.07983432999936</v>
      </c>
      <c r="I45" s="20">
        <v>5030.9434314400005</v>
      </c>
      <c r="J45" s="20">
        <v>5455.876599539999</v>
      </c>
      <c r="K45" s="15">
        <f t="shared" si="8"/>
        <v>-424.93316809999851</v>
      </c>
      <c r="L45" s="20">
        <v>4583.8734495299996</v>
      </c>
      <c r="M45" s="20">
        <v>4988.5170697089998</v>
      </c>
      <c r="N45" s="15">
        <f t="shared" si="9"/>
        <v>-404.64362017900021</v>
      </c>
    </row>
    <row r="46" spans="1:14" s="21" customFormat="1" x14ac:dyDescent="0.3">
      <c r="A46" s="13" t="s">
        <v>67</v>
      </c>
      <c r="B46" s="19" t="s">
        <v>68</v>
      </c>
      <c r="C46" s="20">
        <v>286.83066242000001</v>
      </c>
      <c r="D46" s="20">
        <v>1456.7810884500002</v>
      </c>
      <c r="E46" s="15">
        <f t="shared" si="0"/>
        <v>-1169.9504260300002</v>
      </c>
      <c r="F46" s="20">
        <v>229.40407157000004</v>
      </c>
      <c r="G46" s="20">
        <v>1533.5066684400001</v>
      </c>
      <c r="H46" s="15">
        <f t="shared" si="7"/>
        <v>-1304.1025968700001</v>
      </c>
      <c r="I46" s="20">
        <v>153.54326471999997</v>
      </c>
      <c r="J46" s="20">
        <v>1773.18678144</v>
      </c>
      <c r="K46" s="15">
        <f t="shared" si="8"/>
        <v>-1619.64351672</v>
      </c>
      <c r="L46" s="20">
        <v>897.48887271000001</v>
      </c>
      <c r="M46" s="20">
        <v>4056.04873834</v>
      </c>
      <c r="N46" s="15">
        <f t="shared" si="9"/>
        <v>-3158.5598656299999</v>
      </c>
    </row>
    <row r="47" spans="1:14" s="21" customFormat="1" x14ac:dyDescent="0.3">
      <c r="A47" s="13" t="s">
        <v>69</v>
      </c>
      <c r="B47" s="19" t="s">
        <v>70</v>
      </c>
      <c r="C47" s="23"/>
      <c r="D47" s="20">
        <v>1608.4</v>
      </c>
      <c r="E47" s="15">
        <f t="shared" si="0"/>
        <v>-1608.4</v>
      </c>
      <c r="F47" s="23"/>
      <c r="G47" s="20">
        <v>1591.9</v>
      </c>
      <c r="H47" s="15">
        <f t="shared" si="7"/>
        <v>-1591.9</v>
      </c>
      <c r="I47" s="23"/>
      <c r="J47" s="20">
        <v>1612.4</v>
      </c>
      <c r="K47" s="15">
        <f t="shared" si="8"/>
        <v>-1612.4</v>
      </c>
      <c r="L47" s="23"/>
      <c r="M47" s="20">
        <v>1580.3</v>
      </c>
      <c r="N47" s="15">
        <f t="shared" si="9"/>
        <v>-1580.3</v>
      </c>
    </row>
    <row r="48" spans="1:14" s="21" customFormat="1" x14ac:dyDescent="0.3">
      <c r="A48" s="13" t="s">
        <v>71</v>
      </c>
      <c r="B48" s="17" t="s">
        <v>72</v>
      </c>
      <c r="C48" s="20">
        <v>9565.8000000000011</v>
      </c>
      <c r="D48" s="23"/>
      <c r="E48" s="15">
        <f t="shared" si="0"/>
        <v>9565.8000000000011</v>
      </c>
      <c r="F48" s="20">
        <v>9494.2999999999993</v>
      </c>
      <c r="G48" s="23"/>
      <c r="H48" s="15">
        <f t="shared" si="7"/>
        <v>9494.2999999999993</v>
      </c>
      <c r="I48" s="20">
        <v>9436.1999999999989</v>
      </c>
      <c r="J48" s="23"/>
      <c r="K48" s="15">
        <f t="shared" si="8"/>
        <v>9436.1999999999989</v>
      </c>
      <c r="L48" s="20">
        <v>10221.9</v>
      </c>
      <c r="M48" s="23"/>
      <c r="N48" s="15">
        <f t="shared" si="9"/>
        <v>10221.9</v>
      </c>
    </row>
    <row r="59" spans="1:15" x14ac:dyDescent="0.35">
      <c r="C59" s="24"/>
      <c r="D59" s="24"/>
      <c r="E59" s="24"/>
      <c r="F59" s="24"/>
      <c r="G59" s="24"/>
      <c r="I59" s="24"/>
      <c r="J59" s="24"/>
      <c r="L59" s="24"/>
      <c r="M59" s="24"/>
    </row>
    <row r="60" spans="1:15" x14ac:dyDescent="0.35">
      <c r="C60" s="25"/>
      <c r="D60" s="25"/>
      <c r="F60" s="25"/>
      <c r="G60" s="25"/>
      <c r="I60" s="25"/>
      <c r="J60" s="25"/>
      <c r="L60" s="25"/>
      <c r="M60" s="25"/>
    </row>
    <row r="61" spans="1:15" x14ac:dyDescent="0.35">
      <c r="C61" s="25"/>
      <c r="D61" s="25"/>
      <c r="F61" s="25"/>
      <c r="G61" s="25"/>
      <c r="I61" s="25"/>
      <c r="J61" s="25"/>
      <c r="L61" s="25"/>
      <c r="M61" s="25"/>
    </row>
    <row r="62" spans="1:15" x14ac:dyDescent="0.35">
      <c r="C62" s="26"/>
      <c r="D62" s="25"/>
      <c r="F62" s="26"/>
      <c r="G62" s="25"/>
      <c r="I62" s="26"/>
      <c r="J62" s="25"/>
      <c r="L62" s="26"/>
      <c r="M62" s="25"/>
    </row>
    <row r="63" spans="1:15" x14ac:dyDescent="0.35">
      <c r="C63" s="26"/>
      <c r="D63" s="25"/>
      <c r="F63" s="26"/>
      <c r="G63" s="25"/>
      <c r="I63" s="26"/>
      <c r="J63" s="25"/>
      <c r="L63" s="26"/>
      <c r="M63" s="25"/>
    </row>
    <row r="64" spans="1:15" s="2" customFormat="1" x14ac:dyDescent="0.35">
      <c r="A64" s="1"/>
      <c r="C64" s="26"/>
      <c r="D64" s="25"/>
      <c r="F64" s="26"/>
      <c r="G64" s="25"/>
      <c r="I64" s="26"/>
      <c r="J64" s="25"/>
      <c r="L64" s="26"/>
      <c r="M64" s="25"/>
      <c r="O64" s="3"/>
    </row>
    <row r="65" spans="1:15" s="2" customFormat="1" x14ac:dyDescent="0.35">
      <c r="A65" s="1"/>
      <c r="C65" s="27"/>
      <c r="F65" s="27"/>
      <c r="G65" s="25"/>
      <c r="I65" s="27"/>
      <c r="J65" s="25"/>
      <c r="L65" s="27"/>
      <c r="M65" s="25"/>
      <c r="O65" s="3"/>
    </row>
    <row r="66" spans="1:15" s="2" customFormat="1" x14ac:dyDescent="0.35">
      <c r="A66" s="1"/>
      <c r="C66" s="26"/>
      <c r="D66" s="25"/>
      <c r="F66" s="26"/>
      <c r="G66" s="25"/>
      <c r="I66" s="26"/>
      <c r="J66" s="25"/>
      <c r="L66" s="26"/>
      <c r="M66" s="25"/>
      <c r="O66" s="3"/>
    </row>
    <row r="67" spans="1:15" s="2" customFormat="1" x14ac:dyDescent="0.35">
      <c r="A67" s="1"/>
      <c r="C67" s="26"/>
      <c r="D67" s="25"/>
      <c r="F67" s="26"/>
      <c r="G67" s="25"/>
      <c r="I67" s="26"/>
      <c r="J67" s="25"/>
      <c r="L67" s="26"/>
      <c r="M67" s="25"/>
      <c r="O67" s="3"/>
    </row>
    <row r="68" spans="1:15" s="2" customFormat="1" x14ac:dyDescent="0.35">
      <c r="A68" s="1"/>
      <c r="C68" s="26"/>
      <c r="D68" s="25"/>
      <c r="F68" s="26"/>
      <c r="G68" s="25"/>
      <c r="I68" s="26"/>
      <c r="J68" s="25"/>
      <c r="L68" s="26"/>
      <c r="M68" s="25"/>
      <c r="O68" s="3"/>
    </row>
    <row r="69" spans="1:15" s="2" customFormat="1" x14ac:dyDescent="0.35">
      <c r="A69" s="1"/>
      <c r="C69" s="26"/>
      <c r="D69" s="26"/>
      <c r="F69" s="26"/>
      <c r="G69" s="25"/>
      <c r="I69" s="26"/>
      <c r="J69" s="25"/>
      <c r="L69" s="26"/>
      <c r="M69" s="25"/>
      <c r="O69" s="3"/>
    </row>
    <row r="70" spans="1:15" s="2" customFormat="1" x14ac:dyDescent="0.35">
      <c r="A70" s="1"/>
      <c r="C70" s="26"/>
      <c r="D70" s="25"/>
      <c r="F70" s="26"/>
      <c r="G70" s="25"/>
      <c r="I70" s="26"/>
      <c r="J70" s="25"/>
      <c r="L70" s="26"/>
      <c r="M70" s="25"/>
      <c r="O70" s="3"/>
    </row>
    <row r="71" spans="1:15" s="2" customFormat="1" x14ac:dyDescent="0.35">
      <c r="A71" s="1"/>
      <c r="C71" s="27"/>
      <c r="F71" s="27"/>
      <c r="G71" s="25"/>
      <c r="I71" s="27"/>
      <c r="J71" s="25"/>
      <c r="L71" s="27"/>
      <c r="M71" s="25"/>
      <c r="O71" s="3"/>
    </row>
    <row r="72" spans="1:15" s="2" customFormat="1" x14ac:dyDescent="0.35">
      <c r="A72" s="1"/>
      <c r="C72" s="26"/>
      <c r="D72" s="25"/>
      <c r="F72" s="26"/>
      <c r="G72" s="25"/>
      <c r="I72" s="26"/>
      <c r="J72" s="25"/>
      <c r="L72" s="26"/>
      <c r="M72" s="25"/>
      <c r="O72" s="3"/>
    </row>
    <row r="73" spans="1:15" s="2" customFormat="1" x14ac:dyDescent="0.35">
      <c r="A73" s="1"/>
      <c r="C73" s="27"/>
      <c r="F73" s="27"/>
      <c r="G73" s="25"/>
      <c r="I73" s="27"/>
      <c r="J73" s="25"/>
      <c r="L73" s="27"/>
      <c r="M73" s="25"/>
      <c r="O73" s="3"/>
    </row>
    <row r="74" spans="1:15" s="2" customFormat="1" x14ac:dyDescent="0.35">
      <c r="A74" s="1"/>
      <c r="C74" s="26"/>
      <c r="D74" s="25"/>
      <c r="F74" s="26"/>
      <c r="G74" s="25"/>
      <c r="I74" s="26"/>
      <c r="J74" s="25"/>
      <c r="L74" s="26"/>
      <c r="M74" s="25"/>
      <c r="O74" s="3"/>
    </row>
  </sheetData>
  <pageMargins left="0.70866141732283472" right="0.70866141732283472" top="0.74803149606299213" bottom="0.74803149606299213" header="0.31496062992125984" footer="0.31496062992125984"/>
  <pageSetup paperSize="9" scale="26" firstPageNumber="16" fitToHeight="9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IIP_2023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2024-03-26T11:01:42Z</dcterms:created>
  <dcterms:modified xsi:type="dcterms:W3CDTF">2024-03-26T11:02:03Z</dcterms:modified>
</cp:coreProperties>
</file>