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711\02_MENA\Mato\blog\piigs\"/>
    </mc:Choice>
  </mc:AlternateContent>
  <xr:revisionPtr revIDLastSave="0" documentId="8_{52768461-A418-4E82-A81B-1F50E86003A1}" xr6:coauthVersionLast="47" xr6:coauthVersionMax="47" xr10:uidLastSave="{00000000-0000-0000-0000-000000000000}"/>
  <bookViews>
    <workbookView xWindow="-108" yWindow="-108" windowWidth="23256" windowHeight="13896" xr2:uid="{492AED6F-7664-496D-AD6B-3DFDB8719D6C}"/>
  </bookViews>
  <sheets>
    <sheet name="gr_grafy" sheetId="2" r:id="rId1"/>
    <sheet name="dlh+saldo" sheetId="1" r:id="rId2"/>
  </sheets>
  <definedNames>
    <definedName name="Key_matc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C28" i="2"/>
  <c r="H25" i="2"/>
  <c r="H22" i="2"/>
  <c r="E21" i="2"/>
  <c r="D21" i="2"/>
  <c r="C21" i="2"/>
  <c r="H20" i="2"/>
  <c r="E20" i="2"/>
  <c r="D20" i="2"/>
  <c r="C19" i="2"/>
  <c r="H18" i="2"/>
  <c r="E18" i="2"/>
  <c r="D18" i="2"/>
  <c r="C18" i="2"/>
  <c r="H16" i="2"/>
  <c r="E16" i="2"/>
  <c r="D16" i="2"/>
  <c r="C16" i="2"/>
  <c r="E15" i="2"/>
  <c r="E13" i="2"/>
  <c r="D13" i="2"/>
  <c r="C13" i="2"/>
  <c r="H13" i="2"/>
  <c r="H31" i="2"/>
  <c r="E22" i="2"/>
  <c r="D22" i="2"/>
  <c r="C31" i="2"/>
  <c r="H21" i="2"/>
  <c r="D30" i="2"/>
  <c r="C30" i="2"/>
  <c r="H29" i="2"/>
  <c r="E29" i="2"/>
  <c r="D29" i="2"/>
  <c r="C20" i="2"/>
  <c r="H19" i="2"/>
  <c r="E19" i="2"/>
  <c r="D19" i="2"/>
  <c r="H27" i="2"/>
  <c r="E27" i="2"/>
  <c r="D27" i="2"/>
  <c r="C27" i="2"/>
  <c r="H17" i="2"/>
  <c r="E17" i="2"/>
  <c r="D17" i="2"/>
  <c r="C26" i="2"/>
  <c r="E25" i="2"/>
  <c r="D25" i="2"/>
  <c r="C25" i="2"/>
  <c r="H24" i="2"/>
  <c r="E24" i="2"/>
  <c r="D24" i="2"/>
  <c r="C24" i="2"/>
  <c r="K13" i="2"/>
  <c r="J13" i="2"/>
  <c r="I13" i="2"/>
  <c r="H35" i="2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Q30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Q29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Q28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Q27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Q26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C18" i="1"/>
  <c r="AB18" i="1"/>
  <c r="AA18" i="1"/>
  <c r="Z18" i="1"/>
  <c r="Y18" i="1"/>
  <c r="X18" i="1"/>
  <c r="W18" i="1"/>
  <c r="V18" i="1"/>
  <c r="V25" i="1" s="1"/>
  <c r="U18" i="1"/>
  <c r="T18" i="1"/>
  <c r="S18" i="1"/>
  <c r="R18" i="1"/>
  <c r="Q18" i="1"/>
  <c r="Q25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H26" i="2" l="1"/>
  <c r="C29" i="2"/>
  <c r="E31" i="2"/>
  <c r="E28" i="2"/>
  <c r="E26" i="2"/>
  <c r="D31" i="2"/>
  <c r="D28" i="2"/>
  <c r="D26" i="2"/>
  <c r="H28" i="2"/>
  <c r="C17" i="2"/>
  <c r="C22" i="2"/>
  <c r="H33" i="2"/>
  <c r="H34" i="2"/>
  <c r="H30" i="2"/>
  <c r="R26" i="1"/>
  <c r="R29" i="1"/>
  <c r="S25" i="1"/>
  <c r="R25" i="1"/>
  <c r="S26" i="1"/>
  <c r="S30" i="1"/>
  <c r="R28" i="1"/>
  <c r="S27" i="1"/>
  <c r="T25" i="1"/>
  <c r="T26" i="1"/>
  <c r="T28" i="1"/>
  <c r="T29" i="1"/>
  <c r="U25" i="1"/>
  <c r="U26" i="1"/>
  <c r="U27" i="1"/>
  <c r="U28" i="1"/>
  <c r="U29" i="1"/>
  <c r="U30" i="1"/>
  <c r="V27" i="1"/>
  <c r="V28" i="1"/>
  <c r="W27" i="1"/>
  <c r="W29" i="1"/>
  <c r="X25" i="1"/>
  <c r="X28" i="1"/>
  <c r="X29" i="1"/>
  <c r="Y26" i="1"/>
  <c r="Y30" i="1"/>
  <c r="Z26" i="1"/>
  <c r="Z28" i="1"/>
  <c r="Z30" i="1"/>
  <c r="R27" i="1"/>
  <c r="R30" i="1"/>
  <c r="S28" i="1"/>
  <c r="S29" i="1"/>
  <c r="T27" i="1"/>
  <c r="T30" i="1"/>
  <c r="AA27" i="1"/>
  <c r="AA28" i="1"/>
  <c r="AA29" i="1"/>
  <c r="AB25" i="1"/>
  <c r="AB26" i="1"/>
  <c r="AB27" i="1"/>
  <c r="AB28" i="1"/>
  <c r="AB29" i="1"/>
  <c r="AB30" i="1"/>
  <c r="W25" i="1"/>
  <c r="X26" i="1"/>
  <c r="X27" i="1"/>
  <c r="X30" i="1"/>
  <c r="Y25" i="1"/>
  <c r="Y27" i="1"/>
  <c r="Y28" i="1"/>
  <c r="Y29" i="1"/>
  <c r="Z25" i="1"/>
  <c r="Z29" i="1"/>
  <c r="AA25" i="1"/>
  <c r="AA26" i="1"/>
  <c r="AA30" i="1"/>
  <c r="AC25" i="1"/>
  <c r="AC26" i="1"/>
  <c r="AC27" i="1"/>
  <c r="AC28" i="1"/>
  <c r="AC29" i="1"/>
  <c r="AC30" i="1"/>
  <c r="V26" i="1"/>
  <c r="V29" i="1"/>
  <c r="V30" i="1"/>
  <c r="W26" i="1"/>
  <c r="W28" i="1"/>
  <c r="W30" i="1"/>
  <c r="Z27" i="1"/>
</calcChain>
</file>

<file path=xl/sharedStrings.xml><?xml version="1.0" encoding="utf-8"?>
<sst xmlns="http://schemas.openxmlformats.org/spreadsheetml/2006/main" count="75" uniqueCount="30">
  <si>
    <t>GDP</t>
  </si>
  <si>
    <t>PT</t>
  </si>
  <si>
    <t>IE</t>
  </si>
  <si>
    <t>IT</t>
  </si>
  <si>
    <t>GR</t>
  </si>
  <si>
    <t>ES</t>
  </si>
  <si>
    <t>SK</t>
  </si>
  <si>
    <t>Dlh</t>
  </si>
  <si>
    <t>Dlh/HDP</t>
  </si>
  <si>
    <t>PB</t>
  </si>
  <si>
    <t>PB/HDP</t>
  </si>
  <si>
    <t>GR 2001</t>
  </si>
  <si>
    <t>GR 2008</t>
  </si>
  <si>
    <t>GR 2015</t>
  </si>
  <si>
    <t>GR 2024</t>
  </si>
  <si>
    <t>SK 2017</t>
  </si>
  <si>
    <t>SK 2024</t>
  </si>
  <si>
    <t>SK 2025*</t>
  </si>
  <si>
    <t>SK 2026*</t>
  </si>
  <si>
    <t>Príjmy</t>
  </si>
  <si>
    <t>Primárne saldo</t>
  </si>
  <si>
    <t>Spotreba vlády</t>
  </si>
  <si>
    <t>Kompenzácie</t>
  </si>
  <si>
    <t>Dotácie</t>
  </si>
  <si>
    <t>Sociálne výdavky</t>
  </si>
  <si>
    <t>Zdravotná starostlivosť</t>
  </si>
  <si>
    <t>Ostatné bežné výdavky</t>
  </si>
  <si>
    <t>Kapitálové výdavky</t>
  </si>
  <si>
    <t>HDP</t>
  </si>
  <si>
    <t>Primárny prebytok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</si>
</sst>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3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1" applyNumberFormat="1" applyFont="1"/>
    <xf numFmtId="164" fontId="0" fillId="0" borderId="0" xfId="1" applyNumberFormat="1" applyFont="1"/>
  </cellXfs>
  <cellStyles count="2">
    <cellStyle name="Normal" xfId="0" builtinId="0"/>
    <cellStyle name="Percent 2" xfId="1" xr:uid="{AE1D23AA-EF92-4967-9691-41CCA16B0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</a:t>
            </a:r>
            <a:r>
              <a:rPr lang="sk-SK"/>
              <a:t>ýdavky</a:t>
            </a:r>
            <a:r>
              <a:rPr lang="sk-SK" baseline="0"/>
              <a:t> ako podiel na príjmoch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gr_grafy!$A$21</c:f>
              <c:strCache>
                <c:ptCount val="1"/>
                <c:pt idx="0">
                  <c:v>Ostatné bežné výdavky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gr_grafy!$B$21:$H$21</c:f>
              <c:numCache>
                <c:formatCode>0.0%</c:formatCode>
                <c:ptCount val="7"/>
                <c:pt idx="0">
                  <c:v>3.8122881836903467E-2</c:v>
                </c:pt>
                <c:pt idx="1">
                  <c:v>4.9778491302227279E-2</c:v>
                </c:pt>
                <c:pt idx="2">
                  <c:v>3.2784780578898227E-2</c:v>
                </c:pt>
                <c:pt idx="3">
                  <c:v>3.0907414364263516E-2</c:v>
                </c:pt>
                <c:pt idx="5">
                  <c:v>4.2006420988861412E-2</c:v>
                </c:pt>
                <c:pt idx="6">
                  <c:v>5.3700240204401554E-2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8-456F-98D7-60E55C68BED4}"/>
            </c:ext>
          </c:extLst>
        </c:ser>
        <c:ser>
          <c:idx val="3"/>
          <c:order val="1"/>
          <c:tx>
            <c:strRef>
              <c:f>gr_grafy!$A$18</c:f>
              <c:strCache>
                <c:ptCount val="1"/>
                <c:pt idx="0">
                  <c:v>Dotácie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gr_grafy!$B$18:$H$18</c:f>
              <c:numCache>
                <c:formatCode>0.0%</c:formatCode>
                <c:ptCount val="7"/>
                <c:pt idx="0">
                  <c:v>6.3240850346203117E-4</c:v>
                </c:pt>
                <c:pt idx="1">
                  <c:v>1.0059339944724435E-3</c:v>
                </c:pt>
                <c:pt idx="2">
                  <c:v>2.7322595704948646E-2</c:v>
                </c:pt>
                <c:pt idx="3">
                  <c:v>2.8875379939209727E-2</c:v>
                </c:pt>
                <c:pt idx="5">
                  <c:v>2.6596775793545462E-2</c:v>
                </c:pt>
                <c:pt idx="6">
                  <c:v>4.0545631974358676E-2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8-456F-98D7-60E55C68BED4}"/>
            </c:ext>
          </c:extLst>
        </c:ser>
        <c:ser>
          <c:idx val="5"/>
          <c:order val="2"/>
          <c:tx>
            <c:strRef>
              <c:f>gr_grafy!$A$20</c:f>
              <c:strCache>
                <c:ptCount val="1"/>
                <c:pt idx="0">
                  <c:v>Zdravotná starostlivosť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gr_grafy!$B$20:$H$20</c:f>
              <c:numCache>
                <c:formatCode>0.0%</c:formatCode>
                <c:ptCount val="7"/>
                <c:pt idx="0">
                  <c:v>5.5587085894047254E-2</c:v>
                </c:pt>
                <c:pt idx="1">
                  <c:v>7.0567793854657779E-2</c:v>
                </c:pt>
                <c:pt idx="2">
                  <c:v>5.2287581699346407E-2</c:v>
                </c:pt>
                <c:pt idx="3">
                  <c:v>5.6367610395819813E-2</c:v>
                </c:pt>
                <c:pt idx="5">
                  <c:v>8.5858201291903205E-2</c:v>
                </c:pt>
                <c:pt idx="6">
                  <c:v>8.9463925331875319E-2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8-456F-98D7-60E55C68BED4}"/>
            </c:ext>
          </c:extLst>
        </c:ser>
        <c:ser>
          <c:idx val="7"/>
          <c:order val="3"/>
          <c:tx>
            <c:strRef>
              <c:f>gr_grafy!$A$22</c:f>
              <c:strCache>
                <c:ptCount val="1"/>
                <c:pt idx="0">
                  <c:v>Kapitálové výdavky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gr_grafy!$B$22:$H$22</c:f>
              <c:numCache>
                <c:formatCode>0.0%</c:formatCode>
                <c:ptCount val="7"/>
                <c:pt idx="0">
                  <c:v>0.16933953850394851</c:v>
                </c:pt>
                <c:pt idx="1">
                  <c:v>0.17817224841489188</c:v>
                </c:pt>
                <c:pt idx="2">
                  <c:v>0.17066993464052288</c:v>
                </c:pt>
                <c:pt idx="3">
                  <c:v>0.13426795532939448</c:v>
                </c:pt>
                <c:pt idx="5">
                  <c:v>9.3943441542032366E-2</c:v>
                </c:pt>
                <c:pt idx="6">
                  <c:v>9.6524035353432777E-2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8-456F-98D7-60E55C68BED4}"/>
            </c:ext>
          </c:extLst>
        </c:ser>
        <c:ser>
          <c:idx val="1"/>
          <c:order val="4"/>
          <c:tx>
            <c:strRef>
              <c:f>gr_grafy!$A$16</c:f>
              <c:strCache>
                <c:ptCount val="1"/>
                <c:pt idx="0">
                  <c:v>Spotreba vlády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gr_grafy!$B$16:$H$16</c:f>
              <c:numCache>
                <c:formatCode>0.0%</c:formatCode>
                <c:ptCount val="7"/>
                <c:pt idx="0">
                  <c:v>0.14697822244563719</c:v>
                </c:pt>
                <c:pt idx="1">
                  <c:v>0.1533388879856934</c:v>
                </c:pt>
                <c:pt idx="2">
                  <c:v>0.10383986928104576</c:v>
                </c:pt>
                <c:pt idx="3">
                  <c:v>0.10656227587855606</c:v>
                </c:pt>
                <c:pt idx="5">
                  <c:v>0.14674899139267142</c:v>
                </c:pt>
                <c:pt idx="6">
                  <c:v>0.13582902906881314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18-456F-98D7-60E55C68BED4}"/>
            </c:ext>
          </c:extLst>
        </c:ser>
        <c:ser>
          <c:idx val="2"/>
          <c:order val="5"/>
          <c:tx>
            <c:strRef>
              <c:f>gr_grafy!$A$17</c:f>
              <c:strCache>
                <c:ptCount val="1"/>
                <c:pt idx="0">
                  <c:v>Kompenzácie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gr_grafy!$B$17:$H$17</c:f>
              <c:numCache>
                <c:formatCode>0.0%</c:formatCode>
                <c:ptCount val="7"/>
                <c:pt idx="0">
                  <c:v>0.25786051338597998</c:v>
                </c:pt>
                <c:pt idx="1">
                  <c:v>0.28497398796943585</c:v>
                </c:pt>
                <c:pt idx="2">
                  <c:v>0.25127217553688141</c:v>
                </c:pt>
                <c:pt idx="3">
                  <c:v>0.20943615313684641</c:v>
                </c:pt>
                <c:pt idx="5">
                  <c:v>0.24516431221307516</c:v>
                </c:pt>
                <c:pt idx="6">
                  <c:v>0.27168331006679136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18-456F-98D7-60E55C68BED4}"/>
            </c:ext>
          </c:extLst>
        </c:ser>
        <c:ser>
          <c:idx val="4"/>
          <c:order val="6"/>
          <c:tx>
            <c:strRef>
              <c:f>gr_grafy!$A$19</c:f>
              <c:strCache>
                <c:ptCount val="1"/>
                <c:pt idx="0">
                  <c:v>Sociálne výdavky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gr_grafy!$B$19:$H$19</c:f>
              <c:numCache>
                <c:formatCode>0.0%</c:formatCode>
                <c:ptCount val="7"/>
                <c:pt idx="0">
                  <c:v>0.31125849292188945</c:v>
                </c:pt>
                <c:pt idx="1">
                  <c:v>0.39397049260282879</c:v>
                </c:pt>
                <c:pt idx="2">
                  <c:v>0.40938375350140055</c:v>
                </c:pt>
                <c:pt idx="3">
                  <c:v>0.33843618728868552</c:v>
                </c:pt>
                <c:pt idx="5">
                  <c:v>0.34803907441412196</c:v>
                </c:pt>
                <c:pt idx="6">
                  <c:v>0.40936433025936841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18-456F-98D7-60E55C68BED4}"/>
            </c:ext>
          </c:extLst>
        </c:ser>
        <c:ser>
          <c:idx val="0"/>
          <c:order val="7"/>
          <c:tx>
            <c:strRef>
              <c:f>gr_grafy!$A$15</c:f>
              <c:strCache>
                <c:ptCount val="1"/>
                <c:pt idx="0">
                  <c:v>Primárny prebytok</c:v>
                </c:pt>
              </c:strCache>
            </c:strRef>
          </c:tx>
          <c:spPr>
            <a:pattFill prst="pct3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gr_grafy!$B$1:$H$1</c:f>
              <c:strCache>
                <c:ptCount val="7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</c:strCache>
            </c:strRef>
          </c:cat>
          <c:val>
            <c:numRef>
              <c:f>gr_grafy!$B$15:$H$15</c:f>
              <c:numCache>
                <c:formatCode>0.0%</c:formatCode>
                <c:ptCount val="7"/>
                <c:pt idx="0">
                  <c:v>2.0220856508132126E-2</c:v>
                </c:pt>
                <c:pt idx="3">
                  <c:v>9.5147023667224481E-2</c:v>
                </c:pt>
                <c:pt idx="5">
                  <c:v>1.1643389090507552E-2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18-456F-98D7-60E55C68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1061327"/>
        <c:axId val="1561066127"/>
      </c:barChart>
      <c:catAx>
        <c:axId val="156106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1066127"/>
        <c:crosses val="autoZero"/>
        <c:auto val="1"/>
        <c:lblAlgn val="ctr"/>
        <c:lblOffset val="100"/>
        <c:noMultiLvlLbl val="0"/>
      </c:catAx>
      <c:valAx>
        <c:axId val="156106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1061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</a:t>
            </a:r>
            <a:r>
              <a:rPr lang="sk-SK"/>
              <a:t>íjmy</a:t>
            </a:r>
            <a:r>
              <a:rPr lang="sk-SK" baseline="0"/>
              <a:t> ako podiel na HDP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gr_grafy!$B$1:$I$1</c:f>
              <c:strCache>
                <c:ptCount val="8"/>
                <c:pt idx="0">
                  <c:v>GR 2001</c:v>
                </c:pt>
                <c:pt idx="1">
                  <c:v>GR 2008</c:v>
                </c:pt>
                <c:pt idx="2">
                  <c:v>GR 2015</c:v>
                </c:pt>
                <c:pt idx="3">
                  <c:v>GR 2024</c:v>
                </c:pt>
                <c:pt idx="5">
                  <c:v>SK 2017</c:v>
                </c:pt>
                <c:pt idx="6">
                  <c:v>SK 2024</c:v>
                </c:pt>
                <c:pt idx="7">
                  <c:v>SK 2025*</c:v>
                </c:pt>
              </c:strCache>
            </c:strRef>
          </c:cat>
          <c:val>
            <c:numRef>
              <c:f>gr_grafy!$B$13:$I$13</c:f>
              <c:numCache>
                <c:formatCode>0.000</c:formatCode>
                <c:ptCount val="8"/>
                <c:pt idx="0">
                  <c:v>0.41826789384084267</c:v>
                </c:pt>
                <c:pt idx="1">
                  <c:v>0.41223951243010032</c:v>
                </c:pt>
                <c:pt idx="2">
                  <c:v>0.4885865319366115</c:v>
                </c:pt>
                <c:pt idx="3">
                  <c:v>0.49474520140578537</c:v>
                </c:pt>
                <c:pt idx="5">
                  <c:v>0.38798995343358317</c:v>
                </c:pt>
                <c:pt idx="6">
                  <c:v>0.41970916887135246</c:v>
                </c:pt>
                <c:pt idx="7">
                  <c:v>0.43275157014649668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3-4F2C-A022-F1F65A777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273088"/>
        <c:axId val="1042274048"/>
      </c:barChart>
      <c:catAx>
        <c:axId val="104227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42274048"/>
        <c:crosses val="autoZero"/>
        <c:auto val="1"/>
        <c:lblAlgn val="ctr"/>
        <c:lblOffset val="100"/>
        <c:noMultiLvlLbl val="0"/>
      </c:catAx>
      <c:valAx>
        <c:axId val="1042274048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4227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Vývoj dlhu v krajinách PIIGS a SK (index, 2015 = 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'dlh+saldo'!$A$28</c:f>
              <c:strCache>
                <c:ptCount val="1"/>
                <c:pt idx="0">
                  <c:v>GR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'dlh+saldo'!$Q$1:$Z$1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'dlh+saldo'!$Q$28:$Z$28</c:f>
              <c:numCache>
                <c:formatCode>0.0</c:formatCode>
                <c:ptCount val="10"/>
                <c:pt idx="0" formatCode="General">
                  <c:v>1</c:v>
                </c:pt>
                <c:pt idx="1">
                  <c:v>1.0194084872889448</c:v>
                </c:pt>
                <c:pt idx="2">
                  <c:v>1.0138027924948452</c:v>
                </c:pt>
                <c:pt idx="3">
                  <c:v>1.0523809700794107</c:v>
                </c:pt>
                <c:pt idx="4">
                  <c:v>1.0197789315330554</c:v>
                </c:pt>
                <c:pt idx="5">
                  <c:v>1.1656923165504052</c:v>
                </c:pt>
                <c:pt idx="6">
                  <c:v>1.0983532508902552</c:v>
                </c:pt>
                <c:pt idx="7">
                  <c:v>0.98971426135944984</c:v>
                </c:pt>
                <c:pt idx="8">
                  <c:v>0.91458723368744221</c:v>
                </c:pt>
                <c:pt idx="9">
                  <c:v>0.85809829971833962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88-494B-963B-D8204F184E73}"/>
            </c:ext>
          </c:extLst>
        </c:ser>
        <c:ser>
          <c:idx val="5"/>
          <c:order val="1"/>
          <c:tx>
            <c:strRef>
              <c:f>'dlh+saldo'!$A$30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'dlh+saldo'!$Q$1:$Z$1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'dlh+saldo'!$Q$30:$Z$30</c:f>
              <c:numCache>
                <c:formatCode>0.0</c:formatCode>
                <c:ptCount val="10"/>
                <c:pt idx="0" formatCode="General">
                  <c:v>1</c:v>
                </c:pt>
                <c:pt idx="1">
                  <c:v>1.0103866188287716</c:v>
                </c:pt>
                <c:pt idx="2">
                  <c:v>0.99574891367869633</c:v>
                </c:pt>
                <c:pt idx="3">
                  <c:v>0.95485091659153909</c:v>
                </c:pt>
                <c:pt idx="4">
                  <c:v>0.93040478157320394</c:v>
                </c:pt>
                <c:pt idx="5">
                  <c:v>1.1319476284549306</c:v>
                </c:pt>
                <c:pt idx="6">
                  <c:v>1.1668099853466278</c:v>
                </c:pt>
                <c:pt idx="7">
                  <c:v>1.1191421263670314</c:v>
                </c:pt>
                <c:pt idx="8">
                  <c:v>1.0807944904878639</c:v>
                </c:pt>
                <c:pt idx="9">
                  <c:v>1.1557181688551603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88-494B-963B-D8204F18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1094927"/>
        <c:axId val="1561098287"/>
      </c:lineChart>
      <c:catAx>
        <c:axId val="156109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1098287"/>
        <c:crosses val="autoZero"/>
        <c:auto val="1"/>
        <c:lblAlgn val="ctr"/>
        <c:lblOffset val="100"/>
        <c:noMultiLvlLbl val="0"/>
      </c:catAx>
      <c:valAx>
        <c:axId val="1561098287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109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Primárne saldo</a:t>
            </a:r>
            <a:r>
              <a:rPr lang="sk-SK" baseline="0"/>
              <a:t> verejných financií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'dlh+saldo'!$A$44</c:f>
              <c:strCache>
                <c:ptCount val="1"/>
                <c:pt idx="0">
                  <c:v>GR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'dlh+saldo'!$Q$1:$Z$1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'dlh+saldo'!$Q$44:$Z$44</c:f>
              <c:numCache>
                <c:formatCode>0.0</c:formatCode>
                <c:ptCount val="10"/>
                <c:pt idx="0">
                  <c:v>-2.3237513044370819</c:v>
                </c:pt>
                <c:pt idx="1">
                  <c:v>3.4279556085481064</c:v>
                </c:pt>
                <c:pt idx="2">
                  <c:v>3.8612454757636234</c:v>
                </c:pt>
                <c:pt idx="3">
                  <c:v>4.2665101652123845</c:v>
                </c:pt>
                <c:pt idx="4">
                  <c:v>3.7952057716504397</c:v>
                </c:pt>
                <c:pt idx="5">
                  <c:v>-6.6354303449922405</c:v>
                </c:pt>
                <c:pt idx="6">
                  <c:v>-4.7877556548828384</c:v>
                </c:pt>
                <c:pt idx="7">
                  <c:v>-7.4392900791753022E-2</c:v>
                </c:pt>
                <c:pt idx="8">
                  <c:v>1.9516124725172019</c:v>
                </c:pt>
                <c:pt idx="9">
                  <c:v>4.7073533387401998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2B-42E1-AC3E-390BD0243B7E}"/>
            </c:ext>
          </c:extLst>
        </c:ser>
        <c:ser>
          <c:idx val="5"/>
          <c:order val="1"/>
          <c:tx>
            <c:strRef>
              <c:f>'dlh+saldo'!$A$46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'dlh+saldo'!$Q$1:$Z$1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'dlh+saldo'!$Q$46:$Z$46</c:f>
              <c:numCache>
                <c:formatCode>0.0</c:formatCode>
                <c:ptCount val="10"/>
                <c:pt idx="0">
                  <c:v>-1.029320704073128</c:v>
                </c:pt>
                <c:pt idx="1">
                  <c:v>-0.91110719874660551</c:v>
                </c:pt>
                <c:pt idx="2">
                  <c:v>0.45175179910351154</c:v>
                </c:pt>
                <c:pt idx="3">
                  <c:v>0.33407605688564551</c:v>
                </c:pt>
                <c:pt idx="4">
                  <c:v>2.7097496411327006E-2</c:v>
                </c:pt>
                <c:pt idx="5">
                  <c:v>-4.124741387298509</c:v>
                </c:pt>
                <c:pt idx="6">
                  <c:v>-4.0109991435012722</c:v>
                </c:pt>
                <c:pt idx="7">
                  <c:v>-0.52787492442689954</c:v>
                </c:pt>
                <c:pt idx="8">
                  <c:v>-4.1396582609336185</c:v>
                </c:pt>
                <c:pt idx="9">
                  <c:v>-4.0758168191821795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2B-42E1-AC3E-390BD024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1070927"/>
        <c:axId val="1561064687"/>
      </c:lineChart>
      <c:catAx>
        <c:axId val="156107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1064687"/>
        <c:crosses val="autoZero"/>
        <c:auto val="1"/>
        <c:lblAlgn val="ctr"/>
        <c:lblOffset val="100"/>
        <c:noMultiLvlLbl val="0"/>
      </c:catAx>
      <c:valAx>
        <c:axId val="156106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107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2</xdr:row>
      <xdr:rowOff>47625</xdr:rowOff>
    </xdr:from>
    <xdr:to>
      <xdr:col>19</xdr:col>
      <xdr:colOff>314325</xdr:colOff>
      <xdr:row>34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FF7A62-D7DA-4203-A89D-B719C35C3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34</xdr:row>
      <xdr:rowOff>0</xdr:rowOff>
    </xdr:from>
    <xdr:to>
      <xdr:col>18</xdr:col>
      <xdr:colOff>0</xdr:colOff>
      <xdr:row>50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E16997-C1D0-4060-92B2-711C20266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238125</xdr:colOff>
      <xdr:row>2</xdr:row>
      <xdr:rowOff>80961</xdr:rowOff>
    </xdr:from>
    <xdr:to>
      <xdr:col>40</xdr:col>
      <xdr:colOff>85725</xdr:colOff>
      <xdr:row>25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474969-F1B7-41B7-93AD-32F85E88E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228599</xdr:colOff>
      <xdr:row>25</xdr:row>
      <xdr:rowOff>128587</xdr:rowOff>
    </xdr:from>
    <xdr:to>
      <xdr:col>40</xdr:col>
      <xdr:colOff>104775</xdr:colOff>
      <xdr:row>46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654AC0-A6B2-4E4A-8C0B-E115A6771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E84A-F078-4D7B-9352-90D05226B2C1}">
  <sheetPr>
    <tabColor rgb="FFFFFF00"/>
  </sheetPr>
  <dimension ref="A1:K35"/>
  <sheetViews>
    <sheetView tabSelected="1" workbookViewId="0">
      <selection activeCell="J18" sqref="J18"/>
    </sheetView>
  </sheetViews>
  <sheetFormatPr defaultRowHeight="15" x14ac:dyDescent="0.25"/>
  <cols>
    <col min="1" max="1" width="21.85546875" bestFit="1" customWidth="1"/>
    <col min="7" max="7" width="10.140625" bestFit="1" customWidth="1"/>
  </cols>
  <sheetData>
    <row r="1" spans="1:11" x14ac:dyDescent="0.25">
      <c r="B1" t="s">
        <v>11</v>
      </c>
      <c r="C1" t="s">
        <v>12</v>
      </c>
      <c r="D1" t="s">
        <v>13</v>
      </c>
      <c r="E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1" x14ac:dyDescent="0.25">
      <c r="A2" t="s">
        <v>19</v>
      </c>
      <c r="B2" s="2">
        <v>61669</v>
      </c>
      <c r="C2" s="2">
        <v>98416</v>
      </c>
      <c r="D2" s="2">
        <v>85680</v>
      </c>
      <c r="E2" s="2">
        <v>117124</v>
      </c>
      <c r="F2" s="2"/>
      <c r="G2" s="2">
        <v>32963.769999999997</v>
      </c>
      <c r="H2" s="2">
        <v>54649.29</v>
      </c>
      <c r="I2" s="2">
        <v>59033.023915999998</v>
      </c>
      <c r="J2" s="2">
        <v>61045.961108000003</v>
      </c>
      <c r="K2" s="2">
        <v>62233.926395000002</v>
      </c>
    </row>
    <row r="3" spans="1:11" x14ac:dyDescent="0.25">
      <c r="A3" t="s">
        <v>20</v>
      </c>
      <c r="B3" s="2">
        <v>1247</v>
      </c>
      <c r="C3" s="2">
        <v>-12972</v>
      </c>
      <c r="D3" s="2">
        <v>-4075</v>
      </c>
      <c r="E3" s="2">
        <v>11144</v>
      </c>
      <c r="F3" s="2"/>
      <c r="G3" s="2">
        <v>383.81000000000006</v>
      </c>
      <c r="H3" s="2">
        <v>-5307.0199999999995</v>
      </c>
    </row>
    <row r="4" spans="1:11" x14ac:dyDescent="0.25">
      <c r="A4" t="s">
        <v>21</v>
      </c>
      <c r="B4" s="2">
        <v>9064</v>
      </c>
      <c r="C4" s="2">
        <v>15091</v>
      </c>
      <c r="D4" s="2">
        <v>8897</v>
      </c>
      <c r="E4" s="2">
        <v>12481</v>
      </c>
      <c r="F4" s="2"/>
      <c r="G4" s="2">
        <v>4837.3999999999996</v>
      </c>
      <c r="H4" s="2">
        <v>7422.96</v>
      </c>
    </row>
    <row r="5" spans="1:11" x14ac:dyDescent="0.25">
      <c r="A5" t="s">
        <v>22</v>
      </c>
      <c r="B5" s="2">
        <v>15902</v>
      </c>
      <c r="C5" s="2">
        <v>28046</v>
      </c>
      <c r="D5" s="2">
        <v>21529</v>
      </c>
      <c r="E5" s="2">
        <v>24530</v>
      </c>
      <c r="F5" s="2"/>
      <c r="G5" s="2">
        <v>8081.54</v>
      </c>
      <c r="H5" s="2">
        <v>14847.3</v>
      </c>
    </row>
    <row r="6" spans="1:11" x14ac:dyDescent="0.25">
      <c r="A6" t="s">
        <v>23</v>
      </c>
      <c r="B6" s="2">
        <v>39</v>
      </c>
      <c r="C6" s="2">
        <v>99</v>
      </c>
      <c r="D6" s="2">
        <v>2341</v>
      </c>
      <c r="E6" s="2">
        <v>3382</v>
      </c>
      <c r="F6" s="2"/>
      <c r="G6" s="2">
        <v>876.73</v>
      </c>
      <c r="H6" s="2">
        <v>2215.79</v>
      </c>
    </row>
    <row r="7" spans="1:11" x14ac:dyDescent="0.25">
      <c r="A7" t="s">
        <v>24</v>
      </c>
      <c r="B7" s="2">
        <v>19195</v>
      </c>
      <c r="C7" s="2">
        <v>38773</v>
      </c>
      <c r="D7" s="2">
        <v>35076</v>
      </c>
      <c r="E7" s="2">
        <v>39639</v>
      </c>
      <c r="F7" s="2"/>
      <c r="G7" s="2">
        <v>11472.68</v>
      </c>
      <c r="H7" s="2">
        <v>22371.47</v>
      </c>
    </row>
    <row r="8" spans="1:11" x14ac:dyDescent="0.25">
      <c r="A8" t="s">
        <v>25</v>
      </c>
      <c r="B8" s="2">
        <v>3428</v>
      </c>
      <c r="C8" s="2">
        <v>6945</v>
      </c>
      <c r="D8" s="2">
        <v>4480</v>
      </c>
      <c r="E8" s="2">
        <v>6602</v>
      </c>
      <c r="F8" s="2"/>
      <c r="G8" s="2">
        <v>2830.21</v>
      </c>
      <c r="H8" s="2">
        <v>4889.1400000000003</v>
      </c>
    </row>
    <row r="9" spans="1:11" x14ac:dyDescent="0.25">
      <c r="A9" t="s">
        <v>26</v>
      </c>
      <c r="B9" s="2">
        <v>2351</v>
      </c>
      <c r="C9" s="2">
        <v>4899</v>
      </c>
      <c r="D9" s="2">
        <v>2809</v>
      </c>
      <c r="E9" s="2">
        <v>3620</v>
      </c>
      <c r="F9" s="2"/>
      <c r="G9" s="2">
        <v>1384.69</v>
      </c>
      <c r="H9" s="2">
        <v>2934.68</v>
      </c>
    </row>
    <row r="10" spans="1:11" x14ac:dyDescent="0.25">
      <c r="A10" t="s">
        <v>27</v>
      </c>
      <c r="B10" s="2">
        <v>10443</v>
      </c>
      <c r="C10" s="2">
        <v>17535</v>
      </c>
      <c r="D10" s="2">
        <v>14623</v>
      </c>
      <c r="E10" s="2">
        <v>15726</v>
      </c>
      <c r="F10" s="2"/>
      <c r="G10" s="2">
        <v>3096.73</v>
      </c>
      <c r="H10" s="2">
        <v>5274.97</v>
      </c>
    </row>
    <row r="11" spans="1:11" x14ac:dyDescent="0.25">
      <c r="B11">
        <v>0</v>
      </c>
    </row>
    <row r="12" spans="1:11" x14ac:dyDescent="0.25">
      <c r="A12" t="s">
        <v>28</v>
      </c>
      <c r="B12" s="2">
        <v>147439</v>
      </c>
      <c r="C12" s="2">
        <v>238735</v>
      </c>
      <c r="D12" s="2">
        <v>175363</v>
      </c>
      <c r="E12" s="2">
        <v>236736</v>
      </c>
      <c r="F12" s="2"/>
      <c r="G12" s="2">
        <v>84960.37</v>
      </c>
      <c r="H12" s="2">
        <v>130207.52</v>
      </c>
      <c r="I12" s="2">
        <v>136413.194055</v>
      </c>
      <c r="J12" s="2">
        <v>141478.61252200001</v>
      </c>
      <c r="K12" s="2">
        <v>148225.41408700001</v>
      </c>
    </row>
    <row r="13" spans="1:11" x14ac:dyDescent="0.25">
      <c r="B13" s="5">
        <v>0.41826789384084267</v>
      </c>
      <c r="C13" s="5">
        <f>C2/C12</f>
        <v>0.41223951243010032</v>
      </c>
      <c r="D13" s="5">
        <f>D2/D12</f>
        <v>0.4885865319366115</v>
      </c>
      <c r="E13" s="5">
        <f>E2/E12</f>
        <v>0.49474520140578537</v>
      </c>
      <c r="F13" s="6"/>
      <c r="G13" s="5">
        <v>0.38798995343358317</v>
      </c>
      <c r="H13" s="5">
        <f>H2/H12</f>
        <v>0.41970916887135246</v>
      </c>
      <c r="I13" s="5">
        <f>I2/I12</f>
        <v>0.43275157014649668</v>
      </c>
      <c r="J13" s="5">
        <f>J2/J12</f>
        <v>0.43148543811530043</v>
      </c>
      <c r="K13" s="5">
        <f>K2/K12</f>
        <v>0.41986002723171462</v>
      </c>
    </row>
    <row r="15" spans="1:11" x14ac:dyDescent="0.25">
      <c r="A15" t="s">
        <v>29</v>
      </c>
      <c r="B15" s="7">
        <v>2.0220856508132126E-2</v>
      </c>
      <c r="C15" s="7"/>
      <c r="D15" s="7"/>
      <c r="E15" s="7">
        <f t="shared" ref="E15:E22" si="0">E3/E$2</f>
        <v>9.5147023667224481E-2</v>
      </c>
      <c r="F15" s="7"/>
      <c r="G15" s="7">
        <v>1.1643389090507552E-2</v>
      </c>
      <c r="H15" s="7"/>
    </row>
    <row r="16" spans="1:11" x14ac:dyDescent="0.25">
      <c r="A16" t="s">
        <v>21</v>
      </c>
      <c r="B16" s="7">
        <v>0.14697822244563719</v>
      </c>
      <c r="C16" s="7">
        <f t="shared" ref="C16:D22" si="1">C4/C$2</f>
        <v>0.1533388879856934</v>
      </c>
      <c r="D16" s="7">
        <f t="shared" si="1"/>
        <v>0.10383986928104576</v>
      </c>
      <c r="E16" s="7">
        <f t="shared" si="0"/>
        <v>0.10656227587855606</v>
      </c>
      <c r="F16" s="7"/>
      <c r="G16" s="7">
        <v>0.14674899139267142</v>
      </c>
      <c r="H16" s="7">
        <f t="shared" ref="H16:H22" si="2">H4/H$2</f>
        <v>0.13582902906881314</v>
      </c>
    </row>
    <row r="17" spans="1:8" x14ac:dyDescent="0.25">
      <c r="A17" t="s">
        <v>22</v>
      </c>
      <c r="B17" s="7">
        <v>0.25786051338597998</v>
      </c>
      <c r="C17" s="7">
        <f t="shared" si="1"/>
        <v>0.28497398796943585</v>
      </c>
      <c r="D17" s="7">
        <f t="shared" si="1"/>
        <v>0.25127217553688141</v>
      </c>
      <c r="E17" s="7">
        <f t="shared" si="0"/>
        <v>0.20943615313684641</v>
      </c>
      <c r="F17" s="7"/>
      <c r="G17" s="7">
        <v>0.24516431221307516</v>
      </c>
      <c r="H17" s="7">
        <f t="shared" si="2"/>
        <v>0.27168331006679136</v>
      </c>
    </row>
    <row r="18" spans="1:8" x14ac:dyDescent="0.25">
      <c r="A18" t="s">
        <v>23</v>
      </c>
      <c r="B18" s="7">
        <v>6.3240850346203117E-4</v>
      </c>
      <c r="C18" s="7">
        <f t="shared" si="1"/>
        <v>1.0059339944724435E-3</v>
      </c>
      <c r="D18" s="7">
        <f t="shared" si="1"/>
        <v>2.7322595704948646E-2</v>
      </c>
      <c r="E18" s="7">
        <f t="shared" si="0"/>
        <v>2.8875379939209727E-2</v>
      </c>
      <c r="F18" s="7"/>
      <c r="G18" s="7">
        <v>2.6596775793545462E-2</v>
      </c>
      <c r="H18" s="7">
        <f t="shared" si="2"/>
        <v>4.0545631974358676E-2</v>
      </c>
    </row>
    <row r="19" spans="1:8" x14ac:dyDescent="0.25">
      <c r="A19" t="s">
        <v>24</v>
      </c>
      <c r="B19" s="7">
        <v>0.31125849292188945</v>
      </c>
      <c r="C19" s="7">
        <f t="shared" si="1"/>
        <v>0.39397049260282879</v>
      </c>
      <c r="D19" s="7">
        <f t="shared" si="1"/>
        <v>0.40938375350140055</v>
      </c>
      <c r="E19" s="7">
        <f t="shared" si="0"/>
        <v>0.33843618728868552</v>
      </c>
      <c r="F19" s="7"/>
      <c r="G19" s="7">
        <v>0.34803907441412196</v>
      </c>
      <c r="H19" s="7">
        <f t="shared" si="2"/>
        <v>0.40936433025936841</v>
      </c>
    </row>
    <row r="20" spans="1:8" x14ac:dyDescent="0.25">
      <c r="A20" t="s">
        <v>25</v>
      </c>
      <c r="B20" s="7">
        <v>5.5587085894047254E-2</v>
      </c>
      <c r="C20" s="7">
        <f t="shared" si="1"/>
        <v>7.0567793854657779E-2</v>
      </c>
      <c r="D20" s="7">
        <f t="shared" si="1"/>
        <v>5.2287581699346407E-2</v>
      </c>
      <c r="E20" s="7">
        <f t="shared" si="0"/>
        <v>5.6367610395819813E-2</v>
      </c>
      <c r="F20" s="7"/>
      <c r="G20" s="7">
        <v>8.5858201291903205E-2</v>
      </c>
      <c r="H20" s="7">
        <f t="shared" si="2"/>
        <v>8.9463925331875319E-2</v>
      </c>
    </row>
    <row r="21" spans="1:8" x14ac:dyDescent="0.25">
      <c r="A21" t="s">
        <v>26</v>
      </c>
      <c r="B21" s="7">
        <v>3.8122881836903467E-2</v>
      </c>
      <c r="C21" s="7">
        <f t="shared" si="1"/>
        <v>4.9778491302227279E-2</v>
      </c>
      <c r="D21" s="7">
        <f t="shared" si="1"/>
        <v>3.2784780578898227E-2</v>
      </c>
      <c r="E21" s="7">
        <f t="shared" si="0"/>
        <v>3.0907414364263516E-2</v>
      </c>
      <c r="F21" s="7"/>
      <c r="G21" s="7">
        <v>4.2006420988861412E-2</v>
      </c>
      <c r="H21" s="7">
        <f t="shared" si="2"/>
        <v>5.3700240204401554E-2</v>
      </c>
    </row>
    <row r="22" spans="1:8" x14ac:dyDescent="0.25">
      <c r="A22" t="s">
        <v>27</v>
      </c>
      <c r="B22" s="7">
        <v>0.16933953850394851</v>
      </c>
      <c r="C22" s="7">
        <f t="shared" si="1"/>
        <v>0.17817224841489188</v>
      </c>
      <c r="D22" s="7">
        <f t="shared" si="1"/>
        <v>0.17066993464052288</v>
      </c>
      <c r="E22" s="7">
        <f t="shared" si="0"/>
        <v>0.13426795532939448</v>
      </c>
      <c r="F22" s="7"/>
      <c r="G22" s="7">
        <v>9.3943441542032366E-2</v>
      </c>
      <c r="H22" s="7">
        <f t="shared" si="2"/>
        <v>9.6524035353432777E-2</v>
      </c>
    </row>
    <row r="23" spans="1:8" x14ac:dyDescent="0.25">
      <c r="B23">
        <v>0</v>
      </c>
    </row>
    <row r="24" spans="1:8" x14ac:dyDescent="0.25">
      <c r="A24" t="s">
        <v>20</v>
      </c>
      <c r="B24" s="7">
        <v>8.45773506331432E-3</v>
      </c>
      <c r="C24" s="7">
        <f t="shared" ref="C24:E31" si="3">C3/C$12</f>
        <v>-5.433639809830984E-2</v>
      </c>
      <c r="D24" s="7">
        <f t="shared" si="3"/>
        <v>-2.3237513044370821E-2</v>
      </c>
      <c r="E24" s="7">
        <f t="shared" si="3"/>
        <v>4.7073533387402E-2</v>
      </c>
      <c r="F24" s="7"/>
      <c r="G24" s="7">
        <v>4.5175179910351155E-3</v>
      </c>
      <c r="H24" s="7">
        <f t="shared" ref="H24:H31" si="4">H3/H$12</f>
        <v>-4.0758168191821792E-2</v>
      </c>
    </row>
    <row r="25" spans="1:8" x14ac:dyDescent="0.25">
      <c r="A25" t="s">
        <v>21</v>
      </c>
      <c r="B25" s="7">
        <v>6.1476271542807534E-2</v>
      </c>
      <c r="C25" s="7">
        <f t="shared" si="3"/>
        <v>6.3212348419796005E-2</v>
      </c>
      <c r="D25" s="7">
        <f t="shared" si="3"/>
        <v>5.0734761608777219E-2</v>
      </c>
      <c r="E25" s="7">
        <f t="shared" si="3"/>
        <v>5.2721174641795078E-2</v>
      </c>
      <c r="F25" s="7"/>
      <c r="G25" s="7">
        <v>5.6937134336867881E-2</v>
      </c>
      <c r="H25" s="7">
        <f t="shared" si="4"/>
        <v>5.7008688899074338E-2</v>
      </c>
    </row>
    <row r="26" spans="1:8" x14ac:dyDescent="0.25">
      <c r="A26" t="s">
        <v>22</v>
      </c>
      <c r="B26" s="7">
        <v>0.10785477383867226</v>
      </c>
      <c r="C26" s="7">
        <f t="shared" si="3"/>
        <v>0.11747753785578152</v>
      </c>
      <c r="D26" s="7">
        <f t="shared" si="3"/>
        <v>0.12276820081773236</v>
      </c>
      <c r="E26" s="7">
        <f t="shared" si="3"/>
        <v>0.10361753176534198</v>
      </c>
      <c r="F26" s="7"/>
      <c r="G26" s="7">
        <v>9.512129007912748E-2</v>
      </c>
      <c r="H26" s="7">
        <f t="shared" si="4"/>
        <v>0.11402797626435093</v>
      </c>
    </row>
    <row r="27" spans="1:8" x14ac:dyDescent="0.25">
      <c r="A27" t="s">
        <v>23</v>
      </c>
      <c r="B27" s="7">
        <v>2.6451617279010304E-4</v>
      </c>
      <c r="C27" s="7">
        <f t="shared" si="3"/>
        <v>4.1468573941818334E-4</v>
      </c>
      <c r="D27" s="7">
        <f t="shared" si="3"/>
        <v>1.3349452278987015E-2</v>
      </c>
      <c r="E27" s="7">
        <f t="shared" si="3"/>
        <v>1.428595566369289E-2</v>
      </c>
      <c r="F27" s="7"/>
      <c r="G27" s="7">
        <v>1.0319281801621156E-2</v>
      </c>
      <c r="H27" s="7">
        <f t="shared" si="4"/>
        <v>1.7017373497321815E-2</v>
      </c>
    </row>
    <row r="28" spans="1:8" x14ac:dyDescent="0.25">
      <c r="A28" t="s">
        <v>24</v>
      </c>
      <c r="B28" s="7">
        <v>0.13018943427451352</v>
      </c>
      <c r="C28" s="7">
        <f t="shared" si="3"/>
        <v>0.16241020378243659</v>
      </c>
      <c r="D28" s="7">
        <f t="shared" si="3"/>
        <v>0.20001938835444194</v>
      </c>
      <c r="E28" s="7">
        <f t="shared" si="3"/>
        <v>0.16743967964314679</v>
      </c>
      <c r="F28" s="7"/>
      <c r="G28" s="7">
        <v>0.13503566427500258</v>
      </c>
      <c r="H28" s="7">
        <f t="shared" si="4"/>
        <v>0.17181396281873734</v>
      </c>
    </row>
    <row r="29" spans="1:8" x14ac:dyDescent="0.25">
      <c r="A29" t="s">
        <v>25</v>
      </c>
      <c r="B29" s="7">
        <v>2.3250293341653159E-2</v>
      </c>
      <c r="C29" s="7">
        <f t="shared" si="3"/>
        <v>2.9090832931911951E-2</v>
      </c>
      <c r="D29" s="7">
        <f t="shared" si="3"/>
        <v>2.5547008205835893E-2</v>
      </c>
      <c r="E29" s="7">
        <f t="shared" si="3"/>
        <v>2.7887604758042715E-2</v>
      </c>
      <c r="F29" s="7"/>
      <c r="G29" s="7">
        <v>3.3312119521136739E-2</v>
      </c>
      <c r="H29" s="7">
        <f t="shared" si="4"/>
        <v>3.7548829745010122E-2</v>
      </c>
    </row>
    <row r="30" spans="1:8" x14ac:dyDescent="0.25">
      <c r="A30" t="s">
        <v>26</v>
      </c>
      <c r="B30" s="7">
        <v>1.5945577493064928E-2</v>
      </c>
      <c r="C30" s="7">
        <f t="shared" si="3"/>
        <v>2.0520660983936165E-2</v>
      </c>
      <c r="D30" s="7">
        <f t="shared" si="3"/>
        <v>1.6018202243346658E-2</v>
      </c>
      <c r="E30" s="7">
        <f t="shared" si="3"/>
        <v>1.5291294944579616E-2</v>
      </c>
      <c r="F30" s="7"/>
      <c r="G30" s="7">
        <v>1.6298069323379832E-2</v>
      </c>
      <c r="H30" s="7">
        <f t="shared" si="4"/>
        <v>2.2538483184381362E-2</v>
      </c>
    </row>
    <row r="31" spans="1:8" x14ac:dyDescent="0.25">
      <c r="A31" t="s">
        <v>27</v>
      </c>
      <c r="B31" s="7">
        <v>7.0829292114026818E-2</v>
      </c>
      <c r="C31" s="7">
        <f t="shared" si="3"/>
        <v>7.3449640815129752E-2</v>
      </c>
      <c r="D31" s="7">
        <f t="shared" si="3"/>
        <v>8.3387031471861231E-2</v>
      </c>
      <c r="E31" s="7">
        <f t="shared" si="3"/>
        <v>6.642842660178426E-2</v>
      </c>
      <c r="F31" s="7"/>
      <c r="G31" s="7">
        <v>3.6449111509283684E-2</v>
      </c>
      <c r="H31" s="7">
        <f t="shared" si="4"/>
        <v>4.0512022654298312E-2</v>
      </c>
    </row>
    <row r="32" spans="1:8" x14ac:dyDescent="0.25">
      <c r="G32" s="2">
        <v>0</v>
      </c>
    </row>
    <row r="33" spans="7:8" x14ac:dyDescent="0.25">
      <c r="G33" s="2">
        <v>0</v>
      </c>
      <c r="H33" s="8">
        <f>H2*0.07</f>
        <v>3825.4503000000004</v>
      </c>
    </row>
    <row r="34" spans="7:8" x14ac:dyDescent="0.25">
      <c r="H34">
        <f>H2*0.04</f>
        <v>2185.9715999999999</v>
      </c>
    </row>
    <row r="35" spans="7:8" x14ac:dyDescent="0.25">
      <c r="H35">
        <f>H2*0.025</f>
        <v>1366.23225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E052-782B-4061-A294-465E3C5E6C7A}">
  <sheetPr>
    <tabColor rgb="FFFFFF00"/>
  </sheetPr>
  <dimension ref="A1:AG46"/>
  <sheetViews>
    <sheetView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Q13" sqref="Q13"/>
    </sheetView>
  </sheetViews>
  <sheetFormatPr defaultRowHeight="15" x14ac:dyDescent="0.25"/>
  <sheetData>
    <row r="1" spans="1:33" x14ac:dyDescent="0.25">
      <c r="A1" s="1" t="s">
        <v>0</v>
      </c>
      <c r="B1">
        <v>2000</v>
      </c>
      <c r="C1">
        <v>2001</v>
      </c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>
        <v>2009</v>
      </c>
      <c r="L1">
        <v>2010</v>
      </c>
      <c r="M1">
        <v>2011</v>
      </c>
      <c r="N1">
        <v>2012</v>
      </c>
      <c r="O1">
        <v>2013</v>
      </c>
      <c r="P1">
        <v>2014</v>
      </c>
      <c r="Q1">
        <v>2015</v>
      </c>
      <c r="R1">
        <v>2016</v>
      </c>
      <c r="S1">
        <v>2017</v>
      </c>
      <c r="T1">
        <v>2018</v>
      </c>
      <c r="U1">
        <v>2019</v>
      </c>
      <c r="V1">
        <v>2020</v>
      </c>
      <c r="W1">
        <v>2021</v>
      </c>
      <c r="X1">
        <v>2022</v>
      </c>
      <c r="Y1">
        <v>2023</v>
      </c>
      <c r="Z1">
        <v>2024</v>
      </c>
      <c r="AA1">
        <v>2025</v>
      </c>
      <c r="AB1">
        <v>2026</v>
      </c>
      <c r="AC1">
        <v>2027</v>
      </c>
    </row>
    <row r="2" spans="1:33" x14ac:dyDescent="0.25">
      <c r="A2" t="s">
        <v>1</v>
      </c>
      <c r="B2" s="2">
        <v>128414.45</v>
      </c>
      <c r="C2" s="2">
        <v>135775.01</v>
      </c>
      <c r="D2" s="2">
        <v>142554.26</v>
      </c>
      <c r="E2" s="2">
        <v>146067.85999999999</v>
      </c>
      <c r="F2" s="2">
        <v>152248.39000000001</v>
      </c>
      <c r="G2" s="2">
        <v>158552.70000000001</v>
      </c>
      <c r="H2" s="2">
        <v>166260.47</v>
      </c>
      <c r="I2" s="2">
        <v>175483.4</v>
      </c>
      <c r="J2" s="2">
        <v>179102.78</v>
      </c>
      <c r="K2" s="2">
        <v>175416.44</v>
      </c>
      <c r="L2" s="2">
        <v>179860.35</v>
      </c>
      <c r="M2" s="2">
        <v>176318</v>
      </c>
      <c r="N2" s="2">
        <v>168538.75</v>
      </c>
      <c r="O2" s="2">
        <v>170675.65</v>
      </c>
      <c r="P2" s="2">
        <v>173186.66</v>
      </c>
      <c r="Q2" s="2">
        <v>179392.71</v>
      </c>
      <c r="R2" s="2">
        <v>186380.75</v>
      </c>
      <c r="S2" s="2">
        <v>195509.14</v>
      </c>
      <c r="T2" s="2">
        <v>204997.65</v>
      </c>
      <c r="U2" s="2">
        <v>214489.9</v>
      </c>
      <c r="V2" s="2">
        <v>201032.71</v>
      </c>
      <c r="W2" s="2">
        <v>216493.75</v>
      </c>
      <c r="X2" s="2">
        <v>243957.09</v>
      </c>
      <c r="Y2" s="2">
        <v>270352.62</v>
      </c>
      <c r="Z2" s="2">
        <v>289427.96999999997</v>
      </c>
      <c r="AA2" s="2">
        <v>307156.7</v>
      </c>
      <c r="AB2" s="2">
        <v>323972.3</v>
      </c>
      <c r="AC2" s="2">
        <v>336855.9</v>
      </c>
      <c r="AD2" s="3"/>
      <c r="AE2" s="3"/>
      <c r="AF2" s="3"/>
      <c r="AG2" s="3"/>
    </row>
    <row r="3" spans="1:33" x14ac:dyDescent="0.25">
      <c r="A3" t="s">
        <v>2</v>
      </c>
      <c r="B3" s="2">
        <v>108495.29</v>
      </c>
      <c r="C3" s="2">
        <v>122089.17</v>
      </c>
      <c r="D3" s="2">
        <v>135997.89000000001</v>
      </c>
      <c r="E3" s="2">
        <v>145576.85</v>
      </c>
      <c r="F3" s="2">
        <v>156259.95000000001</v>
      </c>
      <c r="G3" s="2">
        <v>170306.77</v>
      </c>
      <c r="H3" s="2">
        <v>184916.24</v>
      </c>
      <c r="I3" s="2">
        <v>197069.4</v>
      </c>
      <c r="J3" s="2">
        <v>187282.98</v>
      </c>
      <c r="K3" s="2">
        <v>169519.71</v>
      </c>
      <c r="L3" s="2">
        <v>167255.06</v>
      </c>
      <c r="M3" s="2">
        <v>173120.41</v>
      </c>
      <c r="N3" s="2">
        <v>176621.91</v>
      </c>
      <c r="O3" s="2">
        <v>182908.63</v>
      </c>
      <c r="P3" s="2">
        <v>200594.87</v>
      </c>
      <c r="Q3" s="2">
        <v>272282.90000000002</v>
      </c>
      <c r="R3" s="2">
        <v>275933.14</v>
      </c>
      <c r="S3" s="2">
        <v>308365.95</v>
      </c>
      <c r="T3" s="2">
        <v>335135.96000000002</v>
      </c>
      <c r="U3" s="2">
        <v>363752.63</v>
      </c>
      <c r="V3" s="2">
        <v>381728.69</v>
      </c>
      <c r="W3" s="2">
        <v>448445.12</v>
      </c>
      <c r="X3" s="2">
        <v>520718.39</v>
      </c>
      <c r="Y3" s="2">
        <v>524728.75</v>
      </c>
      <c r="Z3" s="2">
        <v>562794.21</v>
      </c>
      <c r="AA3" s="2">
        <v>654972</v>
      </c>
      <c r="AB3" s="2">
        <v>696784</v>
      </c>
      <c r="AC3" s="2">
        <v>738450</v>
      </c>
      <c r="AD3" s="2"/>
      <c r="AE3" s="2"/>
    </row>
    <row r="4" spans="1:33" x14ac:dyDescent="0.25">
      <c r="A4" t="s">
        <v>3</v>
      </c>
      <c r="B4" s="2">
        <v>1244744.2</v>
      </c>
      <c r="C4" s="2">
        <v>1308623.1000000001</v>
      </c>
      <c r="D4" s="2">
        <v>1355522.3</v>
      </c>
      <c r="E4" s="2">
        <v>1399386</v>
      </c>
      <c r="F4" s="2">
        <v>1457356.2</v>
      </c>
      <c r="G4" s="2">
        <v>1499073.1</v>
      </c>
      <c r="H4" s="2">
        <v>1559864.2</v>
      </c>
      <c r="I4" s="2">
        <v>1621714.5</v>
      </c>
      <c r="J4" s="2">
        <v>1643718.8</v>
      </c>
      <c r="K4" s="2">
        <v>1584106.8</v>
      </c>
      <c r="L4" s="2">
        <v>1617944.7</v>
      </c>
      <c r="M4" s="2">
        <v>1657362.2</v>
      </c>
      <c r="N4" s="2">
        <v>1632898.5</v>
      </c>
      <c r="O4" s="2">
        <v>1621260.7</v>
      </c>
      <c r="P4" s="2">
        <v>1635870.7</v>
      </c>
      <c r="Q4" s="2">
        <v>1663277.7</v>
      </c>
      <c r="R4" s="2">
        <v>1704856.7</v>
      </c>
      <c r="S4" s="2">
        <v>1744493</v>
      </c>
      <c r="T4" s="2">
        <v>1777744.4</v>
      </c>
      <c r="U4" s="2">
        <v>1804066.8</v>
      </c>
      <c r="V4" s="2">
        <v>1670011.9</v>
      </c>
      <c r="W4" s="2">
        <v>1842507.4</v>
      </c>
      <c r="X4" s="2">
        <v>1998072.6</v>
      </c>
      <c r="Y4" s="2">
        <v>2142601.7000000002</v>
      </c>
      <c r="Z4" s="2">
        <v>2199619.4</v>
      </c>
      <c r="AA4" s="2">
        <v>2254061</v>
      </c>
      <c r="AB4" s="2">
        <v>2303733</v>
      </c>
      <c r="AC4" s="2">
        <v>2366622</v>
      </c>
      <c r="AD4" s="2"/>
      <c r="AE4" s="2"/>
      <c r="AF4" s="2"/>
    </row>
    <row r="5" spans="1:33" x14ac:dyDescent="0.25">
      <c r="A5" t="s">
        <v>4</v>
      </c>
      <c r="B5" s="2">
        <v>136161</v>
      </c>
      <c r="C5" s="2">
        <v>147439</v>
      </c>
      <c r="D5" s="2">
        <v>158902</v>
      </c>
      <c r="E5" s="2">
        <v>174096</v>
      </c>
      <c r="F5" s="2">
        <v>188905</v>
      </c>
      <c r="G5" s="2">
        <v>194773</v>
      </c>
      <c r="H5" s="2">
        <v>214299</v>
      </c>
      <c r="I5" s="2">
        <v>229283</v>
      </c>
      <c r="J5" s="2">
        <v>238735</v>
      </c>
      <c r="K5" s="2">
        <v>234323</v>
      </c>
      <c r="L5" s="2">
        <v>223590</v>
      </c>
      <c r="M5" s="2">
        <v>203475</v>
      </c>
      <c r="N5" s="2">
        <v>185899</v>
      </c>
      <c r="O5" s="2">
        <v>178114</v>
      </c>
      <c r="P5" s="2">
        <v>176072</v>
      </c>
      <c r="Q5" s="2">
        <v>175363</v>
      </c>
      <c r="R5" s="2">
        <v>174448</v>
      </c>
      <c r="S5" s="2">
        <v>177378</v>
      </c>
      <c r="T5" s="2">
        <v>180616</v>
      </c>
      <c r="U5" s="2">
        <v>185181</v>
      </c>
      <c r="V5" s="2">
        <v>167540</v>
      </c>
      <c r="W5" s="2">
        <v>184575</v>
      </c>
      <c r="X5" s="2">
        <v>207009</v>
      </c>
      <c r="Y5" s="2">
        <v>224686</v>
      </c>
      <c r="Z5" s="2">
        <v>236736</v>
      </c>
      <c r="AA5" s="2">
        <v>249752</v>
      </c>
      <c r="AB5" s="2">
        <v>261547</v>
      </c>
      <c r="AC5" s="2">
        <v>272866</v>
      </c>
      <c r="AD5" s="2"/>
      <c r="AE5" s="2"/>
      <c r="AF5" s="2"/>
    </row>
    <row r="6" spans="1:33" x14ac:dyDescent="0.25">
      <c r="A6" t="s">
        <v>5</v>
      </c>
      <c r="B6" s="2">
        <v>647569</v>
      </c>
      <c r="C6" s="2">
        <v>700958</v>
      </c>
      <c r="D6" s="2">
        <v>749744</v>
      </c>
      <c r="E6" s="2">
        <v>802683</v>
      </c>
      <c r="F6" s="2">
        <v>860059</v>
      </c>
      <c r="G6" s="2">
        <v>928122</v>
      </c>
      <c r="H6" s="2">
        <v>1004976</v>
      </c>
      <c r="I6" s="2">
        <v>1077541</v>
      </c>
      <c r="J6" s="2">
        <v>1112432</v>
      </c>
      <c r="K6" s="2">
        <v>1072990</v>
      </c>
      <c r="L6" s="2">
        <v>1077145</v>
      </c>
      <c r="M6" s="2">
        <v>1068690</v>
      </c>
      <c r="N6" s="2">
        <v>1035964</v>
      </c>
      <c r="O6" s="2">
        <v>1025652</v>
      </c>
      <c r="P6" s="2">
        <v>1038949</v>
      </c>
      <c r="Q6" s="2">
        <v>1087112</v>
      </c>
      <c r="R6" s="2">
        <v>1122967</v>
      </c>
      <c r="S6" s="2">
        <v>1170024</v>
      </c>
      <c r="T6" s="2">
        <v>1212276</v>
      </c>
      <c r="U6" s="2">
        <v>1253710</v>
      </c>
      <c r="V6" s="2">
        <v>1129214</v>
      </c>
      <c r="W6" s="2">
        <v>1235474</v>
      </c>
      <c r="X6" s="2">
        <v>1375863</v>
      </c>
      <c r="Y6" s="2">
        <v>1497761</v>
      </c>
      <c r="Z6" s="2">
        <v>1594330</v>
      </c>
      <c r="AA6" s="2">
        <v>1682397</v>
      </c>
      <c r="AB6" s="2">
        <v>1757241</v>
      </c>
      <c r="AC6" s="2">
        <v>1835371</v>
      </c>
    </row>
    <row r="7" spans="1:33" x14ac:dyDescent="0.25">
      <c r="A7" t="s">
        <v>6</v>
      </c>
      <c r="B7" s="2">
        <v>31632.02</v>
      </c>
      <c r="C7" s="2">
        <v>34307.33</v>
      </c>
      <c r="D7" s="2">
        <v>37272.25</v>
      </c>
      <c r="E7" s="2">
        <v>41210.910000000003</v>
      </c>
      <c r="F7" s="2">
        <v>45996.76</v>
      </c>
      <c r="G7" s="2">
        <v>50275.9</v>
      </c>
      <c r="H7" s="2">
        <v>56349.06</v>
      </c>
      <c r="I7" s="2">
        <v>63180.69</v>
      </c>
      <c r="J7" s="2">
        <v>68556.649999999994</v>
      </c>
      <c r="K7" s="2">
        <v>64055.14</v>
      </c>
      <c r="L7" s="2">
        <v>68726.720000000001</v>
      </c>
      <c r="M7" s="2">
        <v>71629.53</v>
      </c>
      <c r="N7" s="2">
        <v>73727.61</v>
      </c>
      <c r="O7" s="2">
        <v>74642.67</v>
      </c>
      <c r="P7" s="2">
        <v>76562.3</v>
      </c>
      <c r="Q7" s="2">
        <v>80376.31</v>
      </c>
      <c r="R7" s="2">
        <v>81621.570000000007</v>
      </c>
      <c r="S7" s="2">
        <v>84960.37</v>
      </c>
      <c r="T7" s="2">
        <v>90275.85</v>
      </c>
      <c r="U7" s="2">
        <v>94547.48</v>
      </c>
      <c r="V7" s="2">
        <v>94320.58</v>
      </c>
      <c r="W7" s="2">
        <v>101891.57</v>
      </c>
      <c r="X7" s="2">
        <v>109959.76</v>
      </c>
      <c r="Y7" s="2">
        <v>123538.7</v>
      </c>
      <c r="Z7" s="2">
        <v>130207.52</v>
      </c>
      <c r="AA7" s="2">
        <v>136413.194055</v>
      </c>
      <c r="AB7" s="2">
        <v>141478.61252200001</v>
      </c>
      <c r="AC7" s="2">
        <v>148225.41408700001</v>
      </c>
    </row>
    <row r="9" spans="1:33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33" x14ac:dyDescent="0.25">
      <c r="A10" t="s">
        <v>1</v>
      </c>
      <c r="B10" s="2">
        <v>69591.8</v>
      </c>
      <c r="C10" s="2">
        <v>77908</v>
      </c>
      <c r="D10" s="2">
        <v>85526.6</v>
      </c>
      <c r="E10" s="2">
        <v>93320.9</v>
      </c>
      <c r="F10" s="2">
        <v>102154.6</v>
      </c>
      <c r="G10" s="2">
        <v>114542.7</v>
      </c>
      <c r="H10" s="2">
        <v>122467.4</v>
      </c>
      <c r="I10" s="2">
        <v>127570.8</v>
      </c>
      <c r="J10" s="2">
        <v>135209.1</v>
      </c>
      <c r="K10" s="2">
        <v>153624.4</v>
      </c>
      <c r="L10" s="2">
        <v>179652.9</v>
      </c>
      <c r="M10" s="2">
        <v>201044.4</v>
      </c>
      <c r="N10" s="2">
        <v>216746.7</v>
      </c>
      <c r="O10" s="2">
        <v>223313.3</v>
      </c>
      <c r="P10" s="2">
        <v>229391.3</v>
      </c>
      <c r="Q10" s="2">
        <v>235046.1</v>
      </c>
      <c r="R10" s="2">
        <v>244494.7</v>
      </c>
      <c r="S10" s="2">
        <v>246398.6</v>
      </c>
      <c r="T10" s="2">
        <v>248277.2</v>
      </c>
      <c r="U10" s="2">
        <v>249043.6</v>
      </c>
      <c r="V10" s="2">
        <v>269577.7</v>
      </c>
      <c r="W10" s="2">
        <v>268188.5</v>
      </c>
      <c r="X10" s="2">
        <v>271357.59999999998</v>
      </c>
      <c r="Y10" s="2">
        <v>261848.8</v>
      </c>
      <c r="Z10" s="2">
        <v>270722.59999999998</v>
      </c>
      <c r="AA10" s="2">
        <v>270651.40000000002</v>
      </c>
      <c r="AB10" s="2">
        <v>274541.90000000002</v>
      </c>
      <c r="AC10" s="2">
        <v>277421.59999999998</v>
      </c>
    </row>
    <row r="11" spans="1:33" x14ac:dyDescent="0.25">
      <c r="A11" t="s">
        <v>2</v>
      </c>
      <c r="B11" s="2">
        <v>39494</v>
      </c>
      <c r="C11" s="2">
        <v>40969</v>
      </c>
      <c r="D11" s="2">
        <v>41987</v>
      </c>
      <c r="E11" s="2">
        <v>43409</v>
      </c>
      <c r="F11" s="2">
        <v>43889</v>
      </c>
      <c r="G11" s="2">
        <v>44371</v>
      </c>
      <c r="H11" s="2">
        <v>43724</v>
      </c>
      <c r="I11" s="2">
        <v>47183</v>
      </c>
      <c r="J11" s="2">
        <v>79621</v>
      </c>
      <c r="K11" s="2">
        <v>104685</v>
      </c>
      <c r="L11" s="2">
        <v>144230</v>
      </c>
      <c r="M11" s="2">
        <v>189727</v>
      </c>
      <c r="N11" s="2">
        <v>210036</v>
      </c>
      <c r="O11" s="2">
        <v>215362</v>
      </c>
      <c r="P11" s="2">
        <v>203387</v>
      </c>
      <c r="Q11" s="2">
        <v>201679</v>
      </c>
      <c r="R11" s="2">
        <v>200637</v>
      </c>
      <c r="S11" s="2">
        <v>201271</v>
      </c>
      <c r="T11" s="2">
        <v>205848</v>
      </c>
      <c r="U11" s="2">
        <v>203383</v>
      </c>
      <c r="V11" s="2">
        <v>217885</v>
      </c>
      <c r="W11" s="2">
        <v>236119</v>
      </c>
      <c r="X11" s="2">
        <v>224771</v>
      </c>
      <c r="Y11" s="2">
        <v>220721</v>
      </c>
      <c r="Z11" s="2">
        <v>218178</v>
      </c>
      <c r="AA11" s="2">
        <v>213936</v>
      </c>
      <c r="AB11" s="2">
        <v>215862</v>
      </c>
      <c r="AC11" s="2">
        <v>222265</v>
      </c>
    </row>
    <row r="12" spans="1:33" x14ac:dyDescent="0.25">
      <c r="A12" t="s">
        <v>3</v>
      </c>
      <c r="B12" s="2">
        <v>1353569</v>
      </c>
      <c r="C12" s="2">
        <v>1420027</v>
      </c>
      <c r="D12" s="2">
        <v>1436142</v>
      </c>
      <c r="E12" s="2">
        <v>1471326</v>
      </c>
      <c r="F12" s="2">
        <v>1526465</v>
      </c>
      <c r="G12" s="2">
        <v>1591667</v>
      </c>
      <c r="H12" s="2">
        <v>1657464</v>
      </c>
      <c r="I12" s="2">
        <v>1677882</v>
      </c>
      <c r="J12" s="2">
        <v>1739080</v>
      </c>
      <c r="K12" s="2">
        <v>1839764</v>
      </c>
      <c r="L12" s="2">
        <v>1921399</v>
      </c>
      <c r="M12" s="2">
        <v>1974365</v>
      </c>
      <c r="N12" s="2">
        <v>2055798</v>
      </c>
      <c r="O12" s="2">
        <v>2137665</v>
      </c>
      <c r="P12" s="2">
        <v>2205075</v>
      </c>
      <c r="Q12" s="2">
        <v>2241902</v>
      </c>
      <c r="R12" s="2">
        <v>2288595</v>
      </c>
      <c r="S12" s="2">
        <v>2333102</v>
      </c>
      <c r="T12" s="2">
        <v>2385703</v>
      </c>
      <c r="U12" s="2">
        <v>2415612</v>
      </c>
      <c r="V12" s="2">
        <v>2578152</v>
      </c>
      <c r="W12" s="2">
        <v>2686605</v>
      </c>
      <c r="X12" s="2">
        <v>2764237</v>
      </c>
      <c r="Y12" s="2">
        <v>2869648</v>
      </c>
      <c r="Z12" s="2">
        <v>2966597</v>
      </c>
      <c r="AA12" s="2">
        <v>3081966</v>
      </c>
      <c r="AB12" s="2">
        <v>3210869</v>
      </c>
      <c r="AC12" s="2">
        <v>3297594</v>
      </c>
    </row>
    <row r="13" spans="1:33" x14ac:dyDescent="0.25">
      <c r="A13" t="s">
        <v>4</v>
      </c>
      <c r="B13" s="2">
        <v>148217</v>
      </c>
      <c r="C13" s="2">
        <v>162971</v>
      </c>
      <c r="D13" s="2">
        <v>171410</v>
      </c>
      <c r="E13" s="2">
        <v>181510</v>
      </c>
      <c r="F13" s="2">
        <v>199282</v>
      </c>
      <c r="G13" s="2">
        <v>213976</v>
      </c>
      <c r="H13" s="2">
        <v>225730</v>
      </c>
      <c r="I13" s="2">
        <v>239915</v>
      </c>
      <c r="J13" s="2">
        <v>264775</v>
      </c>
      <c r="K13" s="2">
        <v>301062</v>
      </c>
      <c r="L13" s="2">
        <v>330570</v>
      </c>
      <c r="M13" s="2">
        <v>356235</v>
      </c>
      <c r="N13" s="2">
        <v>305085</v>
      </c>
      <c r="O13" s="2">
        <v>321257</v>
      </c>
      <c r="P13" s="2">
        <v>321631</v>
      </c>
      <c r="Q13" s="2">
        <v>314987</v>
      </c>
      <c r="R13" s="2">
        <v>319425</v>
      </c>
      <c r="S13" s="2">
        <v>323004</v>
      </c>
      <c r="T13" s="2">
        <v>341416</v>
      </c>
      <c r="U13" s="2">
        <v>339201</v>
      </c>
      <c r="V13" s="2">
        <v>350798</v>
      </c>
      <c r="W13" s="2">
        <v>364141</v>
      </c>
      <c r="X13" s="2">
        <v>368005</v>
      </c>
      <c r="Y13" s="2">
        <v>369110</v>
      </c>
      <c r="Z13" s="2">
        <v>364885</v>
      </c>
      <c r="AA13" s="2">
        <v>360421</v>
      </c>
      <c r="AB13" s="2">
        <v>361677</v>
      </c>
      <c r="AC13" s="2">
        <v>359980</v>
      </c>
    </row>
    <row r="14" spans="1:33" x14ac:dyDescent="0.25">
      <c r="A14" t="s">
        <v>5</v>
      </c>
      <c r="B14" s="2">
        <v>374557</v>
      </c>
      <c r="C14" s="2">
        <v>378883</v>
      </c>
      <c r="D14" s="2">
        <v>384145</v>
      </c>
      <c r="E14" s="2">
        <v>382775</v>
      </c>
      <c r="F14" s="2">
        <v>389888</v>
      </c>
      <c r="G14" s="2">
        <v>393479</v>
      </c>
      <c r="H14" s="2">
        <v>392132</v>
      </c>
      <c r="I14" s="2">
        <v>384662</v>
      </c>
      <c r="J14" s="2">
        <v>440621</v>
      </c>
      <c r="K14" s="2">
        <v>569535</v>
      </c>
      <c r="L14" s="2">
        <v>649153</v>
      </c>
      <c r="M14" s="2">
        <v>743043</v>
      </c>
      <c r="N14" s="2">
        <v>927813</v>
      </c>
      <c r="O14" s="2">
        <v>1025805</v>
      </c>
      <c r="P14" s="2">
        <v>1085165</v>
      </c>
      <c r="Q14" s="2">
        <v>1114129</v>
      </c>
      <c r="R14" s="2">
        <v>1145655</v>
      </c>
      <c r="S14" s="2">
        <v>1184148</v>
      </c>
      <c r="T14" s="2">
        <v>1209742</v>
      </c>
      <c r="U14" s="2">
        <v>1224364</v>
      </c>
      <c r="V14" s="2">
        <v>1346916</v>
      </c>
      <c r="W14" s="2">
        <v>1429404</v>
      </c>
      <c r="X14" s="2">
        <v>1504105</v>
      </c>
      <c r="Y14" s="2">
        <v>1575378</v>
      </c>
      <c r="Z14" s="2">
        <v>1620602</v>
      </c>
      <c r="AA14" s="2">
        <v>1678449</v>
      </c>
      <c r="AB14" s="2">
        <v>1747041</v>
      </c>
      <c r="AC14" s="2">
        <v>1809227</v>
      </c>
    </row>
    <row r="15" spans="1:33" x14ac:dyDescent="0.25">
      <c r="A15" t="s">
        <v>6</v>
      </c>
      <c r="B15" s="2">
        <v>16006</v>
      </c>
      <c r="C15" s="2">
        <v>17618</v>
      </c>
      <c r="D15" s="2">
        <v>17014</v>
      </c>
      <c r="E15" s="2">
        <v>17984</v>
      </c>
      <c r="F15" s="2">
        <v>19318</v>
      </c>
      <c r="G15" s="2">
        <v>17588</v>
      </c>
      <c r="H15" s="2">
        <v>17769</v>
      </c>
      <c r="I15" s="2">
        <v>19190</v>
      </c>
      <c r="J15" s="2">
        <v>19631</v>
      </c>
      <c r="K15" s="2">
        <v>23320</v>
      </c>
      <c r="L15" s="2">
        <v>27940</v>
      </c>
      <c r="M15" s="2">
        <v>30994</v>
      </c>
      <c r="N15" s="2">
        <v>38108</v>
      </c>
      <c r="O15" s="2">
        <v>40763</v>
      </c>
      <c r="P15" s="2">
        <v>40877</v>
      </c>
      <c r="Q15" s="2">
        <v>41474</v>
      </c>
      <c r="R15" s="2">
        <v>42554</v>
      </c>
      <c r="S15" s="2">
        <v>43653</v>
      </c>
      <c r="T15" s="2">
        <v>44479</v>
      </c>
      <c r="U15" s="2">
        <v>45391</v>
      </c>
      <c r="V15" s="2">
        <v>55091</v>
      </c>
      <c r="W15" s="2">
        <v>61346</v>
      </c>
      <c r="X15" s="2">
        <v>63499</v>
      </c>
      <c r="Y15" s="2">
        <v>68896</v>
      </c>
      <c r="Z15" s="2">
        <v>77649</v>
      </c>
      <c r="AA15" s="2">
        <v>82555.363933000001</v>
      </c>
      <c r="AB15" s="2">
        <v>88296.175321999996</v>
      </c>
      <c r="AC15" s="2">
        <v>93645.873913999996</v>
      </c>
      <c r="AD15" s="2"/>
    </row>
    <row r="17" spans="1:29" x14ac:dyDescent="0.25">
      <c r="A17" t="s">
        <v>8</v>
      </c>
    </row>
    <row r="18" spans="1:29" x14ac:dyDescent="0.25">
      <c r="A18" t="s">
        <v>1</v>
      </c>
      <c r="B18">
        <f t="shared" ref="B18:Q23" si="0">B10/B2*100</f>
        <v>54.193122347212487</v>
      </c>
      <c r="C18">
        <f t="shared" si="0"/>
        <v>57.380220410221284</v>
      </c>
      <c r="D18">
        <f t="shared" si="0"/>
        <v>59.99582194176449</v>
      </c>
      <c r="E18">
        <f t="shared" si="0"/>
        <v>63.888729526125729</v>
      </c>
      <c r="F18">
        <f t="shared" si="0"/>
        <v>67.097326940534472</v>
      </c>
      <c r="G18">
        <f t="shared" si="0"/>
        <v>72.242667579927684</v>
      </c>
      <c r="H18">
        <f t="shared" si="0"/>
        <v>73.65996258761929</v>
      </c>
      <c r="I18">
        <f t="shared" si="0"/>
        <v>72.696790693592675</v>
      </c>
      <c r="J18">
        <f t="shared" si="0"/>
        <v>75.492463042728872</v>
      </c>
      <c r="K18">
        <f t="shared" si="0"/>
        <v>87.576968270476812</v>
      </c>
      <c r="L18">
        <f t="shared" si="0"/>
        <v>99.88466051578348</v>
      </c>
      <c r="M18">
        <f t="shared" si="0"/>
        <v>114.02375253802788</v>
      </c>
      <c r="N18">
        <f t="shared" si="0"/>
        <v>128.6034813952281</v>
      </c>
      <c r="O18">
        <f t="shared" si="0"/>
        <v>130.84074969100749</v>
      </c>
      <c r="P18">
        <f>P10/P2*100</f>
        <v>132.45321550747616</v>
      </c>
      <c r="Q18">
        <f t="shared" ref="P18:AC23" si="1">Q10/Q2*100</f>
        <v>131.02321716417575</v>
      </c>
      <c r="R18">
        <f t="shared" si="1"/>
        <v>131.18023186407396</v>
      </c>
      <c r="S18">
        <f t="shared" si="1"/>
        <v>126.0291974073437</v>
      </c>
      <c r="T18">
        <f t="shared" si="1"/>
        <v>121.11221762786062</v>
      </c>
      <c r="U18">
        <f t="shared" si="1"/>
        <v>116.10970959471751</v>
      </c>
      <c r="V18">
        <f t="shared" si="1"/>
        <v>134.09643634610509</v>
      </c>
      <c r="W18">
        <f t="shared" si="1"/>
        <v>123.87817200265596</v>
      </c>
      <c r="X18">
        <f t="shared" si="1"/>
        <v>111.2316924259098</v>
      </c>
      <c r="Y18">
        <f t="shared" si="1"/>
        <v>96.854545001265379</v>
      </c>
      <c r="Z18">
        <f t="shared" si="1"/>
        <v>93.537124280006523</v>
      </c>
      <c r="AA18">
        <f t="shared" si="1"/>
        <v>88.115089138540696</v>
      </c>
      <c r="AB18">
        <f t="shared" si="1"/>
        <v>84.742399273024276</v>
      </c>
      <c r="AC18">
        <f t="shared" si="1"/>
        <v>82.356164757690138</v>
      </c>
    </row>
    <row r="19" spans="1:29" x14ac:dyDescent="0.25">
      <c r="A19" t="s">
        <v>2</v>
      </c>
      <c r="B19">
        <f t="shared" si="0"/>
        <v>36.40158019762886</v>
      </c>
      <c r="C19">
        <f t="shared" si="0"/>
        <v>33.55662095171914</v>
      </c>
      <c r="D19">
        <f t="shared" si="0"/>
        <v>30.873273107398941</v>
      </c>
      <c r="E19">
        <f t="shared" si="0"/>
        <v>29.818614704192321</v>
      </c>
      <c r="F19">
        <f t="shared" si="0"/>
        <v>28.087171408924679</v>
      </c>
      <c r="G19">
        <f t="shared" si="0"/>
        <v>26.053573795099283</v>
      </c>
      <c r="H19">
        <f t="shared" si="0"/>
        <v>23.645300164009392</v>
      </c>
      <c r="I19">
        <f t="shared" si="0"/>
        <v>23.942326916304612</v>
      </c>
      <c r="J19">
        <f t="shared" si="0"/>
        <v>42.513740437064804</v>
      </c>
      <c r="K19">
        <f t="shared" si="0"/>
        <v>61.753881008880917</v>
      </c>
      <c r="L19">
        <f t="shared" si="0"/>
        <v>86.233564473325956</v>
      </c>
      <c r="M19">
        <f t="shared" si="0"/>
        <v>109.59250847430411</v>
      </c>
      <c r="N19">
        <f t="shared" si="0"/>
        <v>118.91842863662838</v>
      </c>
      <c r="O19">
        <f t="shared" si="0"/>
        <v>117.74294083335488</v>
      </c>
      <c r="P19">
        <f t="shared" si="0"/>
        <v>101.39192492809013</v>
      </c>
      <c r="Q19">
        <f t="shared" si="0"/>
        <v>74.069653290750168</v>
      </c>
      <c r="R19">
        <f t="shared" si="1"/>
        <v>72.712179479420271</v>
      </c>
      <c r="S19">
        <f t="shared" si="1"/>
        <v>65.270176554836866</v>
      </c>
      <c r="T19">
        <f t="shared" si="1"/>
        <v>61.422235918819332</v>
      </c>
      <c r="U19">
        <f t="shared" si="1"/>
        <v>55.912447973228396</v>
      </c>
      <c r="V19">
        <f t="shared" si="1"/>
        <v>57.078497296076961</v>
      </c>
      <c r="W19">
        <f t="shared" si="1"/>
        <v>52.652819591391697</v>
      </c>
      <c r="X19">
        <f t="shared" si="1"/>
        <v>43.165558258850815</v>
      </c>
      <c r="Y19">
        <f t="shared" si="1"/>
        <v>42.06382821600684</v>
      </c>
      <c r="Z19">
        <f t="shared" si="1"/>
        <v>38.766923348411844</v>
      </c>
      <c r="AA19">
        <f t="shared" si="1"/>
        <v>32.663381030028766</v>
      </c>
      <c r="AB19">
        <f t="shared" si="1"/>
        <v>30.97975843302946</v>
      </c>
      <c r="AC19">
        <f t="shared" si="1"/>
        <v>30.098855711287154</v>
      </c>
    </row>
    <row r="20" spans="1:29" x14ac:dyDescent="0.25">
      <c r="A20" t="s">
        <v>3</v>
      </c>
      <c r="B20">
        <f t="shared" si="0"/>
        <v>108.74274409151697</v>
      </c>
      <c r="C20">
        <f t="shared" si="0"/>
        <v>108.51306231717901</v>
      </c>
      <c r="D20">
        <f t="shared" si="0"/>
        <v>105.94750082680306</v>
      </c>
      <c r="E20">
        <f t="shared" si="0"/>
        <v>105.14082604799533</v>
      </c>
      <c r="F20">
        <f t="shared" si="0"/>
        <v>104.74206648999058</v>
      </c>
      <c r="G20">
        <f t="shared" si="0"/>
        <v>106.17674348235586</v>
      </c>
      <c r="H20">
        <f t="shared" si="0"/>
        <v>106.2569421107299</v>
      </c>
      <c r="I20">
        <f t="shared" si="0"/>
        <v>103.46346413009195</v>
      </c>
      <c r="J20">
        <f t="shared" si="0"/>
        <v>105.80155194428633</v>
      </c>
      <c r="K20">
        <f t="shared" si="0"/>
        <v>116.1388865952725</v>
      </c>
      <c r="L20">
        <f t="shared" si="0"/>
        <v>118.75554213935742</v>
      </c>
      <c r="M20">
        <f t="shared" si="0"/>
        <v>119.1269476279838</v>
      </c>
      <c r="N20">
        <f t="shared" si="0"/>
        <v>125.89870099090665</v>
      </c>
      <c r="O20">
        <f t="shared" si="0"/>
        <v>131.85202108457943</v>
      </c>
      <c r="P20">
        <f t="shared" si="1"/>
        <v>134.795188886261</v>
      </c>
      <c r="Q20">
        <f t="shared" si="1"/>
        <v>134.78819562121228</v>
      </c>
      <c r="R20">
        <f t="shared" si="1"/>
        <v>134.23972818360627</v>
      </c>
      <c r="S20">
        <f t="shared" si="1"/>
        <v>133.74097803774507</v>
      </c>
      <c r="T20">
        <f t="shared" si="1"/>
        <v>134.19831332333266</v>
      </c>
      <c r="U20">
        <f t="shared" si="1"/>
        <v>133.898146121862</v>
      </c>
      <c r="V20">
        <f t="shared" si="1"/>
        <v>154.3792592136619</v>
      </c>
      <c r="W20">
        <f t="shared" si="1"/>
        <v>145.81244015627834</v>
      </c>
      <c r="X20">
        <f t="shared" si="1"/>
        <v>138.3451732434547</v>
      </c>
      <c r="Y20">
        <f t="shared" si="1"/>
        <v>133.93287235793753</v>
      </c>
      <c r="Z20">
        <f t="shared" si="1"/>
        <v>134.86865045834747</v>
      </c>
      <c r="AA20">
        <f t="shared" si="1"/>
        <v>136.72948513815732</v>
      </c>
      <c r="AB20">
        <f t="shared" si="1"/>
        <v>139.37678541740732</v>
      </c>
      <c r="AC20">
        <f t="shared" si="1"/>
        <v>139.33758749813026</v>
      </c>
    </row>
    <row r="21" spans="1:29" x14ac:dyDescent="0.25">
      <c r="A21" t="s">
        <v>4</v>
      </c>
      <c r="B21">
        <f t="shared" si="0"/>
        <v>108.85422404359547</v>
      </c>
      <c r="C21">
        <f t="shared" si="0"/>
        <v>110.53452614301509</v>
      </c>
      <c r="D21">
        <f t="shared" si="0"/>
        <v>107.8715182942946</v>
      </c>
      <c r="E21">
        <f t="shared" si="0"/>
        <v>104.25856998437644</v>
      </c>
      <c r="F21">
        <f t="shared" si="0"/>
        <v>105.49323734152087</v>
      </c>
      <c r="G21">
        <f t="shared" si="0"/>
        <v>109.85916939206153</v>
      </c>
      <c r="H21">
        <f t="shared" si="0"/>
        <v>105.33413595023775</v>
      </c>
      <c r="I21">
        <f t="shared" si="0"/>
        <v>104.63706423938974</v>
      </c>
      <c r="J21">
        <f t="shared" si="0"/>
        <v>110.90749157015101</v>
      </c>
      <c r="K21">
        <f t="shared" si="0"/>
        <v>128.48162579004193</v>
      </c>
      <c r="L21">
        <f t="shared" si="0"/>
        <v>147.84650476318262</v>
      </c>
      <c r="M21">
        <f t="shared" si="0"/>
        <v>175.07556210836711</v>
      </c>
      <c r="N21">
        <f t="shared" si="0"/>
        <v>164.11330883974631</v>
      </c>
      <c r="O21">
        <f t="shared" si="0"/>
        <v>180.36594540575138</v>
      </c>
      <c r="P21">
        <f t="shared" si="1"/>
        <v>182.67015766277433</v>
      </c>
      <c r="Q21">
        <f t="shared" si="1"/>
        <v>179.61998825293819</v>
      </c>
      <c r="R21">
        <f t="shared" si="1"/>
        <v>183.10614051178575</v>
      </c>
      <c r="S21">
        <f t="shared" si="1"/>
        <v>182.09924567872002</v>
      </c>
      <c r="T21">
        <f t="shared" si="1"/>
        <v>189.02865748327943</v>
      </c>
      <c r="U21">
        <f t="shared" si="1"/>
        <v>183.17267970256128</v>
      </c>
      <c r="V21">
        <f t="shared" si="1"/>
        <v>209.38164020532409</v>
      </c>
      <c r="W21">
        <f t="shared" si="1"/>
        <v>197.28619802248409</v>
      </c>
      <c r="X21">
        <f t="shared" si="1"/>
        <v>177.77246399914978</v>
      </c>
      <c r="Y21">
        <f t="shared" si="1"/>
        <v>164.27814817122561</v>
      </c>
      <c r="Z21">
        <f t="shared" si="1"/>
        <v>154.1316065152744</v>
      </c>
      <c r="AA21">
        <f t="shared" si="1"/>
        <v>144.31155706460811</v>
      </c>
      <c r="AB21">
        <f t="shared" si="1"/>
        <v>138.28375014815691</v>
      </c>
      <c r="AC21">
        <f t="shared" si="1"/>
        <v>131.92556053154297</v>
      </c>
    </row>
    <row r="22" spans="1:29" x14ac:dyDescent="0.25">
      <c r="A22" t="s">
        <v>5</v>
      </c>
      <c r="B22">
        <f t="shared" si="0"/>
        <v>57.840477230997777</v>
      </c>
      <c r="C22">
        <f t="shared" si="0"/>
        <v>54.052168603539727</v>
      </c>
      <c r="D22">
        <f t="shared" si="0"/>
        <v>51.236822168633559</v>
      </c>
      <c r="E22">
        <f t="shared" si="0"/>
        <v>47.686944908513077</v>
      </c>
      <c r="F22">
        <f t="shared" si="0"/>
        <v>45.332703919149729</v>
      </c>
      <c r="G22">
        <f t="shared" si="0"/>
        <v>42.395180805971627</v>
      </c>
      <c r="H22">
        <f t="shared" si="0"/>
        <v>39.019041250736336</v>
      </c>
      <c r="I22">
        <f t="shared" si="0"/>
        <v>35.69813120800044</v>
      </c>
      <c r="J22">
        <f t="shared" si="0"/>
        <v>39.608803054928302</v>
      </c>
      <c r="K22">
        <f t="shared" si="0"/>
        <v>53.079245845720834</v>
      </c>
      <c r="L22">
        <f t="shared" si="0"/>
        <v>60.266073741232603</v>
      </c>
      <c r="M22">
        <f t="shared" si="0"/>
        <v>69.528394576537636</v>
      </c>
      <c r="N22">
        <f t="shared" si="0"/>
        <v>89.560351518006414</v>
      </c>
      <c r="O22">
        <f t="shared" si="0"/>
        <v>100.01491734038446</v>
      </c>
      <c r="P22">
        <f t="shared" si="1"/>
        <v>104.44834154515765</v>
      </c>
      <c r="Q22">
        <f t="shared" si="1"/>
        <v>102.48520851577389</v>
      </c>
      <c r="R22">
        <f t="shared" si="1"/>
        <v>102.02036212996464</v>
      </c>
      <c r="S22">
        <f t="shared" si="1"/>
        <v>101.20715472503127</v>
      </c>
      <c r="T22">
        <f t="shared" si="1"/>
        <v>99.790971692914809</v>
      </c>
      <c r="U22">
        <f t="shared" si="1"/>
        <v>97.659267294669419</v>
      </c>
      <c r="V22">
        <f t="shared" si="1"/>
        <v>119.27907376281202</v>
      </c>
      <c r="W22">
        <f t="shared" si="1"/>
        <v>115.69680948364758</v>
      </c>
      <c r="X22">
        <f t="shared" si="1"/>
        <v>109.32084081045861</v>
      </c>
      <c r="Y22">
        <f t="shared" si="1"/>
        <v>105.18220196680245</v>
      </c>
      <c r="Z22">
        <f t="shared" si="1"/>
        <v>101.64783953133917</v>
      </c>
      <c r="AA22">
        <f t="shared" si="1"/>
        <v>99.765334816930846</v>
      </c>
      <c r="AB22">
        <f t="shared" si="1"/>
        <v>99.419544615678774</v>
      </c>
      <c r="AC22">
        <f t="shared" si="1"/>
        <v>98.575546851290554</v>
      </c>
    </row>
    <row r="23" spans="1:29" x14ac:dyDescent="0.25">
      <c r="A23" t="s">
        <v>6</v>
      </c>
      <c r="B23">
        <f t="shared" si="0"/>
        <v>50.600625568648475</v>
      </c>
      <c r="C23">
        <f t="shared" si="0"/>
        <v>51.353457118347592</v>
      </c>
      <c r="D23">
        <f t="shared" si="0"/>
        <v>45.647901588983764</v>
      </c>
      <c r="E23">
        <f t="shared" si="0"/>
        <v>43.638929594129316</v>
      </c>
      <c r="F23">
        <f t="shared" si="0"/>
        <v>41.99861033690199</v>
      </c>
      <c r="G23">
        <f t="shared" si="0"/>
        <v>34.982964004622488</v>
      </c>
      <c r="H23">
        <f t="shared" si="0"/>
        <v>31.533800208912094</v>
      </c>
      <c r="I23">
        <f t="shared" si="0"/>
        <v>30.373204217934308</v>
      </c>
      <c r="J23">
        <f t="shared" si="0"/>
        <v>28.634713043884148</v>
      </c>
      <c r="K23">
        <f t="shared" si="0"/>
        <v>36.406133840313203</v>
      </c>
      <c r="L23">
        <f t="shared" si="0"/>
        <v>40.653766104362319</v>
      </c>
      <c r="M23">
        <f t="shared" si="0"/>
        <v>43.269863700068953</v>
      </c>
      <c r="N23">
        <f t="shared" si="0"/>
        <v>51.687556398478129</v>
      </c>
      <c r="O23">
        <f t="shared" si="0"/>
        <v>54.61085462242977</v>
      </c>
      <c r="P23">
        <f t="shared" si="1"/>
        <v>53.390506816017805</v>
      </c>
      <c r="Q23">
        <f t="shared" si="1"/>
        <v>51.599781079773386</v>
      </c>
      <c r="R23">
        <f t="shared" si="1"/>
        <v>52.135728337497056</v>
      </c>
      <c r="S23">
        <f t="shared" si="1"/>
        <v>51.380425956242895</v>
      </c>
      <c r="T23">
        <f t="shared" si="1"/>
        <v>49.270098259944376</v>
      </c>
      <c r="U23">
        <f t="shared" si="1"/>
        <v>48.008683044751699</v>
      </c>
      <c r="V23">
        <f t="shared" si="1"/>
        <v>58.408249822043082</v>
      </c>
      <c r="W23">
        <f t="shared" si="1"/>
        <v>60.207139805579587</v>
      </c>
      <c r="X23">
        <f t="shared" si="1"/>
        <v>57.747488717690906</v>
      </c>
      <c r="Y23">
        <f t="shared" si="1"/>
        <v>55.768759101398999</v>
      </c>
      <c r="Z23">
        <f t="shared" si="1"/>
        <v>59.63480450284284</v>
      </c>
      <c r="AA23">
        <f t="shared" si="1"/>
        <v>60.51860635981793</v>
      </c>
      <c r="AB23">
        <f t="shared" si="1"/>
        <v>62.409556998072688</v>
      </c>
      <c r="AC23">
        <f t="shared" si="1"/>
        <v>63.178014708756436</v>
      </c>
    </row>
    <row r="25" spans="1:29" x14ac:dyDescent="0.25">
      <c r="A25" t="s">
        <v>1</v>
      </c>
      <c r="Q25">
        <f>Q18/$Q18</f>
        <v>1</v>
      </c>
      <c r="R25" s="4">
        <f t="shared" ref="R25:AC25" si="2">R18/$Q18</f>
        <v>1.0011983731074277</v>
      </c>
      <c r="S25" s="4">
        <f t="shared" si="2"/>
        <v>0.96188446700576435</v>
      </c>
      <c r="T25" s="4">
        <f t="shared" si="2"/>
        <v>0.92435692123254487</v>
      </c>
      <c r="U25" s="4">
        <f t="shared" si="2"/>
        <v>0.88617660371771212</v>
      </c>
      <c r="V25" s="4">
        <f t="shared" si="2"/>
        <v>1.0234555313817284</v>
      </c>
      <c r="W25" s="4">
        <f t="shared" si="2"/>
        <v>0.94546733536113037</v>
      </c>
      <c r="X25" s="4">
        <f t="shared" si="2"/>
        <v>0.8489464297501822</v>
      </c>
      <c r="Y25" s="4">
        <f t="shared" si="2"/>
        <v>0.73921666020384713</v>
      </c>
      <c r="Z25" s="4">
        <f t="shared" si="2"/>
        <v>0.7138973252564994</v>
      </c>
      <c r="AA25" s="4">
        <f t="shared" si="2"/>
        <v>0.67251507821037571</v>
      </c>
      <c r="AB25" s="4">
        <f t="shared" si="2"/>
        <v>0.64677391615899404</v>
      </c>
      <c r="AC25" s="4">
        <f t="shared" si="2"/>
        <v>0.62856161327877913</v>
      </c>
    </row>
    <row r="26" spans="1:29" x14ac:dyDescent="0.25">
      <c r="A26" t="s">
        <v>2</v>
      </c>
      <c r="Q26">
        <f t="shared" ref="Q26:AC30" si="3">Q19/$Q19</f>
        <v>1</v>
      </c>
      <c r="R26" s="4">
        <f t="shared" si="3"/>
        <v>0.98167300978173444</v>
      </c>
      <c r="S26" s="4">
        <f t="shared" si="3"/>
        <v>0.88119997401132455</v>
      </c>
      <c r="T26" s="4">
        <f t="shared" si="3"/>
        <v>0.82924967500137814</v>
      </c>
      <c r="U26" s="4">
        <f t="shared" si="3"/>
        <v>0.75486309830224019</v>
      </c>
      <c r="V26" s="4">
        <f t="shared" si="3"/>
        <v>0.77060570368843528</v>
      </c>
      <c r="W26" s="4">
        <f t="shared" si="3"/>
        <v>0.71085548874800786</v>
      </c>
      <c r="X26" s="4">
        <f t="shared" si="3"/>
        <v>0.58276981653215509</v>
      </c>
      <c r="Y26" s="4">
        <f t="shared" si="3"/>
        <v>0.56789557325037165</v>
      </c>
      <c r="Z26" s="4">
        <f t="shared" si="3"/>
        <v>0.5233847011034013</v>
      </c>
      <c r="AA26" s="4">
        <f t="shared" si="3"/>
        <v>0.44098196196238676</v>
      </c>
      <c r="AB26" s="4">
        <f t="shared" si="3"/>
        <v>0.41825170034781595</v>
      </c>
      <c r="AC26" s="4">
        <f t="shared" si="3"/>
        <v>0.40635880382939371</v>
      </c>
    </row>
    <row r="27" spans="1:29" x14ac:dyDescent="0.25">
      <c r="A27" t="s">
        <v>3</v>
      </c>
      <c r="Q27">
        <f t="shared" si="3"/>
        <v>1</v>
      </c>
      <c r="R27" s="4">
        <f t="shared" si="3"/>
        <v>0.99593089413298974</v>
      </c>
      <c r="S27" s="4">
        <f t="shared" si="3"/>
        <v>0.99223064320550625</v>
      </c>
      <c r="T27" s="4">
        <f t="shared" si="3"/>
        <v>0.99562363532532672</v>
      </c>
      <c r="U27" s="4">
        <f t="shared" si="3"/>
        <v>0.9933966806570248</v>
      </c>
      <c r="V27" s="4">
        <f t="shared" si="3"/>
        <v>1.1453470276247728</v>
      </c>
      <c r="W27" s="4">
        <f t="shared" si="3"/>
        <v>1.0817893917509429</v>
      </c>
      <c r="X27" s="4">
        <f t="shared" si="3"/>
        <v>1.026389385256246</v>
      </c>
      <c r="Y27" s="4">
        <f t="shared" si="3"/>
        <v>0.9936543162453304</v>
      </c>
      <c r="Z27" s="4">
        <f t="shared" si="3"/>
        <v>1.0005968982429387</v>
      </c>
      <c r="AA27" s="4">
        <f t="shared" si="3"/>
        <v>1.0144025187665582</v>
      </c>
      <c r="AB27" s="4">
        <f t="shared" si="3"/>
        <v>1.0340429647792755</v>
      </c>
      <c r="AC27" s="4">
        <f t="shared" si="3"/>
        <v>1.0337521535617471</v>
      </c>
    </row>
    <row r="28" spans="1:29" x14ac:dyDescent="0.25">
      <c r="A28" t="s">
        <v>4</v>
      </c>
      <c r="Q28">
        <f t="shared" si="3"/>
        <v>1</v>
      </c>
      <c r="R28" s="4">
        <f t="shared" si="3"/>
        <v>1.0194084872889448</v>
      </c>
      <c r="S28" s="4">
        <f t="shared" si="3"/>
        <v>1.0138027924948452</v>
      </c>
      <c r="T28" s="4">
        <f t="shared" si="3"/>
        <v>1.0523809700794107</v>
      </c>
      <c r="U28" s="4">
        <f t="shared" si="3"/>
        <v>1.0197789315330554</v>
      </c>
      <c r="V28" s="4">
        <f t="shared" si="3"/>
        <v>1.1656923165504052</v>
      </c>
      <c r="W28" s="4">
        <f t="shared" si="3"/>
        <v>1.0983532508902552</v>
      </c>
      <c r="X28" s="4">
        <f t="shared" si="3"/>
        <v>0.98971426135944984</v>
      </c>
      <c r="Y28" s="4">
        <f t="shared" si="3"/>
        <v>0.91458723368744221</v>
      </c>
      <c r="Z28" s="4">
        <f t="shared" si="3"/>
        <v>0.85809829971833962</v>
      </c>
      <c r="AA28" s="4">
        <f t="shared" si="3"/>
        <v>0.80342704878362825</v>
      </c>
      <c r="AB28" s="4">
        <f t="shared" si="3"/>
        <v>0.76986838432161464</v>
      </c>
      <c r="AC28" s="4">
        <f t="shared" si="3"/>
        <v>0.73447037723756758</v>
      </c>
    </row>
    <row r="29" spans="1:29" x14ac:dyDescent="0.25">
      <c r="A29" t="s">
        <v>5</v>
      </c>
      <c r="Q29">
        <f t="shared" si="3"/>
        <v>1</v>
      </c>
      <c r="R29" s="4">
        <f t="shared" si="3"/>
        <v>0.99546425876922806</v>
      </c>
      <c r="S29" s="4">
        <f t="shared" si="3"/>
        <v>0.98752938292996784</v>
      </c>
      <c r="T29" s="4">
        <f t="shared" si="3"/>
        <v>0.97371096900832865</v>
      </c>
      <c r="U29" s="4">
        <f t="shared" si="3"/>
        <v>0.95291085132190867</v>
      </c>
      <c r="V29" s="4">
        <f t="shared" si="3"/>
        <v>1.1638662348474738</v>
      </c>
      <c r="W29" s="4">
        <f t="shared" si="3"/>
        <v>1.1289122709433748</v>
      </c>
      <c r="X29" s="4">
        <f t="shared" si="3"/>
        <v>1.0666987206610661</v>
      </c>
      <c r="Y29" s="4">
        <f t="shared" si="3"/>
        <v>1.0263159288065795</v>
      </c>
      <c r="Z29" s="4">
        <f t="shared" si="3"/>
        <v>0.99182936741250971</v>
      </c>
      <c r="AA29" s="4">
        <f t="shared" si="3"/>
        <v>0.97346081704635046</v>
      </c>
      <c r="AB29" s="4">
        <f t="shared" si="3"/>
        <v>0.97008676720774523</v>
      </c>
      <c r="AC29" s="4">
        <f t="shared" si="3"/>
        <v>0.96185145426247942</v>
      </c>
    </row>
    <row r="30" spans="1:29" x14ac:dyDescent="0.25">
      <c r="A30" t="s">
        <v>6</v>
      </c>
      <c r="Q30">
        <f t="shared" si="3"/>
        <v>1</v>
      </c>
      <c r="R30" s="4">
        <f t="shared" si="3"/>
        <v>1.0103866188287716</v>
      </c>
      <c r="S30" s="4">
        <f t="shared" si="3"/>
        <v>0.99574891367869633</v>
      </c>
      <c r="T30" s="4">
        <f t="shared" si="3"/>
        <v>0.95485091659153909</v>
      </c>
      <c r="U30" s="4">
        <f t="shared" si="3"/>
        <v>0.93040478157320394</v>
      </c>
      <c r="V30" s="4">
        <f t="shared" si="3"/>
        <v>1.1319476284549306</v>
      </c>
      <c r="W30" s="4">
        <f t="shared" si="3"/>
        <v>1.1668099853466278</v>
      </c>
      <c r="X30" s="4">
        <f t="shared" si="3"/>
        <v>1.1191421263670314</v>
      </c>
      <c r="Y30" s="4">
        <f t="shared" si="3"/>
        <v>1.0807944904878639</v>
      </c>
      <c r="Z30" s="4">
        <f t="shared" si="3"/>
        <v>1.1557181688551603</v>
      </c>
      <c r="AA30" s="4">
        <f t="shared" si="3"/>
        <v>1.1728461844877989</v>
      </c>
      <c r="AB30" s="4">
        <f t="shared" si="3"/>
        <v>1.2094926701643822</v>
      </c>
      <c r="AC30" s="4">
        <f t="shared" si="3"/>
        <v>1.2243853246408753</v>
      </c>
    </row>
    <row r="32" spans="1:29" x14ac:dyDescent="0.25">
      <c r="A32" s="1" t="s">
        <v>9</v>
      </c>
    </row>
    <row r="33" spans="1:29" x14ac:dyDescent="0.25">
      <c r="A33" t="s">
        <v>1</v>
      </c>
      <c r="B33" s="3">
        <v>-210.29999999999973</v>
      </c>
      <c r="C33" s="3">
        <v>-2380.4</v>
      </c>
      <c r="D33" s="3">
        <v>-644.10000000000036</v>
      </c>
      <c r="E33" s="3">
        <v>-4441.8999999999996</v>
      </c>
      <c r="F33" s="3">
        <v>-5533.9999999999991</v>
      </c>
      <c r="G33" s="3">
        <v>-5647.9999999999991</v>
      </c>
      <c r="H33" s="3">
        <v>-2301.9000000000005</v>
      </c>
      <c r="I33" s="3">
        <v>159.90000000000055</v>
      </c>
      <c r="J33" s="3">
        <v>-1252.3000000000002</v>
      </c>
      <c r="K33" s="3">
        <v>-12090.9</v>
      </c>
      <c r="L33" s="3">
        <v>-15291.599999999999</v>
      </c>
      <c r="M33" s="3">
        <v>-6102.4</v>
      </c>
      <c r="N33" s="3">
        <v>-2316.6000000000004</v>
      </c>
      <c r="O33" s="3">
        <v>-758.99999999999909</v>
      </c>
      <c r="P33" s="3">
        <v>-4417.1000000000004</v>
      </c>
      <c r="Q33" s="3">
        <v>106.80000000000018</v>
      </c>
      <c r="R33" s="3">
        <v>4011.2000000000003</v>
      </c>
      <c r="S33" s="3">
        <v>1429.7999999999993</v>
      </c>
      <c r="T33" s="3">
        <v>5933</v>
      </c>
      <c r="U33" s="3">
        <v>6475.9</v>
      </c>
      <c r="V33" s="3">
        <v>-5866.7999999999993</v>
      </c>
      <c r="W33" s="3">
        <v>-999.19999999999982</v>
      </c>
      <c r="X33" s="3">
        <v>3850.7</v>
      </c>
      <c r="Y33" s="3">
        <v>8952</v>
      </c>
      <c r="Z33" s="3">
        <v>7386.2000000000007</v>
      </c>
      <c r="AA33" s="3">
        <v>6031.5</v>
      </c>
      <c r="AB33" s="3">
        <v>5297.9</v>
      </c>
      <c r="AC33" s="3">
        <v>3498.9000000000005</v>
      </c>
    </row>
    <row r="34" spans="1:29" x14ac:dyDescent="0.25">
      <c r="A34" t="s">
        <v>2</v>
      </c>
      <c r="B34" s="3">
        <v>7375.1</v>
      </c>
      <c r="C34" s="3">
        <v>2928.2</v>
      </c>
      <c r="D34" s="3">
        <v>1087.1000000000001</v>
      </c>
      <c r="E34" s="3">
        <v>2278.4</v>
      </c>
      <c r="F34" s="3">
        <v>3742.3</v>
      </c>
      <c r="G34" s="3">
        <v>4416.1000000000004</v>
      </c>
      <c r="H34" s="3">
        <v>6982.4000000000005</v>
      </c>
      <c r="I34" s="3">
        <v>2512.8999999999996</v>
      </c>
      <c r="J34" s="3">
        <v>-10764</v>
      </c>
      <c r="K34" s="3">
        <v>-20100.8</v>
      </c>
      <c r="L34" s="3">
        <v>-49016.5</v>
      </c>
      <c r="M34" s="3">
        <v>-17551.8</v>
      </c>
      <c r="N34" s="3">
        <v>-7565.8</v>
      </c>
      <c r="O34" s="3">
        <v>-3719.2999999999993</v>
      </c>
      <c r="P34" s="3">
        <v>535.30000000000018</v>
      </c>
      <c r="Q34" s="3">
        <v>1564.0999999999995</v>
      </c>
      <c r="R34" s="3">
        <v>4169</v>
      </c>
      <c r="S34" s="3">
        <v>4990.1000000000004</v>
      </c>
      <c r="T34" s="3">
        <v>5608.9000000000005</v>
      </c>
      <c r="U34" s="3">
        <v>6095.5</v>
      </c>
      <c r="V34" s="3">
        <v>-14757</v>
      </c>
      <c r="W34" s="3">
        <v>-2574</v>
      </c>
      <c r="X34" s="3">
        <v>11557.5</v>
      </c>
      <c r="Y34" s="3">
        <v>10602.3</v>
      </c>
      <c r="Z34" s="3">
        <v>25967.7</v>
      </c>
      <c r="AA34" s="3">
        <v>11003</v>
      </c>
      <c r="AB34" s="3">
        <v>11697</v>
      </c>
      <c r="AC34" s="3">
        <v>11208</v>
      </c>
    </row>
    <row r="35" spans="1:29" x14ac:dyDescent="0.25">
      <c r="A35" t="s">
        <v>3</v>
      </c>
      <c r="B35" s="3">
        <v>45837</v>
      </c>
      <c r="C35" s="3">
        <v>37457</v>
      </c>
      <c r="D35" s="3">
        <v>34441</v>
      </c>
      <c r="E35" s="3">
        <v>23991</v>
      </c>
      <c r="F35" s="3">
        <v>16311</v>
      </c>
      <c r="G35" s="3">
        <v>5784</v>
      </c>
      <c r="H35" s="3">
        <v>12631</v>
      </c>
      <c r="I35" s="3">
        <v>55174</v>
      </c>
      <c r="J35" s="3">
        <v>38205</v>
      </c>
      <c r="K35" s="3">
        <v>-10602</v>
      </c>
      <c r="L35" s="3">
        <v>1528</v>
      </c>
      <c r="M35" s="3">
        <v>18154</v>
      </c>
      <c r="N35" s="3">
        <v>34832</v>
      </c>
      <c r="O35" s="3">
        <v>31055</v>
      </c>
      <c r="P35" s="3">
        <v>28335</v>
      </c>
      <c r="Q35" s="3">
        <v>27214</v>
      </c>
      <c r="R35" s="3">
        <v>25262</v>
      </c>
      <c r="S35" s="3">
        <v>21566</v>
      </c>
      <c r="T35" s="3">
        <v>25398</v>
      </c>
      <c r="U35" s="3">
        <v>34053</v>
      </c>
      <c r="V35" s="3">
        <v>-99501</v>
      </c>
      <c r="W35" s="3">
        <v>-100531</v>
      </c>
      <c r="X35" s="3">
        <v>-80245</v>
      </c>
      <c r="Y35" s="3">
        <v>-75527</v>
      </c>
      <c r="Z35" s="3">
        <v>11684</v>
      </c>
      <c r="AA35" s="3">
        <v>23528</v>
      </c>
      <c r="AB35" s="3">
        <v>28949</v>
      </c>
      <c r="AC35" s="3">
        <v>33960</v>
      </c>
    </row>
    <row r="36" spans="1:29" x14ac:dyDescent="0.25">
      <c r="A36" t="s">
        <v>4</v>
      </c>
      <c r="B36" s="3">
        <v>3940</v>
      </c>
      <c r="C36" s="3">
        <v>1247</v>
      </c>
      <c r="D36" s="3">
        <v>-744</v>
      </c>
      <c r="E36" s="3">
        <v>-5248</v>
      </c>
      <c r="F36" s="3">
        <v>-7832</v>
      </c>
      <c r="G36" s="3">
        <v>-2976</v>
      </c>
      <c r="H36" s="3">
        <v>-3331</v>
      </c>
      <c r="I36" s="3">
        <v>-5138</v>
      </c>
      <c r="J36" s="3">
        <v>-12972</v>
      </c>
      <c r="K36" s="3">
        <v>-24169</v>
      </c>
      <c r="L36" s="3">
        <v>-11885</v>
      </c>
      <c r="M36" s="3">
        <v>-5765</v>
      </c>
      <c r="N36" s="3">
        <v>-7235</v>
      </c>
      <c r="O36" s="3">
        <v>-16801</v>
      </c>
      <c r="P36" s="3">
        <v>428</v>
      </c>
      <c r="Q36" s="3">
        <v>-4075</v>
      </c>
      <c r="R36" s="3">
        <v>5980</v>
      </c>
      <c r="S36" s="3">
        <v>6849</v>
      </c>
      <c r="T36" s="3">
        <v>7706</v>
      </c>
      <c r="U36" s="3">
        <v>7028</v>
      </c>
      <c r="V36" s="3">
        <v>-11117</v>
      </c>
      <c r="W36" s="3">
        <v>-8837</v>
      </c>
      <c r="X36" s="3">
        <v>-154</v>
      </c>
      <c r="Y36" s="3">
        <v>4385</v>
      </c>
      <c r="Z36" s="3">
        <v>11144</v>
      </c>
      <c r="AA36" s="3">
        <v>9270</v>
      </c>
      <c r="AB36" s="3">
        <v>7591</v>
      </c>
      <c r="AC36" s="3">
        <v>6571</v>
      </c>
    </row>
    <row r="37" spans="1:29" x14ac:dyDescent="0.25">
      <c r="A37" t="s">
        <v>5</v>
      </c>
      <c r="B37" s="3">
        <v>12965</v>
      </c>
      <c r="C37" s="3">
        <v>17626</v>
      </c>
      <c r="D37" s="3">
        <v>17356</v>
      </c>
      <c r="E37" s="3">
        <v>15450</v>
      </c>
      <c r="F37" s="3">
        <v>16163</v>
      </c>
      <c r="G37" s="3">
        <v>27622</v>
      </c>
      <c r="H37" s="3">
        <v>37490</v>
      </c>
      <c r="I37" s="3">
        <v>37296</v>
      </c>
      <c r="J37" s="3">
        <v>-33189</v>
      </c>
      <c r="K37" s="3">
        <v>-102221</v>
      </c>
      <c r="L37" s="3">
        <v>-81756</v>
      </c>
      <c r="M37" s="3">
        <v>-77013</v>
      </c>
      <c r="N37" s="3">
        <v>-87741</v>
      </c>
      <c r="O37" s="3">
        <v>-40252</v>
      </c>
      <c r="P37" s="3">
        <v>-26010</v>
      </c>
      <c r="Q37" s="3">
        <v>-23880</v>
      </c>
      <c r="R37" s="3">
        <v>-16175</v>
      </c>
      <c r="S37" s="3">
        <v>-6290</v>
      </c>
      <c r="T37" s="3">
        <v>-1350</v>
      </c>
      <c r="U37" s="3">
        <v>-10191</v>
      </c>
      <c r="V37" s="3">
        <v>-86770</v>
      </c>
      <c r="W37" s="3">
        <v>-56004</v>
      </c>
      <c r="X37" s="3">
        <v>-31330</v>
      </c>
      <c r="Y37" s="3">
        <v>-14476</v>
      </c>
      <c r="Z37" s="3">
        <v>-12474</v>
      </c>
      <c r="AA37" s="3">
        <v>-1316</v>
      </c>
      <c r="AB37" s="3">
        <v>5102</v>
      </c>
      <c r="AC37" s="3">
        <v>543</v>
      </c>
    </row>
    <row r="38" spans="1:29" x14ac:dyDescent="0.25">
      <c r="A38" t="s">
        <v>6</v>
      </c>
      <c r="B38" s="3">
        <v>-2734.16</v>
      </c>
      <c r="C38" s="3">
        <v>-1285.92</v>
      </c>
      <c r="D38" s="3">
        <v>-1783.75</v>
      </c>
      <c r="E38" s="3">
        <v>104.34999999999991</v>
      </c>
      <c r="F38" s="3">
        <v>-74.840000000000032</v>
      </c>
      <c r="G38" s="3">
        <v>-562.30000000000007</v>
      </c>
      <c r="H38" s="3">
        <v>-1186.74</v>
      </c>
      <c r="I38" s="3">
        <v>-531.05999999999995</v>
      </c>
      <c r="J38" s="3">
        <v>-814.48000000000013</v>
      </c>
      <c r="K38" s="3">
        <v>-4308.3999999999996</v>
      </c>
      <c r="L38" s="3">
        <v>-4231.97</v>
      </c>
      <c r="M38" s="3">
        <v>-2012.9900000000002</v>
      </c>
      <c r="N38" s="3">
        <v>-1906.25</v>
      </c>
      <c r="O38" s="3">
        <v>-717.43000000000006</v>
      </c>
      <c r="P38" s="3">
        <v>-1010.5100000000002</v>
      </c>
      <c r="Q38" s="3">
        <v>-827.32999999999993</v>
      </c>
      <c r="R38" s="3">
        <v>-743.65999999999985</v>
      </c>
      <c r="S38" s="3">
        <v>383.81000000000006</v>
      </c>
      <c r="T38" s="3">
        <v>301.59000000000003</v>
      </c>
      <c r="U38" s="3">
        <v>25.620000000000118</v>
      </c>
      <c r="V38" s="3">
        <v>-3890.4800000000005</v>
      </c>
      <c r="W38" s="3">
        <v>-4086.87</v>
      </c>
      <c r="X38" s="3">
        <v>-580.45000000000005</v>
      </c>
      <c r="Y38" s="3">
        <v>-5114.08</v>
      </c>
      <c r="Z38" s="3">
        <v>-5307.0199999999995</v>
      </c>
      <c r="AA38" s="3">
        <v>-4422.9663980000005</v>
      </c>
      <c r="AB38" s="3">
        <v>-4211.3029889999998</v>
      </c>
      <c r="AC38" s="3">
        <v>-4414.5558329999994</v>
      </c>
    </row>
    <row r="40" spans="1:29" x14ac:dyDescent="0.25">
      <c r="A40" t="s">
        <v>10</v>
      </c>
    </row>
    <row r="41" spans="1:29" x14ac:dyDescent="0.25">
      <c r="A41" t="s">
        <v>1</v>
      </c>
      <c r="B41" s="4">
        <f t="shared" ref="B41:Q46" si="4">B33/B2*100</f>
        <v>-0.16376661660739872</v>
      </c>
      <c r="C41" s="4">
        <f t="shared" si="4"/>
        <v>-1.7531944943329409</v>
      </c>
      <c r="D41" s="4">
        <f t="shared" si="4"/>
        <v>-0.45182795659701802</v>
      </c>
      <c r="E41" s="4">
        <f t="shared" si="4"/>
        <v>-3.0409838276538044</v>
      </c>
      <c r="F41" s="4">
        <f t="shared" si="4"/>
        <v>-3.6348496033357063</v>
      </c>
      <c r="G41" s="4">
        <f t="shared" si="4"/>
        <v>-3.5622225291653806</v>
      </c>
      <c r="H41" s="4">
        <f t="shared" si="4"/>
        <v>-1.3845143105874778</v>
      </c>
      <c r="I41" s="4">
        <f t="shared" si="4"/>
        <v>9.1119729843392908E-2</v>
      </c>
      <c r="J41" s="4">
        <f t="shared" si="4"/>
        <v>-0.69920746065471473</v>
      </c>
      <c r="K41" s="4">
        <f t="shared" si="4"/>
        <v>-6.8926834907834174</v>
      </c>
      <c r="L41" s="4">
        <f t="shared" si="4"/>
        <v>-8.5019294135700267</v>
      </c>
      <c r="M41" s="4">
        <f t="shared" si="4"/>
        <v>-3.461019294683469</v>
      </c>
      <c r="N41" s="4">
        <f t="shared" si="4"/>
        <v>-1.3745206962790457</v>
      </c>
      <c r="O41" s="4">
        <f t="shared" si="4"/>
        <v>-0.44470315478511385</v>
      </c>
      <c r="P41" s="4">
        <f>P33/P2*100</f>
        <v>-2.5504851239697102</v>
      </c>
      <c r="Q41" s="4">
        <f t="shared" ref="P41:AC46" si="5">Q33/Q2*100</f>
        <v>5.9534191774013659E-2</v>
      </c>
      <c r="R41" s="4">
        <f t="shared" si="5"/>
        <v>2.15215358882288</v>
      </c>
      <c r="S41" s="4">
        <f t="shared" si="5"/>
        <v>0.73132130804728579</v>
      </c>
      <c r="T41" s="4">
        <f t="shared" si="5"/>
        <v>2.8941795186432624</v>
      </c>
      <c r="U41" s="4">
        <f t="shared" si="5"/>
        <v>3.0192097623244729</v>
      </c>
      <c r="V41" s="4">
        <f t="shared" si="5"/>
        <v>-2.9183310516980048</v>
      </c>
      <c r="W41" s="4">
        <f t="shared" si="5"/>
        <v>-0.46153757325557893</v>
      </c>
      <c r="X41" s="4">
        <f t="shared" si="5"/>
        <v>1.5784333220239675</v>
      </c>
      <c r="Y41" s="4">
        <f t="shared" si="5"/>
        <v>3.3112310877549476</v>
      </c>
      <c r="Z41" s="4">
        <f t="shared" si="5"/>
        <v>2.5519993800184557</v>
      </c>
      <c r="AA41" s="4">
        <f t="shared" si="5"/>
        <v>1.9636556845414734</v>
      </c>
      <c r="AB41" s="4">
        <f t="shared" si="5"/>
        <v>1.6352941285412363</v>
      </c>
      <c r="AC41" s="4">
        <f t="shared" si="5"/>
        <v>1.038693399759363</v>
      </c>
    </row>
    <row r="42" spans="1:29" x14ac:dyDescent="0.25">
      <c r="A42" t="s">
        <v>2</v>
      </c>
      <c r="B42" s="4">
        <f t="shared" si="4"/>
        <v>6.7976222746627997</v>
      </c>
      <c r="C42" s="4">
        <f t="shared" si="4"/>
        <v>2.3984109319442499</v>
      </c>
      <c r="D42" s="4">
        <f t="shared" si="4"/>
        <v>0.79935063698414721</v>
      </c>
      <c r="E42" s="4">
        <f t="shared" si="4"/>
        <v>1.5650840088928974</v>
      </c>
      <c r="F42" s="4">
        <f t="shared" si="4"/>
        <v>2.3949194915267795</v>
      </c>
      <c r="G42" s="4">
        <f t="shared" si="4"/>
        <v>2.5930266894263809</v>
      </c>
      <c r="H42" s="4">
        <f t="shared" si="4"/>
        <v>3.7759798706700938</v>
      </c>
      <c r="I42" s="4">
        <f t="shared" si="4"/>
        <v>1.275134546510011</v>
      </c>
      <c r="J42" s="4">
        <f t="shared" si="4"/>
        <v>-5.7474523312262544</v>
      </c>
      <c r="K42" s="4">
        <f t="shared" si="4"/>
        <v>-11.857500228144561</v>
      </c>
      <c r="L42" s="4">
        <f t="shared" si="4"/>
        <v>-29.306437724514883</v>
      </c>
      <c r="M42" s="4">
        <f t="shared" si="4"/>
        <v>-10.138492624873058</v>
      </c>
      <c r="N42" s="4">
        <f t="shared" si="4"/>
        <v>-4.2836135109171902</v>
      </c>
      <c r="O42" s="4">
        <f t="shared" si="4"/>
        <v>-2.0334196368973947</v>
      </c>
      <c r="P42" s="4">
        <f t="shared" si="4"/>
        <v>0.26685627603537426</v>
      </c>
      <c r="Q42" s="4">
        <f t="shared" si="4"/>
        <v>0.57443930558988443</v>
      </c>
      <c r="R42" s="4">
        <f t="shared" si="5"/>
        <v>1.5108732499474329</v>
      </c>
      <c r="S42" s="4">
        <f t="shared" si="5"/>
        <v>1.6182396272999662</v>
      </c>
      <c r="T42" s="4">
        <f t="shared" si="5"/>
        <v>1.6736192678338666</v>
      </c>
      <c r="U42" s="4">
        <f t="shared" si="5"/>
        <v>1.6757267157078699</v>
      </c>
      <c r="V42" s="4">
        <f t="shared" si="5"/>
        <v>-3.8658346586419796</v>
      </c>
      <c r="W42" s="4">
        <f t="shared" si="5"/>
        <v>-0.57398327804303018</v>
      </c>
      <c r="X42" s="4">
        <f t="shared" si="5"/>
        <v>2.2195298307017732</v>
      </c>
      <c r="Y42" s="4">
        <f t="shared" si="5"/>
        <v>2.0205296546072611</v>
      </c>
      <c r="Z42" s="4">
        <f t="shared" si="5"/>
        <v>4.6140666585748997</v>
      </c>
      <c r="AA42" s="4">
        <f t="shared" si="5"/>
        <v>1.6799191415816248</v>
      </c>
      <c r="AB42" s="4">
        <f t="shared" si="5"/>
        <v>1.6787124847872512</v>
      </c>
      <c r="AC42" s="4">
        <f t="shared" si="5"/>
        <v>1.5177737152143</v>
      </c>
    </row>
    <row r="43" spans="1:29" x14ac:dyDescent="0.25">
      <c r="A43" t="s">
        <v>3</v>
      </c>
      <c r="B43" s="4">
        <f t="shared" si="4"/>
        <v>3.6824433486012631</v>
      </c>
      <c r="C43" s="4">
        <f t="shared" si="4"/>
        <v>2.8623214736160469</v>
      </c>
      <c r="D43" s="4">
        <f t="shared" si="4"/>
        <v>2.5407918409014738</v>
      </c>
      <c r="E43" s="4">
        <f t="shared" si="4"/>
        <v>1.714394741693857</v>
      </c>
      <c r="F43" s="4">
        <f t="shared" si="4"/>
        <v>1.1192184861875223</v>
      </c>
      <c r="G43" s="4">
        <f t="shared" si="4"/>
        <v>0.38583842242249555</v>
      </c>
      <c r="H43" s="4">
        <f t="shared" si="4"/>
        <v>0.8097499769531219</v>
      </c>
      <c r="I43" s="4">
        <f t="shared" si="4"/>
        <v>3.4022018055582532</v>
      </c>
      <c r="J43" s="4">
        <f t="shared" si="4"/>
        <v>2.3243026726955973</v>
      </c>
      <c r="K43" s="4">
        <f t="shared" si="4"/>
        <v>-0.66927305658936631</v>
      </c>
      <c r="L43" s="4">
        <f t="shared" si="4"/>
        <v>9.444080505347309E-2</v>
      </c>
      <c r="M43" s="4">
        <f t="shared" si="4"/>
        <v>1.0953550165437584</v>
      </c>
      <c r="N43" s="4">
        <f t="shared" si="4"/>
        <v>2.1331393224992246</v>
      </c>
      <c r="O43" s="4">
        <f t="shared" si="4"/>
        <v>1.9154846595615376</v>
      </c>
      <c r="P43" s="4">
        <f t="shared" si="5"/>
        <v>1.7321051107523351</v>
      </c>
      <c r="Q43" s="4">
        <f t="shared" si="5"/>
        <v>1.6361669491510646</v>
      </c>
      <c r="R43" s="4">
        <f t="shared" si="5"/>
        <v>1.4817667666731169</v>
      </c>
      <c r="S43" s="4">
        <f t="shared" si="5"/>
        <v>1.2362331061230971</v>
      </c>
      <c r="T43" s="4">
        <f t="shared" si="5"/>
        <v>1.4286643231726677</v>
      </c>
      <c r="U43" s="4">
        <f t="shared" si="5"/>
        <v>1.8875686864810104</v>
      </c>
      <c r="V43" s="4">
        <f t="shared" si="5"/>
        <v>-5.958101256643741</v>
      </c>
      <c r="W43" s="4">
        <f t="shared" si="5"/>
        <v>-5.4562060374899986</v>
      </c>
      <c r="X43" s="4">
        <f t="shared" si="5"/>
        <v>-4.0161203351670007</v>
      </c>
      <c r="Y43" s="4">
        <f t="shared" si="5"/>
        <v>-3.5250135384472059</v>
      </c>
      <c r="Z43" s="4">
        <f t="shared" si="5"/>
        <v>0.53118280371595195</v>
      </c>
      <c r="AA43" s="4">
        <f t="shared" si="5"/>
        <v>1.0438049369560096</v>
      </c>
      <c r="AB43" s="4">
        <f t="shared" si="5"/>
        <v>1.2566126369679125</v>
      </c>
      <c r="AC43" s="4">
        <f t="shared" si="5"/>
        <v>1.4349566597454093</v>
      </c>
    </row>
    <row r="44" spans="1:29" x14ac:dyDescent="0.25">
      <c r="A44" t="s">
        <v>4</v>
      </c>
      <c r="B44" s="4">
        <f t="shared" si="4"/>
        <v>2.8936332723760843</v>
      </c>
      <c r="C44" s="4">
        <f t="shared" si="4"/>
        <v>0.845773506331432</v>
      </c>
      <c r="D44" s="4">
        <f t="shared" si="4"/>
        <v>-0.46821311248442432</v>
      </c>
      <c r="E44" s="4">
        <f t="shared" si="4"/>
        <v>-3.0144288208804335</v>
      </c>
      <c r="F44" s="4">
        <f t="shared" si="4"/>
        <v>-4.1459993118234033</v>
      </c>
      <c r="G44" s="4">
        <f t="shared" si="4"/>
        <v>-1.5279325163138628</v>
      </c>
      <c r="H44" s="4">
        <f t="shared" si="4"/>
        <v>-1.5543702957083327</v>
      </c>
      <c r="I44" s="4">
        <f t="shared" si="4"/>
        <v>-2.2408988019172815</v>
      </c>
      <c r="J44" s="4">
        <f t="shared" si="4"/>
        <v>-5.4336398098309839</v>
      </c>
      <c r="K44" s="4">
        <f t="shared" si="4"/>
        <v>-10.31439508712333</v>
      </c>
      <c r="L44" s="4">
        <f t="shared" si="4"/>
        <v>-5.3155328950310841</v>
      </c>
      <c r="M44" s="4">
        <f t="shared" si="4"/>
        <v>-2.8332719007249048</v>
      </c>
      <c r="N44" s="4">
        <f t="shared" si="4"/>
        <v>-3.8918982888557765</v>
      </c>
      <c r="O44" s="4">
        <f t="shared" si="4"/>
        <v>-9.4327228628855675</v>
      </c>
      <c r="P44" s="4">
        <f t="shared" si="5"/>
        <v>0.24308237539188512</v>
      </c>
      <c r="Q44" s="4">
        <f t="shared" si="5"/>
        <v>-2.3237513044370819</v>
      </c>
      <c r="R44" s="4">
        <f t="shared" si="5"/>
        <v>3.4279556085481064</v>
      </c>
      <c r="S44" s="4">
        <f t="shared" si="5"/>
        <v>3.8612454757636234</v>
      </c>
      <c r="T44" s="4">
        <f t="shared" si="5"/>
        <v>4.2665101652123845</v>
      </c>
      <c r="U44" s="4">
        <f t="shared" si="5"/>
        <v>3.7952057716504397</v>
      </c>
      <c r="V44" s="4">
        <f t="shared" si="5"/>
        <v>-6.6354303449922405</v>
      </c>
      <c r="W44" s="4">
        <f t="shared" si="5"/>
        <v>-4.7877556548828384</v>
      </c>
      <c r="X44" s="4">
        <f t="shared" si="5"/>
        <v>-7.4392900791753022E-2</v>
      </c>
      <c r="Y44" s="4">
        <f t="shared" si="5"/>
        <v>1.9516124725172019</v>
      </c>
      <c r="Z44" s="4">
        <f t="shared" si="5"/>
        <v>4.7073533387401998</v>
      </c>
      <c r="AA44" s="4">
        <f t="shared" si="5"/>
        <v>3.7116819885326247</v>
      </c>
      <c r="AB44" s="4">
        <f t="shared" si="5"/>
        <v>2.9023464233961773</v>
      </c>
      <c r="AC44" s="4">
        <f t="shared" si="5"/>
        <v>2.4081417252424266</v>
      </c>
    </row>
    <row r="45" spans="1:29" x14ac:dyDescent="0.25">
      <c r="A45" t="s">
        <v>5</v>
      </c>
      <c r="B45" s="4">
        <f t="shared" si="4"/>
        <v>2.0021032507732768</v>
      </c>
      <c r="C45" s="4">
        <f t="shared" si="4"/>
        <v>2.514558646880412</v>
      </c>
      <c r="D45" s="4">
        <f t="shared" si="4"/>
        <v>2.3149234938859129</v>
      </c>
      <c r="E45" s="4">
        <f t="shared" si="4"/>
        <v>1.9247947197087767</v>
      </c>
      <c r="F45" s="4">
        <f t="shared" si="4"/>
        <v>1.8792896766384632</v>
      </c>
      <c r="G45" s="4">
        <f t="shared" si="4"/>
        <v>2.9761173638810416</v>
      </c>
      <c r="H45" s="4">
        <f t="shared" si="4"/>
        <v>3.7304373437773637</v>
      </c>
      <c r="I45" s="4">
        <f t="shared" si="4"/>
        <v>3.4612140048499316</v>
      </c>
      <c r="J45" s="4">
        <f t="shared" si="4"/>
        <v>-2.9834632588778458</v>
      </c>
      <c r="K45" s="4">
        <f t="shared" si="4"/>
        <v>-9.5267430264960531</v>
      </c>
      <c r="L45" s="4">
        <f t="shared" si="4"/>
        <v>-7.5900644759990534</v>
      </c>
      <c r="M45" s="4">
        <f t="shared" si="4"/>
        <v>-7.2062993010133898</v>
      </c>
      <c r="N45" s="4">
        <f t="shared" si="4"/>
        <v>-8.4695028012556417</v>
      </c>
      <c r="O45" s="4">
        <f t="shared" si="4"/>
        <v>-3.9245280075503195</v>
      </c>
      <c r="P45" s="4">
        <f t="shared" si="5"/>
        <v>-2.5034915092078629</v>
      </c>
      <c r="Q45" s="4">
        <f t="shared" si="5"/>
        <v>-2.1966457917859428</v>
      </c>
      <c r="R45" s="4">
        <f t="shared" si="5"/>
        <v>-1.4403807057553784</v>
      </c>
      <c r="S45" s="4">
        <f t="shared" si="5"/>
        <v>-0.53759581000047862</v>
      </c>
      <c r="T45" s="4">
        <f t="shared" si="5"/>
        <v>-0.11136077922849251</v>
      </c>
      <c r="U45" s="4">
        <f t="shared" si="5"/>
        <v>-0.81286740952851932</v>
      </c>
      <c r="V45" s="4">
        <f t="shared" si="5"/>
        <v>-7.6841059356331041</v>
      </c>
      <c r="W45" s="4">
        <f t="shared" si="5"/>
        <v>-4.5329970521435499</v>
      </c>
      <c r="X45" s="4">
        <f t="shared" si="5"/>
        <v>-2.2771162535804801</v>
      </c>
      <c r="Y45" s="4">
        <f t="shared" si="5"/>
        <v>-0.96650934294590396</v>
      </c>
      <c r="Z45" s="4">
        <f t="shared" si="5"/>
        <v>-0.78239762157144377</v>
      </c>
      <c r="AA45" s="4">
        <f t="shared" si="5"/>
        <v>-7.8221727689718898E-2</v>
      </c>
      <c r="AB45" s="4">
        <f t="shared" si="5"/>
        <v>0.29034150694184802</v>
      </c>
      <c r="AC45" s="4">
        <f t="shared" si="5"/>
        <v>2.9585299103015137E-2</v>
      </c>
    </row>
    <row r="46" spans="1:29" x14ac:dyDescent="0.25">
      <c r="A46" t="s">
        <v>6</v>
      </c>
      <c r="B46" s="4">
        <f t="shared" si="4"/>
        <v>-8.6436465328486758</v>
      </c>
      <c r="C46" s="4">
        <f t="shared" si="4"/>
        <v>-3.7482368928156173</v>
      </c>
      <c r="D46" s="4">
        <f t="shared" si="4"/>
        <v>-4.7857320124221099</v>
      </c>
      <c r="E46" s="4">
        <f t="shared" si="4"/>
        <v>0.25320964763942344</v>
      </c>
      <c r="F46" s="4">
        <f t="shared" si="4"/>
        <v>-0.16270711241400487</v>
      </c>
      <c r="G46" s="4">
        <f t="shared" si="4"/>
        <v>-1.1184285114736883</v>
      </c>
      <c r="H46" s="4">
        <f t="shared" si="4"/>
        <v>-2.1060511036031482</v>
      </c>
      <c r="I46" s="4">
        <f t="shared" si="4"/>
        <v>-0.84054162751308981</v>
      </c>
      <c r="J46" s="4">
        <f t="shared" si="4"/>
        <v>-1.188039380570667</v>
      </c>
      <c r="K46" s="4">
        <f t="shared" si="4"/>
        <v>-6.7260800616468872</v>
      </c>
      <c r="L46" s="4">
        <f t="shared" si="4"/>
        <v>-6.1576778289433864</v>
      </c>
      <c r="M46" s="4">
        <f t="shared" si="4"/>
        <v>-2.8102795034394337</v>
      </c>
      <c r="N46" s="4">
        <f t="shared" si="4"/>
        <v>-2.585530712307099</v>
      </c>
      <c r="O46" s="4">
        <f t="shared" si="4"/>
        <v>-0.9611526490142972</v>
      </c>
      <c r="P46" s="4">
        <f t="shared" si="5"/>
        <v>-1.3198532436982695</v>
      </c>
      <c r="Q46" s="4">
        <f t="shared" si="5"/>
        <v>-1.029320704073128</v>
      </c>
      <c r="R46" s="4">
        <f t="shared" si="5"/>
        <v>-0.91110719874660551</v>
      </c>
      <c r="S46" s="4">
        <f t="shared" si="5"/>
        <v>0.45175179910351154</v>
      </c>
      <c r="T46" s="4">
        <f t="shared" si="5"/>
        <v>0.33407605688564551</v>
      </c>
      <c r="U46" s="4">
        <f t="shared" si="5"/>
        <v>2.7097496411327006E-2</v>
      </c>
      <c r="V46" s="4">
        <f t="shared" si="5"/>
        <v>-4.124741387298509</v>
      </c>
      <c r="W46" s="4">
        <f t="shared" si="5"/>
        <v>-4.0109991435012722</v>
      </c>
      <c r="X46" s="4">
        <f t="shared" si="5"/>
        <v>-0.52787492442689954</v>
      </c>
      <c r="Y46" s="4">
        <f t="shared" si="5"/>
        <v>-4.1396582609336185</v>
      </c>
      <c r="Z46" s="4">
        <f t="shared" si="5"/>
        <v>-4.0758168191821795</v>
      </c>
      <c r="AA46" s="4">
        <f t="shared" si="5"/>
        <v>-3.2423303542153836</v>
      </c>
      <c r="AB46" s="4">
        <f t="shared" si="5"/>
        <v>-2.9766357712513893</v>
      </c>
      <c r="AC46" s="4">
        <f t="shared" si="5"/>
        <v>-2.9782718842052973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gr_grafy</vt:lpstr>
      <vt:lpstr>dlh+saldo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Nevický Martin</dc:creator>
  <cp:lastModifiedBy>Nevický Martin</cp:lastModifiedBy>
  <dcterms:created xsi:type="dcterms:W3CDTF">2026-02-16T20:41:36Z</dcterms:created>
  <dcterms:modified xsi:type="dcterms:W3CDTF">2026-02-16T20:45:13Z</dcterms:modified>
</cp:coreProperties>
</file>