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02F0D724-A624-4826-A0DC-1B46E33903AB}" xr6:coauthVersionLast="47" xr6:coauthVersionMax="47" xr10:uidLastSave="{00000000-0000-0000-0000-000000000000}"/>
  <bookViews>
    <workbookView xWindow="-120" yWindow="-120" windowWidth="29040" windowHeight="17520" xr2:uid="{3934EEB5-26DB-4A2D-8235-D755EB63AF96}"/>
  </bookViews>
  <sheets>
    <sheet name="QBOP_2025" sheetId="1" r:id="rId1"/>
  </sheets>
  <definedNames>
    <definedName name="_xlnm._FilterDatabase" localSheetId="0" hidden="1">QBOP_2025!$A$6:$BC$92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G77" i="1"/>
  <c r="F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J67" i="1"/>
  <c r="I67" i="1"/>
  <c r="G67" i="1"/>
  <c r="F67" i="1"/>
  <c r="H67" i="1" s="1"/>
  <c r="D67" i="1"/>
  <c r="D61" i="1" s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J62" i="1"/>
  <c r="I62" i="1"/>
  <c r="K62" i="1" s="1"/>
  <c r="G62" i="1"/>
  <c r="F62" i="1"/>
  <c r="H62" i="1" s="1"/>
  <c r="D62" i="1"/>
  <c r="C62" i="1"/>
  <c r="M61" i="1"/>
  <c r="J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H56" i="1" s="1"/>
  <c r="D56" i="1"/>
  <c r="C56" i="1"/>
  <c r="C45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G51" i="1"/>
  <c r="F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I46" i="1"/>
  <c r="I45" i="1" s="1"/>
  <c r="G46" i="1"/>
  <c r="F46" i="1"/>
  <c r="H46" i="1" s="1"/>
  <c r="D46" i="1"/>
  <c r="C46" i="1"/>
  <c r="N42" i="1"/>
  <c r="K42" i="1"/>
  <c r="H42" i="1"/>
  <c r="E42" i="1"/>
  <c r="N41" i="1"/>
  <c r="K41" i="1"/>
  <c r="H41" i="1"/>
  <c r="E41" i="1"/>
  <c r="M40" i="1"/>
  <c r="L40" i="1"/>
  <c r="N40" i="1" s="1"/>
  <c r="J40" i="1"/>
  <c r="I40" i="1"/>
  <c r="G40" i="1"/>
  <c r="F40" i="1"/>
  <c r="D40" i="1"/>
  <c r="C40" i="1"/>
  <c r="N39" i="1"/>
  <c r="K39" i="1"/>
  <c r="H39" i="1"/>
  <c r="E39" i="1"/>
  <c r="N38" i="1"/>
  <c r="K38" i="1"/>
  <c r="H38" i="1"/>
  <c r="E38" i="1"/>
  <c r="M37" i="1"/>
  <c r="L37" i="1"/>
  <c r="J37" i="1"/>
  <c r="I37" i="1"/>
  <c r="G37" i="1"/>
  <c r="F37" i="1"/>
  <c r="D37" i="1"/>
  <c r="C37" i="1"/>
  <c r="N36" i="1"/>
  <c r="K36" i="1"/>
  <c r="H36" i="1"/>
  <c r="E36" i="1"/>
  <c r="N35" i="1"/>
  <c r="K35" i="1"/>
  <c r="H35" i="1"/>
  <c r="E35" i="1"/>
  <c r="M34" i="1"/>
  <c r="L34" i="1"/>
  <c r="J34" i="1"/>
  <c r="I34" i="1"/>
  <c r="G34" i="1"/>
  <c r="F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M24" i="1" s="1"/>
  <c r="L29" i="1"/>
  <c r="L24" i="1" s="1"/>
  <c r="N24" i="1" s="1"/>
  <c r="J29" i="1"/>
  <c r="I29" i="1"/>
  <c r="G29" i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J25" i="1"/>
  <c r="I25" i="1"/>
  <c r="G25" i="1"/>
  <c r="F25" i="1"/>
  <c r="D25" i="1"/>
  <c r="C25" i="1"/>
  <c r="E25" i="1" s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G8" i="1"/>
  <c r="H8" i="1" s="1"/>
  <c r="F8" i="1"/>
  <c r="D8" i="1"/>
  <c r="C8" i="1"/>
  <c r="N7" i="1"/>
  <c r="K7" i="1"/>
  <c r="H7" i="1"/>
  <c r="E7" i="1"/>
  <c r="K25" i="1" l="1"/>
  <c r="E37" i="1"/>
  <c r="K56" i="1"/>
  <c r="N8" i="1"/>
  <c r="N25" i="1"/>
  <c r="H29" i="1"/>
  <c r="K46" i="1"/>
  <c r="H25" i="1"/>
  <c r="L45" i="1"/>
  <c r="E62" i="1"/>
  <c r="K67" i="1"/>
  <c r="K77" i="1"/>
  <c r="K34" i="1"/>
  <c r="E40" i="1"/>
  <c r="N51" i="1"/>
  <c r="K8" i="1"/>
  <c r="G24" i="1"/>
  <c r="G22" i="1" s="1"/>
  <c r="G6" i="1" s="1"/>
  <c r="K37" i="1"/>
  <c r="H40" i="1"/>
  <c r="K29" i="1"/>
  <c r="K51" i="1"/>
  <c r="N37" i="1"/>
  <c r="K40" i="1"/>
  <c r="F24" i="1"/>
  <c r="F22" i="1" s="1"/>
  <c r="H22" i="1" s="1"/>
  <c r="E56" i="1"/>
  <c r="M22" i="1"/>
  <c r="M6" i="1" s="1"/>
  <c r="J45" i="1"/>
  <c r="J44" i="1" s="1"/>
  <c r="G61" i="1"/>
  <c r="E51" i="1"/>
  <c r="H51" i="1"/>
  <c r="H37" i="1"/>
  <c r="H77" i="1"/>
  <c r="M45" i="1"/>
  <c r="M44" i="1" s="1"/>
  <c r="J24" i="1"/>
  <c r="J22" i="1" s="1"/>
  <c r="J6" i="1" s="1"/>
  <c r="H34" i="1"/>
  <c r="G45" i="1"/>
  <c r="G44" i="1" s="1"/>
  <c r="N34" i="1"/>
  <c r="E34" i="1"/>
  <c r="E46" i="1"/>
  <c r="N56" i="1"/>
  <c r="D24" i="1"/>
  <c r="D22" i="1" s="1"/>
  <c r="D6" i="1" s="1"/>
  <c r="E67" i="1"/>
  <c r="E77" i="1"/>
  <c r="L22" i="1"/>
  <c r="C61" i="1"/>
  <c r="E61" i="1" s="1"/>
  <c r="N29" i="1"/>
  <c r="I24" i="1"/>
  <c r="E29" i="1"/>
  <c r="D45" i="1"/>
  <c r="D44" i="1" s="1"/>
  <c r="F61" i="1"/>
  <c r="E8" i="1"/>
  <c r="N46" i="1"/>
  <c r="F45" i="1"/>
  <c r="C24" i="1"/>
  <c r="I61" i="1"/>
  <c r="L61" i="1"/>
  <c r="N61" i="1" s="1"/>
  <c r="F6" i="1" l="1"/>
  <c r="H6" i="1" s="1"/>
  <c r="H61" i="1"/>
  <c r="N45" i="1"/>
  <c r="H24" i="1"/>
  <c r="K45" i="1"/>
  <c r="I22" i="1"/>
  <c r="K24" i="1"/>
  <c r="N22" i="1"/>
  <c r="L6" i="1"/>
  <c r="N6" i="1" s="1"/>
  <c r="L44" i="1"/>
  <c r="N44" i="1" s="1"/>
  <c r="N92" i="1" s="1"/>
  <c r="H45" i="1"/>
  <c r="F44" i="1"/>
  <c r="H44" i="1" s="1"/>
  <c r="H92" i="1" s="1"/>
  <c r="C44" i="1"/>
  <c r="E44" i="1" s="1"/>
  <c r="K61" i="1"/>
  <c r="I44" i="1"/>
  <c r="K44" i="1" s="1"/>
  <c r="E24" i="1"/>
  <c r="C22" i="1"/>
  <c r="E45" i="1"/>
  <c r="E22" i="1" l="1"/>
  <c r="C6" i="1"/>
  <c r="E6" i="1" s="1"/>
  <c r="E92" i="1" s="1"/>
  <c r="K22" i="1"/>
  <c r="I6" i="1"/>
  <c r="K6" i="1" s="1"/>
  <c r="K92" i="1" s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<sst xmlns="http://schemas.openxmlformats.org/spreadsheetml/2006/main" count="200" uniqueCount="148">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</sst>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left" vertical="top" indent="2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C1302506-A8A8-4206-92C4-D10D60186BDE}"/>
    <cellStyle name="Normal 7" xfId="1" xr:uid="{F603DC82-CE0A-424C-8C68-7E4045AC88EC}"/>
    <cellStyle name="Normal_Booklet 2011_euro17_WGES_2011_280" xfId="2" xr:uid="{F0ADFAB9-2940-417E-A9EE-FB1FAF958E66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D7B6-9E4B-4F73-89A0-17963E9D2629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2025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30331.941770689282</v>
      </c>
      <c r="D6" s="15">
        <f>+D7+D8+D22+D37</f>
        <v>31906.678124826743</v>
      </c>
      <c r="E6" s="15">
        <f>+C6-D6</f>
        <v>-1574.7363541374616</v>
      </c>
      <c r="F6" s="15">
        <f>+F7+F8+F22+F37</f>
        <v>60749.151921458084</v>
      </c>
      <c r="G6" s="15">
        <f>+G7+G8+G22+G37</f>
        <v>63448.69355879286</v>
      </c>
      <c r="H6" s="15">
        <f>+F6-G6</f>
        <v>-2699.5416373347762</v>
      </c>
      <c r="I6" s="15">
        <f>+I7+I8+I22+I37</f>
        <v>90373.708584782376</v>
      </c>
      <c r="J6" s="15">
        <f>+J7+J8+J22+J37</f>
        <v>94141.395676979009</v>
      </c>
      <c r="K6" s="15">
        <f>+I6-J6</f>
        <v>-3767.6870921966329</v>
      </c>
      <c r="L6" s="15">
        <f>+L7+L8+L22+L37</f>
        <v>122630.58036256934</v>
      </c>
      <c r="M6" s="15">
        <f>+M7+M8+M22+M37</f>
        <v>127622.09215501331</v>
      </c>
      <c r="N6" s="15">
        <f>+L6-M6</f>
        <v>-4991.5117924439692</v>
      </c>
    </row>
    <row r="7" spans="1:14" ht="18.75" customHeight="1" x14ac:dyDescent="0.25">
      <c r="A7" s="16" t="s">
        <v>11</v>
      </c>
      <c r="B7" s="17" t="s">
        <v>12</v>
      </c>
      <c r="C7" s="18">
        <v>25900.129096000001</v>
      </c>
      <c r="D7" s="18">
        <v>26240.935695</v>
      </c>
      <c r="E7" s="15">
        <f t="shared" ref="E7:E69" si="0">+C7-D7</f>
        <v>-340.80659899999955</v>
      </c>
      <c r="F7" s="18">
        <v>51671.540286000003</v>
      </c>
      <c r="G7" s="18">
        <v>51912.697446999999</v>
      </c>
      <c r="H7" s="15">
        <f t="shared" ref="H7:H42" si="1">+F7-G7</f>
        <v>-241.15716099999554</v>
      </c>
      <c r="I7" s="18">
        <v>76093.577878000011</v>
      </c>
      <c r="J7" s="18">
        <v>76357.481893999997</v>
      </c>
      <c r="K7" s="15">
        <f t="shared" ref="K7:K42" si="2">+I7-J7</f>
        <v>-263.90401599998586</v>
      </c>
      <c r="L7" s="18">
        <v>103277.960829</v>
      </c>
      <c r="M7" s="18">
        <v>103532.48124899999</v>
      </c>
      <c r="N7" s="15">
        <f t="shared" ref="N7:N42" si="3">+L7-M7</f>
        <v>-254.52041999998619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2947.4129613501486</v>
      </c>
      <c r="D8" s="15">
        <f>SUM(D9:D21)</f>
        <v>2867.4868317920755</v>
      </c>
      <c r="E8" s="15">
        <f t="shared" si="0"/>
        <v>79.926129558073171</v>
      </c>
      <c r="F8" s="15">
        <f>SUM(F9:F21)</f>
        <v>6050.2545711792163</v>
      </c>
      <c r="G8" s="15">
        <f>SUM(G9:G21)</f>
        <v>5847.8517913295054</v>
      </c>
      <c r="H8" s="15">
        <f t="shared" si="1"/>
        <v>202.4027798497109</v>
      </c>
      <c r="I8" s="15">
        <f>SUM(I9:I21)</f>
        <v>9517.867497287687</v>
      </c>
      <c r="J8" s="15">
        <f>SUM(J9:J21)</f>
        <v>9214.5644209783022</v>
      </c>
      <c r="K8" s="15">
        <f t="shared" si="2"/>
        <v>303.30307630938478</v>
      </c>
      <c r="L8" s="15">
        <f>SUM(L9:L21)</f>
        <v>12983.458058308217</v>
      </c>
      <c r="M8" s="15">
        <f>SUM(M9:M21)</f>
        <v>12648.872871872078</v>
      </c>
      <c r="N8" s="15">
        <f t="shared" si="3"/>
        <v>334.58518643613934</v>
      </c>
    </row>
    <row r="9" spans="1:14" ht="18.75" customHeight="1" x14ac:dyDescent="0.3">
      <c r="A9" s="16" t="s">
        <v>15</v>
      </c>
      <c r="B9" s="19" t="s">
        <v>16</v>
      </c>
      <c r="C9" s="18">
        <v>256.66272200000003</v>
      </c>
      <c r="D9" s="18">
        <v>8.9991050000000037</v>
      </c>
      <c r="E9" s="15">
        <f t="shared" si="0"/>
        <v>247.66361700000002</v>
      </c>
      <c r="F9" s="18">
        <v>499.74174200000004</v>
      </c>
      <c r="G9" s="18">
        <v>-5.269446999999996</v>
      </c>
      <c r="H9" s="15">
        <f t="shared" si="1"/>
        <v>505.01118900000006</v>
      </c>
      <c r="I9" s="18">
        <v>666.22665600000005</v>
      </c>
      <c r="J9" s="18">
        <v>-31.964257999999987</v>
      </c>
      <c r="K9" s="15">
        <f t="shared" si="2"/>
        <v>698.19091400000002</v>
      </c>
      <c r="L9" s="18">
        <v>1012.987903</v>
      </c>
      <c r="M9" s="18">
        <v>-34.497443999999987</v>
      </c>
      <c r="N9" s="15">
        <f t="shared" si="3"/>
        <v>1047.485347</v>
      </c>
    </row>
    <row r="10" spans="1:14" ht="18.75" customHeight="1" x14ac:dyDescent="0.3">
      <c r="A10" s="16" t="s">
        <v>17</v>
      </c>
      <c r="B10" s="19" t="s">
        <v>18</v>
      </c>
      <c r="C10" s="18">
        <v>72.437539987429346</v>
      </c>
      <c r="D10" s="18">
        <v>56.805432544973819</v>
      </c>
      <c r="E10" s="15">
        <f t="shared" si="0"/>
        <v>15.632107442455528</v>
      </c>
      <c r="F10" s="18">
        <v>161.77597071446905</v>
      </c>
      <c r="G10" s="18">
        <v>131.31740349884183</v>
      </c>
      <c r="H10" s="15">
        <f t="shared" si="1"/>
        <v>30.458567215627227</v>
      </c>
      <c r="I10" s="18">
        <v>242.77520436331997</v>
      </c>
      <c r="J10" s="18">
        <v>205.44182358132591</v>
      </c>
      <c r="K10" s="15">
        <f t="shared" si="2"/>
        <v>37.333380781994066</v>
      </c>
      <c r="L10" s="18">
        <v>325.136395124476</v>
      </c>
      <c r="M10" s="18">
        <v>299.00606604702682</v>
      </c>
      <c r="N10" s="15">
        <f t="shared" si="3"/>
        <v>26.130329077449176</v>
      </c>
    </row>
    <row r="11" spans="1:14" ht="18.75" customHeight="1" x14ac:dyDescent="0.3">
      <c r="A11" s="16" t="s">
        <v>19</v>
      </c>
      <c r="B11" s="19" t="s">
        <v>20</v>
      </c>
      <c r="C11" s="18">
        <v>919.66421585456715</v>
      </c>
      <c r="D11" s="18">
        <v>948.42619445406194</v>
      </c>
      <c r="E11" s="15">
        <f t="shared" si="0"/>
        <v>-28.761978599494796</v>
      </c>
      <c r="F11" s="18">
        <v>1828.3665094006258</v>
      </c>
      <c r="G11" s="18">
        <v>1913.6652919361993</v>
      </c>
      <c r="H11" s="15">
        <f t="shared" si="1"/>
        <v>-85.298782535573537</v>
      </c>
      <c r="I11" s="18">
        <v>2810.9871917530663</v>
      </c>
      <c r="J11" s="18">
        <v>2851.9678523428011</v>
      </c>
      <c r="K11" s="15">
        <f t="shared" si="2"/>
        <v>-40.980660589734725</v>
      </c>
      <c r="L11" s="18">
        <v>3796.5124507172522</v>
      </c>
      <c r="M11" s="18">
        <v>3824.4837986052603</v>
      </c>
      <c r="N11" s="15">
        <f t="shared" si="3"/>
        <v>-27.97134788800804</v>
      </c>
    </row>
    <row r="12" spans="1:14" ht="18.75" customHeight="1" x14ac:dyDescent="0.3">
      <c r="A12" s="16" t="s">
        <v>21</v>
      </c>
      <c r="B12" s="19" t="s">
        <v>22</v>
      </c>
      <c r="C12" s="18">
        <v>313.3</v>
      </c>
      <c r="D12" s="18">
        <v>472.7</v>
      </c>
      <c r="E12" s="15">
        <f t="shared" si="0"/>
        <v>-159.39999999999998</v>
      </c>
      <c r="F12" s="18">
        <v>658</v>
      </c>
      <c r="G12" s="18">
        <v>1008.9000000000001</v>
      </c>
      <c r="H12" s="15">
        <f t="shared" si="1"/>
        <v>-350.90000000000009</v>
      </c>
      <c r="I12" s="18">
        <v>1268.5</v>
      </c>
      <c r="J12" s="18">
        <v>1970.7</v>
      </c>
      <c r="K12" s="15">
        <f t="shared" si="2"/>
        <v>-702.2</v>
      </c>
      <c r="L12" s="18">
        <v>1621.6</v>
      </c>
      <c r="M12" s="18">
        <v>2526.9</v>
      </c>
      <c r="N12" s="15">
        <f t="shared" si="3"/>
        <v>-905.30000000000018</v>
      </c>
    </row>
    <row r="13" spans="1:14" ht="18.75" customHeight="1" x14ac:dyDescent="0.3">
      <c r="A13" s="16" t="s">
        <v>23</v>
      </c>
      <c r="B13" s="19" t="s">
        <v>24</v>
      </c>
      <c r="C13" s="18">
        <v>35.875999999999998</v>
      </c>
      <c r="D13" s="18">
        <v>40.548999999999999</v>
      </c>
      <c r="E13" s="15">
        <f t="shared" si="0"/>
        <v>-4.6730000000000018</v>
      </c>
      <c r="F13" s="18">
        <v>69.225999999999999</v>
      </c>
      <c r="G13" s="18">
        <v>94.409000000000006</v>
      </c>
      <c r="H13" s="15">
        <f t="shared" si="1"/>
        <v>-25.183000000000007</v>
      </c>
      <c r="I13" s="18">
        <v>101.80800000000001</v>
      </c>
      <c r="J13" s="18">
        <v>131.25400000000002</v>
      </c>
      <c r="K13" s="15">
        <f t="shared" si="2"/>
        <v>-29.446000000000012</v>
      </c>
      <c r="L13" s="18">
        <v>139.57599999999999</v>
      </c>
      <c r="M13" s="18">
        <v>198.82100000000003</v>
      </c>
      <c r="N13" s="15">
        <f t="shared" si="3"/>
        <v>-59.245000000000033</v>
      </c>
    </row>
    <row r="14" spans="1:14" ht="18.75" customHeight="1" x14ac:dyDescent="0.3">
      <c r="A14" s="16" t="s">
        <v>25</v>
      </c>
      <c r="B14" s="19" t="s">
        <v>26</v>
      </c>
      <c r="C14" s="18">
        <v>25.392000000000014</v>
      </c>
      <c r="D14" s="18">
        <v>47.541663499999991</v>
      </c>
      <c r="E14" s="15">
        <f t="shared" si="0"/>
        <v>-22.149663499999978</v>
      </c>
      <c r="F14" s="18">
        <v>48.937600000000003</v>
      </c>
      <c r="G14" s="18">
        <v>93.299888499999994</v>
      </c>
      <c r="H14" s="15">
        <f t="shared" si="1"/>
        <v>-44.362288499999991</v>
      </c>
      <c r="I14" s="18">
        <v>70.203100000000006</v>
      </c>
      <c r="J14" s="18">
        <v>139.85941349999999</v>
      </c>
      <c r="K14" s="15">
        <f t="shared" si="2"/>
        <v>-69.656313499999982</v>
      </c>
      <c r="L14" s="18">
        <v>94.691500000000019</v>
      </c>
      <c r="M14" s="18">
        <v>188.94934516347001</v>
      </c>
      <c r="N14" s="15">
        <f t="shared" si="3"/>
        <v>-94.257845163469995</v>
      </c>
    </row>
    <row r="15" spans="1:14" ht="18.75" customHeight="1" x14ac:dyDescent="0.3">
      <c r="A15" s="16" t="s">
        <v>27</v>
      </c>
      <c r="B15" s="19" t="s">
        <v>28</v>
      </c>
      <c r="C15" s="18">
        <v>84.643064516129101</v>
      </c>
      <c r="D15" s="18">
        <v>79.963999999999999</v>
      </c>
      <c r="E15" s="15">
        <f t="shared" si="0"/>
        <v>4.6790645161291025</v>
      </c>
      <c r="F15" s="18">
        <v>172.68901861532231</v>
      </c>
      <c r="G15" s="18">
        <v>160.50599380498267</v>
      </c>
      <c r="H15" s="15">
        <f t="shared" si="1"/>
        <v>12.183024810339646</v>
      </c>
      <c r="I15" s="18">
        <v>260.78886392202264</v>
      </c>
      <c r="J15" s="18">
        <v>240.65498790361642</v>
      </c>
      <c r="K15" s="15">
        <f t="shared" si="2"/>
        <v>20.133876018406227</v>
      </c>
      <c r="L15" s="18">
        <v>362.7798028855139</v>
      </c>
      <c r="M15" s="18">
        <v>329.90698297674084</v>
      </c>
      <c r="N15" s="15">
        <f t="shared" si="3"/>
        <v>32.872819908773067</v>
      </c>
    </row>
    <row r="16" spans="1:14" ht="18.75" customHeight="1" x14ac:dyDescent="0.3">
      <c r="A16" s="16" t="s">
        <v>29</v>
      </c>
      <c r="B16" s="19" t="s">
        <v>30</v>
      </c>
      <c r="C16" s="18">
        <v>15.407999999999999</v>
      </c>
      <c r="D16" s="18">
        <v>168.67684328475647</v>
      </c>
      <c r="E16" s="15">
        <f t="shared" si="0"/>
        <v>-153.26884328475649</v>
      </c>
      <c r="F16" s="18">
        <v>28.168999999999997</v>
      </c>
      <c r="G16" s="18">
        <v>342.01521571134037</v>
      </c>
      <c r="H16" s="15">
        <f t="shared" si="1"/>
        <v>-313.84621571134039</v>
      </c>
      <c r="I16" s="18">
        <v>41.528999999999996</v>
      </c>
      <c r="J16" s="18">
        <v>522.76482931072189</v>
      </c>
      <c r="K16" s="15">
        <f t="shared" si="2"/>
        <v>-481.2358293107219</v>
      </c>
      <c r="L16" s="18">
        <v>59.689</v>
      </c>
      <c r="M16" s="18">
        <v>705.72281884047925</v>
      </c>
      <c r="N16" s="15">
        <f t="shared" si="3"/>
        <v>-646.03381884047928</v>
      </c>
    </row>
    <row r="17" spans="1:14" ht="18.75" customHeight="1" x14ac:dyDescent="0.3">
      <c r="A17" s="16" t="s">
        <v>31</v>
      </c>
      <c r="B17" s="19" t="s">
        <v>32</v>
      </c>
      <c r="C17" s="18">
        <v>494.14229529178579</v>
      </c>
      <c r="D17" s="18">
        <v>388.45369691808145</v>
      </c>
      <c r="E17" s="15">
        <f t="shared" si="0"/>
        <v>105.68859837370434</v>
      </c>
      <c r="F17" s="18">
        <v>1010.059783737617</v>
      </c>
      <c r="G17" s="18">
        <v>730.81696566262349</v>
      </c>
      <c r="H17" s="15">
        <f t="shared" si="1"/>
        <v>279.24281807499347</v>
      </c>
      <c r="I17" s="18">
        <v>1547.6568168368228</v>
      </c>
      <c r="J17" s="18">
        <v>1098.2705524695018</v>
      </c>
      <c r="K17" s="15">
        <f t="shared" si="2"/>
        <v>449.38626436732102</v>
      </c>
      <c r="L17" s="18">
        <v>2103.3075332268977</v>
      </c>
      <c r="M17" s="18">
        <v>1582.0356700218481</v>
      </c>
      <c r="N17" s="15">
        <f t="shared" si="3"/>
        <v>521.27186320504961</v>
      </c>
    </row>
    <row r="18" spans="1:14" ht="18.75" customHeight="1" x14ac:dyDescent="0.3">
      <c r="A18" s="16" t="s">
        <v>33</v>
      </c>
      <c r="B18" s="19" t="s">
        <v>34</v>
      </c>
      <c r="C18" s="18">
        <v>710.61812370023733</v>
      </c>
      <c r="D18" s="18">
        <v>639.54889609020233</v>
      </c>
      <c r="E18" s="15">
        <f t="shared" si="0"/>
        <v>71.069227610035</v>
      </c>
      <c r="F18" s="18">
        <v>1528.6399467111821</v>
      </c>
      <c r="G18" s="18">
        <v>1345.5654792155174</v>
      </c>
      <c r="H18" s="15">
        <f t="shared" si="1"/>
        <v>183.07446749566475</v>
      </c>
      <c r="I18" s="18">
        <v>2441.9516644124546</v>
      </c>
      <c r="J18" s="18">
        <v>2035.8242198703342</v>
      </c>
      <c r="K18" s="15">
        <f t="shared" si="2"/>
        <v>406.12744454212043</v>
      </c>
      <c r="L18" s="18">
        <v>3380.4804733540773</v>
      </c>
      <c r="M18" s="18">
        <v>2954.3636342172495</v>
      </c>
      <c r="N18" s="15">
        <f t="shared" si="3"/>
        <v>426.11683913682782</v>
      </c>
    </row>
    <row r="19" spans="1:14" ht="18.75" customHeight="1" x14ac:dyDescent="0.3">
      <c r="A19" s="16" t="s">
        <v>35</v>
      </c>
      <c r="B19" s="20" t="s">
        <v>36</v>
      </c>
      <c r="C19" s="18">
        <v>5.9369999999999994</v>
      </c>
      <c r="D19" s="18">
        <v>14.629999999999997</v>
      </c>
      <c r="E19" s="15">
        <f t="shared" si="0"/>
        <v>-8.6929999999999978</v>
      </c>
      <c r="F19" s="18">
        <v>15.141999999999998</v>
      </c>
      <c r="G19" s="18">
        <v>29.983999999999995</v>
      </c>
      <c r="H19" s="15">
        <f t="shared" si="1"/>
        <v>-14.841999999999997</v>
      </c>
      <c r="I19" s="18">
        <v>23.601999999999997</v>
      </c>
      <c r="J19" s="18">
        <v>45.918999999999997</v>
      </c>
      <c r="K19" s="15">
        <f t="shared" si="2"/>
        <v>-22.317</v>
      </c>
      <c r="L19" s="18">
        <v>31.798999999999996</v>
      </c>
      <c r="M19" s="18">
        <v>68.078999999999994</v>
      </c>
      <c r="N19" s="15">
        <f t="shared" si="3"/>
        <v>-36.28</v>
      </c>
    </row>
    <row r="20" spans="1:14" ht="18.75" customHeight="1" x14ac:dyDescent="0.3">
      <c r="A20" s="16" t="s">
        <v>37</v>
      </c>
      <c r="B20" s="20" t="s">
        <v>38</v>
      </c>
      <c r="C20" s="18">
        <v>13.332000000000001</v>
      </c>
      <c r="D20" s="18">
        <v>1.1919999999999999</v>
      </c>
      <c r="E20" s="15">
        <f t="shared" si="0"/>
        <v>12.14</v>
      </c>
      <c r="F20" s="18">
        <v>29.507000000000001</v>
      </c>
      <c r="G20" s="18">
        <v>2.6419999999999999</v>
      </c>
      <c r="H20" s="15">
        <f t="shared" si="1"/>
        <v>26.865000000000002</v>
      </c>
      <c r="I20" s="18">
        <v>41.838999999999999</v>
      </c>
      <c r="J20" s="18">
        <v>3.8719999999999999</v>
      </c>
      <c r="K20" s="15">
        <f t="shared" si="2"/>
        <v>37.966999999999999</v>
      </c>
      <c r="L20" s="18">
        <v>54.897999999999996</v>
      </c>
      <c r="M20" s="18">
        <v>5.1020000000000003</v>
      </c>
      <c r="N20" s="15">
        <f t="shared" si="3"/>
        <v>49.795999999999992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1150.8850813391316</v>
      </c>
      <c r="D22" s="15">
        <f>+D23+D24+D34</f>
        <v>2171.4466556090661</v>
      </c>
      <c r="E22" s="15">
        <f t="shared" si="0"/>
        <v>-1020.5615742699345</v>
      </c>
      <c r="F22" s="15">
        <f>+F23+F24+F34</f>
        <v>2352.1411952788585</v>
      </c>
      <c r="G22" s="15">
        <f>+G23+G24+G34</f>
        <v>4370.4640711121565</v>
      </c>
      <c r="H22" s="15">
        <f t="shared" si="1"/>
        <v>-2018.322875833298</v>
      </c>
      <c r="I22" s="15">
        <f>+I23+I24+I34</f>
        <v>3710.552043494682</v>
      </c>
      <c r="J22" s="15">
        <f>+J23+J24+J34</f>
        <v>6532.8850578139136</v>
      </c>
      <c r="K22" s="15">
        <f t="shared" si="2"/>
        <v>-2822.3330143192316</v>
      </c>
      <c r="L22" s="15">
        <f>+L23+L24+L34</f>
        <v>4874.8164532611208</v>
      </c>
      <c r="M22" s="15">
        <f>+M23+M24+M34</f>
        <v>8733.1635216888335</v>
      </c>
      <c r="N22" s="15">
        <f t="shared" si="3"/>
        <v>-3858.3470684277127</v>
      </c>
    </row>
    <row r="23" spans="1:14" ht="18.75" customHeight="1" x14ac:dyDescent="0.3">
      <c r="A23" s="16" t="s">
        <v>43</v>
      </c>
      <c r="B23" s="20" t="s">
        <v>44</v>
      </c>
      <c r="C23" s="18">
        <v>612.82328699999994</v>
      </c>
      <c r="D23" s="18">
        <v>103.651929</v>
      </c>
      <c r="E23" s="15">
        <f t="shared" si="0"/>
        <v>509.17135799999994</v>
      </c>
      <c r="F23" s="18">
        <v>1235.4017189999997</v>
      </c>
      <c r="G23" s="18">
        <v>210.20654699999997</v>
      </c>
      <c r="H23" s="15">
        <f t="shared" si="1"/>
        <v>1025.1951719999997</v>
      </c>
      <c r="I23" s="18">
        <v>1860.7315979999998</v>
      </c>
      <c r="J23" s="18">
        <v>318.09903299999996</v>
      </c>
      <c r="K23" s="15">
        <f t="shared" si="2"/>
        <v>1542.6325649999999</v>
      </c>
      <c r="L23" s="18">
        <v>2489.1881250000001</v>
      </c>
      <c r="M23" s="18">
        <v>426.53098199999994</v>
      </c>
      <c r="N23" s="15">
        <f t="shared" si="3"/>
        <v>2062.6571430000004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475.79479433913167</v>
      </c>
      <c r="D24" s="15">
        <f>+D25+D29+D32+D33</f>
        <v>2026.6887266090657</v>
      </c>
      <c r="E24" s="15">
        <f t="shared" si="0"/>
        <v>-1550.8939322699341</v>
      </c>
      <c r="F24" s="15">
        <f>+F25+F29+F32+F33</f>
        <v>948.70747627885862</v>
      </c>
      <c r="G24" s="15">
        <f>+G25+G29+G32+G33</f>
        <v>4070.3825241121567</v>
      </c>
      <c r="H24" s="15">
        <f t="shared" si="1"/>
        <v>-3121.6750478332979</v>
      </c>
      <c r="I24" s="15">
        <f>+I25+I29+I32+I33</f>
        <v>1418.4204454946821</v>
      </c>
      <c r="J24" s="15">
        <f>+J25+J29+J32+J33</f>
        <v>6078.5260248139139</v>
      </c>
      <c r="K24" s="15">
        <f t="shared" si="2"/>
        <v>-4660.1055793192318</v>
      </c>
      <c r="L24" s="15">
        <f>+L25+L29+L32+L33</f>
        <v>1879.4283282611207</v>
      </c>
      <c r="M24" s="15">
        <f>+M25+M29+M32+M33</f>
        <v>8119.622539688834</v>
      </c>
      <c r="N24" s="15">
        <f t="shared" si="3"/>
        <v>-6240.1942114277135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207.18113799999998</v>
      </c>
      <c r="D25" s="15">
        <f>SUM(D26:D28)</f>
        <v>1299.81</v>
      </c>
      <c r="E25" s="15">
        <f t="shared" si="0"/>
        <v>-1092.628862</v>
      </c>
      <c r="F25" s="15">
        <f>SUM(F26:F28)</f>
        <v>412.01100600000007</v>
      </c>
      <c r="G25" s="15">
        <f>SUM(G26:G28)</f>
        <v>2592.7029999999995</v>
      </c>
      <c r="H25" s="15">
        <f t="shared" si="1"/>
        <v>-2180.6919939999993</v>
      </c>
      <c r="I25" s="15">
        <f>SUM(I26:I28)</f>
        <v>617.86725300000001</v>
      </c>
      <c r="J25" s="15">
        <f>SUM(J26:J28)</f>
        <v>3879.49</v>
      </c>
      <c r="K25" s="15">
        <f t="shared" si="2"/>
        <v>-3261.6227469999999</v>
      </c>
      <c r="L25" s="15">
        <f>SUM(L26:L28)</f>
        <v>826.55522799999994</v>
      </c>
      <c r="M25" s="15">
        <f>SUM(M26:M28)</f>
        <v>5182.6150010000001</v>
      </c>
      <c r="N25" s="15">
        <f t="shared" si="3"/>
        <v>-4356.059773</v>
      </c>
    </row>
    <row r="26" spans="1:14" ht="18.75" customHeight="1" x14ac:dyDescent="0.3">
      <c r="A26" s="16" t="s">
        <v>49</v>
      </c>
      <c r="B26" s="23" t="s">
        <v>50</v>
      </c>
      <c r="C26" s="18">
        <v>60.91</v>
      </c>
      <c r="D26" s="18">
        <v>747.91398600000002</v>
      </c>
      <c r="E26" s="15">
        <f t="shared" si="0"/>
        <v>-687.00398600000005</v>
      </c>
      <c r="F26" s="18">
        <v>112.881</v>
      </c>
      <c r="G26" s="18">
        <v>1849.8160659999999</v>
      </c>
      <c r="H26" s="15">
        <f t="shared" si="1"/>
        <v>-1736.9350659999998</v>
      </c>
      <c r="I26" s="18">
        <v>146.54400000000001</v>
      </c>
      <c r="J26" s="18">
        <v>2534.0332399999998</v>
      </c>
      <c r="K26" s="15">
        <f t="shared" si="2"/>
        <v>-2387.4892399999999</v>
      </c>
      <c r="L26" s="18">
        <v>172.07399999999998</v>
      </c>
      <c r="M26" s="18">
        <v>3326.2962400000006</v>
      </c>
      <c r="N26" s="15">
        <f t="shared" si="3"/>
        <v>-3154.2222400000005</v>
      </c>
    </row>
    <row r="27" spans="1:14" ht="18.75" customHeight="1" x14ac:dyDescent="0.3">
      <c r="A27" s="16" t="s">
        <v>51</v>
      </c>
      <c r="B27" s="23" t="s">
        <v>52</v>
      </c>
      <c r="C27" s="18">
        <v>74.089999999999989</v>
      </c>
      <c r="D27" s="18">
        <v>452.08601399999986</v>
      </c>
      <c r="E27" s="15">
        <f t="shared" si="0"/>
        <v>-377.99601399999989</v>
      </c>
      <c r="F27" s="18">
        <v>157.11900000000011</v>
      </c>
      <c r="G27" s="18">
        <v>550.18393399999979</v>
      </c>
      <c r="H27" s="15">
        <f t="shared" si="1"/>
        <v>-393.06493399999965</v>
      </c>
      <c r="I27" s="18">
        <v>258.45599999999996</v>
      </c>
      <c r="J27" s="18">
        <v>1065.9667599999998</v>
      </c>
      <c r="K27" s="15">
        <f t="shared" si="2"/>
        <v>-807.51075999999989</v>
      </c>
      <c r="L27" s="18">
        <v>367.79951699999998</v>
      </c>
      <c r="M27" s="18">
        <v>1473.703761</v>
      </c>
      <c r="N27" s="15">
        <f t="shared" si="3"/>
        <v>-1105.9042440000001</v>
      </c>
    </row>
    <row r="28" spans="1:14" ht="18.75" customHeight="1" x14ac:dyDescent="0.25">
      <c r="A28" s="16" t="s">
        <v>53</v>
      </c>
      <c r="B28" s="24" t="s">
        <v>54</v>
      </c>
      <c r="C28" s="18">
        <v>72.18113799999999</v>
      </c>
      <c r="D28" s="18">
        <v>99.81</v>
      </c>
      <c r="E28" s="15">
        <f t="shared" si="0"/>
        <v>-27.628862000000012</v>
      </c>
      <c r="F28" s="18">
        <v>142.01100599999998</v>
      </c>
      <c r="G28" s="18">
        <v>192.70300000000003</v>
      </c>
      <c r="H28" s="15">
        <f t="shared" si="1"/>
        <v>-50.691994000000051</v>
      </c>
      <c r="I28" s="18">
        <v>212.86725300000001</v>
      </c>
      <c r="J28" s="18">
        <v>279.49</v>
      </c>
      <c r="K28" s="15">
        <f t="shared" si="2"/>
        <v>-66.622747000000004</v>
      </c>
      <c r="L28" s="18">
        <v>286.68171100000001</v>
      </c>
      <c r="M28" s="18">
        <v>382.61500000000007</v>
      </c>
      <c r="N28" s="15">
        <f t="shared" si="3"/>
        <v>-95.933289000000059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176.50000000000003</v>
      </c>
      <c r="D29" s="15">
        <f>SUM(D30:D31)</f>
        <v>340.90000000000003</v>
      </c>
      <c r="E29" s="15">
        <f t="shared" si="0"/>
        <v>-164.4</v>
      </c>
      <c r="F29" s="15">
        <f>SUM(F30:F31)</f>
        <v>353.34</v>
      </c>
      <c r="G29" s="15">
        <f>SUM(G30:G31)</f>
        <v>713.19999999999993</v>
      </c>
      <c r="H29" s="15">
        <f t="shared" si="1"/>
        <v>-359.85999999999996</v>
      </c>
      <c r="I29" s="15">
        <f>SUM(I30:I31)</f>
        <v>531</v>
      </c>
      <c r="J29" s="15">
        <f>SUM(J30:J31)</f>
        <v>1063.7</v>
      </c>
      <c r="K29" s="15">
        <f t="shared" si="2"/>
        <v>-532.70000000000005</v>
      </c>
      <c r="L29" s="15">
        <f>SUM(L30:L31)</f>
        <v>706.20000000000016</v>
      </c>
      <c r="M29" s="15">
        <f>SUM(M30:M31)</f>
        <v>1448.8</v>
      </c>
      <c r="N29" s="15">
        <f t="shared" si="3"/>
        <v>-742.5999999999998</v>
      </c>
    </row>
    <row r="30" spans="1:14" ht="18.75" customHeight="1" x14ac:dyDescent="0.3">
      <c r="A30" s="16" t="s">
        <v>57</v>
      </c>
      <c r="B30" s="23" t="s">
        <v>58</v>
      </c>
      <c r="C30" s="18">
        <v>29</v>
      </c>
      <c r="D30" s="18">
        <v>0</v>
      </c>
      <c r="E30" s="15">
        <f t="shared" si="0"/>
        <v>29</v>
      </c>
      <c r="F30" s="18">
        <v>52</v>
      </c>
      <c r="G30" s="18">
        <v>0</v>
      </c>
      <c r="H30" s="15">
        <f t="shared" si="1"/>
        <v>52</v>
      </c>
      <c r="I30" s="18">
        <v>74</v>
      </c>
      <c r="J30" s="18">
        <v>0</v>
      </c>
      <c r="K30" s="15">
        <f t="shared" si="2"/>
        <v>74</v>
      </c>
      <c r="L30" s="18">
        <v>94.6</v>
      </c>
      <c r="M30" s="18">
        <v>0</v>
      </c>
      <c r="N30" s="15">
        <f t="shared" si="3"/>
        <v>94.6</v>
      </c>
    </row>
    <row r="31" spans="1:14" ht="18.75" customHeight="1" x14ac:dyDescent="0.3">
      <c r="A31" s="16" t="s">
        <v>59</v>
      </c>
      <c r="B31" s="23" t="s">
        <v>60</v>
      </c>
      <c r="C31" s="18">
        <v>147.50000000000003</v>
      </c>
      <c r="D31" s="18">
        <v>340.90000000000003</v>
      </c>
      <c r="E31" s="15">
        <f t="shared" si="0"/>
        <v>-193.4</v>
      </c>
      <c r="F31" s="18">
        <v>301.33999999999997</v>
      </c>
      <c r="G31" s="18">
        <v>713.19999999999993</v>
      </c>
      <c r="H31" s="15">
        <f t="shared" si="1"/>
        <v>-411.85999999999996</v>
      </c>
      <c r="I31" s="18">
        <v>457</v>
      </c>
      <c r="J31" s="18">
        <v>1063.7</v>
      </c>
      <c r="K31" s="15">
        <f t="shared" si="2"/>
        <v>-606.70000000000005</v>
      </c>
      <c r="L31" s="18">
        <v>611.60000000000014</v>
      </c>
      <c r="M31" s="18">
        <v>1448.8</v>
      </c>
      <c r="N31" s="15">
        <f t="shared" si="3"/>
        <v>-837.19999999999982</v>
      </c>
    </row>
    <row r="32" spans="1:14" ht="18.75" customHeight="1" x14ac:dyDescent="0.3">
      <c r="A32" s="16" t="s">
        <v>61</v>
      </c>
      <c r="B32" s="25" t="s">
        <v>62</v>
      </c>
      <c r="C32" s="18">
        <v>66.613656339131637</v>
      </c>
      <c r="D32" s="18">
        <v>385.9787266090658</v>
      </c>
      <c r="E32" s="15">
        <f t="shared" si="0"/>
        <v>-319.36507026993417</v>
      </c>
      <c r="F32" s="18">
        <v>131.65647027885842</v>
      </c>
      <c r="G32" s="18">
        <v>764.47952411215749</v>
      </c>
      <c r="H32" s="15">
        <f t="shared" si="1"/>
        <v>-632.82305383329913</v>
      </c>
      <c r="I32" s="18">
        <v>197.45319249468221</v>
      </c>
      <c r="J32" s="18">
        <v>1135.3360248139143</v>
      </c>
      <c r="K32" s="15">
        <f t="shared" si="2"/>
        <v>-937.88283231923208</v>
      </c>
      <c r="L32" s="18">
        <v>258.67310026112062</v>
      </c>
      <c r="M32" s="18">
        <v>1488.2075386888334</v>
      </c>
      <c r="N32" s="15">
        <f t="shared" si="3"/>
        <v>-1229.5344384277128</v>
      </c>
    </row>
    <row r="33" spans="1:14" ht="18.75" customHeight="1" x14ac:dyDescent="0.3">
      <c r="A33" s="16" t="s">
        <v>63</v>
      </c>
      <c r="B33" s="25" t="s">
        <v>64</v>
      </c>
      <c r="C33" s="18">
        <v>25.5</v>
      </c>
      <c r="D33" s="18">
        <v>0</v>
      </c>
      <c r="E33" s="15">
        <f t="shared" si="0"/>
        <v>25.5</v>
      </c>
      <c r="F33" s="18">
        <v>51.7</v>
      </c>
      <c r="G33" s="18">
        <v>0</v>
      </c>
      <c r="H33" s="15">
        <f t="shared" si="1"/>
        <v>51.7</v>
      </c>
      <c r="I33" s="18">
        <v>72.099999999999994</v>
      </c>
      <c r="J33" s="18">
        <v>0</v>
      </c>
      <c r="K33" s="15">
        <f t="shared" si="2"/>
        <v>72.099999999999994</v>
      </c>
      <c r="L33" s="18">
        <v>88</v>
      </c>
      <c r="M33" s="18">
        <v>0</v>
      </c>
      <c r="N33" s="15">
        <f t="shared" si="3"/>
        <v>88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62.267000000000003</v>
      </c>
      <c r="D34" s="15">
        <f>SUM(D35:D36)</f>
        <v>41.106000000000002</v>
      </c>
      <c r="E34" s="15">
        <f t="shared" si="0"/>
        <v>21.161000000000001</v>
      </c>
      <c r="F34" s="15">
        <f>SUM(F35:F36)</f>
        <v>168.03200000000001</v>
      </c>
      <c r="G34" s="15">
        <f>SUM(G35:G36)</f>
        <v>89.875</v>
      </c>
      <c r="H34" s="15">
        <f t="shared" si="1"/>
        <v>78.157000000000011</v>
      </c>
      <c r="I34" s="15">
        <f>SUM(I35:I36)</f>
        <v>431.40000000000003</v>
      </c>
      <c r="J34" s="15">
        <f>SUM(J35:J36)</f>
        <v>136.26</v>
      </c>
      <c r="K34" s="15">
        <f t="shared" si="2"/>
        <v>295.14000000000004</v>
      </c>
      <c r="L34" s="15">
        <f>SUM(L35:L36)</f>
        <v>506.2</v>
      </c>
      <c r="M34" s="15">
        <f>SUM(M35:M36)</f>
        <v>187.01000000000002</v>
      </c>
      <c r="N34" s="15">
        <f t="shared" si="3"/>
        <v>319.18999999999994</v>
      </c>
    </row>
    <row r="35" spans="1:14" ht="18.75" customHeight="1" x14ac:dyDescent="0.25">
      <c r="A35" s="16" t="s">
        <v>67</v>
      </c>
      <c r="B35" s="26" t="s">
        <v>68</v>
      </c>
      <c r="C35" s="18">
        <v>61.5</v>
      </c>
      <c r="D35" s="18">
        <v>40</v>
      </c>
      <c r="E35" s="15">
        <f t="shared" si="0"/>
        <v>21.5</v>
      </c>
      <c r="F35" s="18">
        <v>166.4</v>
      </c>
      <c r="G35" s="18">
        <v>87.6</v>
      </c>
      <c r="H35" s="15">
        <f t="shared" si="1"/>
        <v>78.800000000000011</v>
      </c>
      <c r="I35" s="18">
        <v>428.8</v>
      </c>
      <c r="J35" s="18">
        <v>132.66</v>
      </c>
      <c r="K35" s="15">
        <f t="shared" si="2"/>
        <v>296.14</v>
      </c>
      <c r="L35" s="18">
        <v>502.5</v>
      </c>
      <c r="M35" s="18">
        <v>182.11</v>
      </c>
      <c r="N35" s="15">
        <f t="shared" si="3"/>
        <v>320.39</v>
      </c>
    </row>
    <row r="36" spans="1:14" ht="18.75" customHeight="1" x14ac:dyDescent="0.25">
      <c r="A36" s="16" t="s">
        <v>69</v>
      </c>
      <c r="B36" s="26" t="s">
        <v>70</v>
      </c>
      <c r="C36" s="18">
        <v>0.76700000000000002</v>
      </c>
      <c r="D36" s="18">
        <v>1.1060000000000001</v>
      </c>
      <c r="E36" s="15">
        <f t="shared" si="0"/>
        <v>-0.33900000000000008</v>
      </c>
      <c r="F36" s="18">
        <v>1.6320000000000001</v>
      </c>
      <c r="G36" s="18">
        <v>2.2750000000000004</v>
      </c>
      <c r="H36" s="15">
        <f t="shared" si="1"/>
        <v>-0.64300000000000024</v>
      </c>
      <c r="I36" s="18">
        <v>2.6</v>
      </c>
      <c r="J36" s="18">
        <v>3.6</v>
      </c>
      <c r="K36" s="15">
        <f t="shared" si="2"/>
        <v>-1</v>
      </c>
      <c r="L36" s="18">
        <v>3.7</v>
      </c>
      <c r="M36" s="18">
        <v>4.9000000000000004</v>
      </c>
      <c r="N36" s="15">
        <f t="shared" si="3"/>
        <v>-1.2000000000000002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333.51463200000001</v>
      </c>
      <c r="D37" s="15">
        <f>SUM(D38:D39)</f>
        <v>626.80894242559998</v>
      </c>
      <c r="E37" s="15">
        <f t="shared" si="0"/>
        <v>-293.29431042559997</v>
      </c>
      <c r="F37" s="15">
        <f>SUM(F38:F39)</f>
        <v>675.215869</v>
      </c>
      <c r="G37" s="15">
        <f>SUM(G38:G39)</f>
        <v>1317.6802493512</v>
      </c>
      <c r="H37" s="15">
        <f t="shared" si="1"/>
        <v>-642.46438035120002</v>
      </c>
      <c r="I37" s="15">
        <f>SUM(I38:I39)</f>
        <v>1051.711166</v>
      </c>
      <c r="J37" s="15">
        <f>SUM(J38:J39)</f>
        <v>2036.4643041868001</v>
      </c>
      <c r="K37" s="15">
        <f t="shared" si="2"/>
        <v>-984.75313818680002</v>
      </c>
      <c r="L37" s="15">
        <f>SUM(L38:L39)</f>
        <v>1494.345022</v>
      </c>
      <c r="M37" s="15">
        <f>SUM(M38:M39)</f>
        <v>2707.5745124524001</v>
      </c>
      <c r="N37" s="15">
        <f t="shared" si="3"/>
        <v>-1213.2294904524001</v>
      </c>
    </row>
    <row r="38" spans="1:14" ht="18.75" customHeight="1" x14ac:dyDescent="0.25">
      <c r="A38" s="16" t="s">
        <v>73</v>
      </c>
      <c r="B38" s="26" t="s">
        <v>68</v>
      </c>
      <c r="C38" s="18">
        <v>160.99993799999999</v>
      </c>
      <c r="D38" s="18">
        <v>320.80937442560003</v>
      </c>
      <c r="E38" s="15">
        <f t="shared" si="0"/>
        <v>-159.80943642560004</v>
      </c>
      <c r="F38" s="18">
        <v>328.522021</v>
      </c>
      <c r="G38" s="18">
        <v>700.0128863512</v>
      </c>
      <c r="H38" s="15">
        <f t="shared" si="1"/>
        <v>-371.4908653512</v>
      </c>
      <c r="I38" s="18">
        <v>530.36870899999997</v>
      </c>
      <c r="J38" s="18">
        <v>1105.1035641868</v>
      </c>
      <c r="K38" s="15">
        <f t="shared" si="2"/>
        <v>-574.73485518680002</v>
      </c>
      <c r="L38" s="18">
        <v>797.82046000000003</v>
      </c>
      <c r="M38" s="18">
        <v>1461.0251354523998</v>
      </c>
      <c r="N38" s="15">
        <f t="shared" si="3"/>
        <v>-663.20467545239978</v>
      </c>
    </row>
    <row r="39" spans="1:14" ht="18.75" customHeight="1" x14ac:dyDescent="0.25">
      <c r="A39" s="16" t="s">
        <v>74</v>
      </c>
      <c r="B39" s="26" t="s">
        <v>70</v>
      </c>
      <c r="C39" s="18">
        <v>172.51469399999999</v>
      </c>
      <c r="D39" s="18">
        <v>305.99956800000001</v>
      </c>
      <c r="E39" s="15">
        <f t="shared" si="0"/>
        <v>-133.48487400000002</v>
      </c>
      <c r="F39" s="18">
        <v>346.693848</v>
      </c>
      <c r="G39" s="18">
        <v>617.66736299999991</v>
      </c>
      <c r="H39" s="15">
        <f t="shared" si="1"/>
        <v>-270.97351499999991</v>
      </c>
      <c r="I39" s="18">
        <v>521.34245699999997</v>
      </c>
      <c r="J39" s="18">
        <v>931.36074000000008</v>
      </c>
      <c r="K39" s="15">
        <f t="shared" si="2"/>
        <v>-410.01828300000011</v>
      </c>
      <c r="L39" s="18">
        <v>696.52456199999995</v>
      </c>
      <c r="M39" s="18">
        <v>1246.5493770000003</v>
      </c>
      <c r="N39" s="15">
        <f t="shared" si="3"/>
        <v>-550.02481500000033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281.60000000000002</v>
      </c>
      <c r="D40" s="15">
        <f>SUM(D41:D42)</f>
        <v>270.5</v>
      </c>
      <c r="E40" s="15">
        <f t="shared" si="0"/>
        <v>11.100000000000023</v>
      </c>
      <c r="F40" s="15">
        <f>SUM(F41:F42)</f>
        <v>600.79999999999995</v>
      </c>
      <c r="G40" s="15">
        <f>SUM(G41:G42)</f>
        <v>612.70000000000005</v>
      </c>
      <c r="H40" s="15">
        <f t="shared" si="1"/>
        <v>-11.900000000000091</v>
      </c>
      <c r="I40" s="15">
        <f>SUM(I41:I42)</f>
        <v>1020.1</v>
      </c>
      <c r="J40" s="15">
        <f>SUM(J41:J42)</f>
        <v>860.80000000000007</v>
      </c>
      <c r="K40" s="15">
        <f t="shared" si="2"/>
        <v>159.29999999999995</v>
      </c>
      <c r="L40" s="15">
        <f>SUM(L41:L42)</f>
        <v>1426.5</v>
      </c>
      <c r="M40" s="15">
        <f>SUM(M41:M42)</f>
        <v>1166.4000000000001</v>
      </c>
      <c r="N40" s="15">
        <f t="shared" si="3"/>
        <v>260.09999999999991</v>
      </c>
    </row>
    <row r="41" spans="1:14" ht="18.75" customHeight="1" x14ac:dyDescent="0.3">
      <c r="A41" s="16" t="s">
        <v>77</v>
      </c>
      <c r="B41" s="20" t="s">
        <v>78</v>
      </c>
      <c r="C41" s="18">
        <v>65.900000000000006</v>
      </c>
      <c r="D41" s="18">
        <v>270.5</v>
      </c>
      <c r="E41" s="15">
        <f t="shared" si="0"/>
        <v>-204.6</v>
      </c>
      <c r="F41" s="18">
        <v>153.29999999999998</v>
      </c>
      <c r="G41" s="18">
        <v>612.70000000000005</v>
      </c>
      <c r="H41" s="15">
        <f t="shared" si="1"/>
        <v>-459.40000000000009</v>
      </c>
      <c r="I41" s="18">
        <v>222.60000000000002</v>
      </c>
      <c r="J41" s="18">
        <v>860.80000000000007</v>
      </c>
      <c r="K41" s="15">
        <f t="shared" si="2"/>
        <v>-638.20000000000005</v>
      </c>
      <c r="L41" s="18">
        <v>308.59999999999997</v>
      </c>
      <c r="M41" s="18">
        <v>1166.4000000000001</v>
      </c>
      <c r="N41" s="15">
        <f t="shared" si="3"/>
        <v>-857.80000000000018</v>
      </c>
    </row>
    <row r="42" spans="1:14" ht="18.75" customHeight="1" x14ac:dyDescent="0.3">
      <c r="A42" s="16" t="s">
        <v>79</v>
      </c>
      <c r="B42" s="20" t="s">
        <v>80</v>
      </c>
      <c r="C42" s="18">
        <v>215.7</v>
      </c>
      <c r="D42" s="18">
        <v>0</v>
      </c>
      <c r="E42" s="15">
        <f t="shared" si="0"/>
        <v>215.7</v>
      </c>
      <c r="F42" s="18">
        <v>447.5</v>
      </c>
      <c r="G42" s="18">
        <v>0</v>
      </c>
      <c r="H42" s="15">
        <f t="shared" si="1"/>
        <v>447.5</v>
      </c>
      <c r="I42" s="18">
        <v>797.5</v>
      </c>
      <c r="J42" s="18">
        <v>0</v>
      </c>
      <c r="K42" s="15">
        <f t="shared" si="2"/>
        <v>797.5</v>
      </c>
      <c r="L42" s="18">
        <v>1117.9000000000001</v>
      </c>
      <c r="M42" s="18">
        <v>0</v>
      </c>
      <c r="N42" s="15">
        <f t="shared" si="3"/>
        <v>1117.9000000000001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7092.1604646865981</v>
      </c>
      <c r="D44" s="15">
        <f>+D45+D61+D77</f>
        <v>8548.2796013280149</v>
      </c>
      <c r="E44" s="15">
        <f t="shared" si="0"/>
        <v>-1456.1191366414168</v>
      </c>
      <c r="F44" s="15">
        <f>+F45+F61+H72+F77+F91</f>
        <v>8652.8788256460848</v>
      </c>
      <c r="G44" s="15">
        <f>+G45+G61+G77</f>
        <v>11051.114456838402</v>
      </c>
      <c r="H44" s="15">
        <f t="shared" ref="H44:H71" si="4">+F44-G44</f>
        <v>-2398.2356311923177</v>
      </c>
      <c r="I44" s="15">
        <f>+I45+I61+K72+I77+I91</f>
        <v>7315.9366554922981</v>
      </c>
      <c r="J44" s="15">
        <f>+J45+J61+J77</f>
        <v>11206.680919629302</v>
      </c>
      <c r="K44" s="15">
        <f t="shared" ref="K44:K71" si="5">+I44-J44</f>
        <v>-3890.7442641370035</v>
      </c>
      <c r="L44" s="15">
        <f>+L45+L61+N72+L77+L91</f>
        <v>4417.9689983755907</v>
      </c>
      <c r="M44" s="15">
        <f>+M45+M61+M77</f>
        <v>10360.82348699666</v>
      </c>
      <c r="N44" s="15">
        <f t="shared" ref="N44:N71" si="6">+L44-M44</f>
        <v>-5942.8544886210693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1372.8115445600001</v>
      </c>
      <c r="D45" s="15">
        <f>+D46+D51+D56</f>
        <v>629.53377127000022</v>
      </c>
      <c r="E45" s="15">
        <f t="shared" si="0"/>
        <v>743.27777328999991</v>
      </c>
      <c r="F45" s="15">
        <f>+F46+F51+F56</f>
        <v>1501.0524208100001</v>
      </c>
      <c r="G45" s="15">
        <f>+G46+G51+G56</f>
        <v>1273.7852504800003</v>
      </c>
      <c r="H45" s="15">
        <f t="shared" si="4"/>
        <v>227.26717032999977</v>
      </c>
      <c r="I45" s="15">
        <f>+I46+I51+I56</f>
        <v>1843.1605353399996</v>
      </c>
      <c r="J45" s="15">
        <f>+J46+J51+J56</f>
        <v>1663.9295797700001</v>
      </c>
      <c r="K45" s="15">
        <f t="shared" si="5"/>
        <v>179.23095556999942</v>
      </c>
      <c r="L45" s="15">
        <f>+L46+L51+L56</f>
        <v>1728.02694853</v>
      </c>
      <c r="M45" s="15">
        <f>+M46+M51+M56</f>
        <v>1840.2210086599998</v>
      </c>
      <c r="N45" s="15">
        <f t="shared" si="6"/>
        <v>-112.1940601299998</v>
      </c>
    </row>
    <row r="46" spans="1:14" ht="18.75" customHeight="1" x14ac:dyDescent="0.25">
      <c r="A46" s="16" t="s">
        <v>87</v>
      </c>
      <c r="B46" s="31" t="s">
        <v>88</v>
      </c>
      <c r="C46" s="15">
        <f>SUM(C47:C50)</f>
        <v>53.635999999999996</v>
      </c>
      <c r="D46" s="15">
        <f>SUM(D47:D50)</f>
        <v>1352.0712580000002</v>
      </c>
      <c r="E46" s="15">
        <f t="shared" si="0"/>
        <v>-1298.4352580000002</v>
      </c>
      <c r="F46" s="15">
        <f>SUM(F47:F50)</f>
        <v>73.325999999999993</v>
      </c>
      <c r="G46" s="15">
        <f>SUM(G47:G50)</f>
        <v>1385.8484310000001</v>
      </c>
      <c r="H46" s="15">
        <f t="shared" si="4"/>
        <v>-1312.5224310000001</v>
      </c>
      <c r="I46" s="15">
        <f>SUM(I47:I50)</f>
        <v>91.31</v>
      </c>
      <c r="J46" s="15">
        <f>SUM(J47:J50)</f>
        <v>1322.8782880000003</v>
      </c>
      <c r="K46" s="15">
        <f t="shared" si="5"/>
        <v>-1231.5682880000004</v>
      </c>
      <c r="L46" s="15">
        <f>SUM(L47:L50)</f>
        <v>76.195999999999998</v>
      </c>
      <c r="M46" s="15">
        <f>SUM(M47:M50)</f>
        <v>1253.2737280000001</v>
      </c>
      <c r="N46" s="15">
        <f t="shared" si="6"/>
        <v>-1177.0777280000002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1223.6772580000002</v>
      </c>
      <c r="E48" s="15">
        <f t="shared" si="0"/>
        <v>-1223.6772580000002</v>
      </c>
      <c r="F48" s="18">
        <v>0</v>
      </c>
      <c r="G48" s="18">
        <v>1239.1364310000001</v>
      </c>
      <c r="H48" s="15">
        <f t="shared" si="4"/>
        <v>-1239.1364310000001</v>
      </c>
      <c r="I48" s="18">
        <v>0</v>
      </c>
      <c r="J48" s="18">
        <v>1254.2952880000003</v>
      </c>
      <c r="K48" s="15">
        <f t="shared" si="5"/>
        <v>-1254.2952880000003</v>
      </c>
      <c r="L48" s="18">
        <v>0</v>
      </c>
      <c r="M48" s="18">
        <v>1246.2477280000001</v>
      </c>
      <c r="N48" s="15">
        <f t="shared" si="6"/>
        <v>-1246.2477280000001</v>
      </c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4"/>
        <v>0</v>
      </c>
      <c r="I49" s="18">
        <v>0</v>
      </c>
      <c r="J49" s="18">
        <v>0</v>
      </c>
      <c r="K49" s="15">
        <f t="shared" si="5"/>
        <v>0</v>
      </c>
      <c r="L49" s="18">
        <v>0</v>
      </c>
      <c r="M49" s="18">
        <v>0</v>
      </c>
      <c r="N49" s="15">
        <f t="shared" si="6"/>
        <v>0</v>
      </c>
    </row>
    <row r="50" spans="1:14" ht="18.75" customHeight="1" x14ac:dyDescent="0.25">
      <c r="A50" s="16" t="s">
        <v>94</v>
      </c>
      <c r="B50" s="26" t="s">
        <v>70</v>
      </c>
      <c r="C50" s="18">
        <v>53.635999999999996</v>
      </c>
      <c r="D50" s="18">
        <v>128.39400000000006</v>
      </c>
      <c r="E50" s="15">
        <f t="shared" si="0"/>
        <v>-74.758000000000067</v>
      </c>
      <c r="F50" s="18">
        <v>73.325999999999993</v>
      </c>
      <c r="G50" s="18">
        <v>146.71199999999999</v>
      </c>
      <c r="H50" s="15">
        <f t="shared" si="4"/>
        <v>-73.385999999999996</v>
      </c>
      <c r="I50" s="18">
        <v>91.31</v>
      </c>
      <c r="J50" s="18">
        <v>68.583000000000055</v>
      </c>
      <c r="K50" s="15">
        <f t="shared" si="5"/>
        <v>22.726999999999947</v>
      </c>
      <c r="L50" s="18">
        <v>76.195999999999998</v>
      </c>
      <c r="M50" s="18">
        <v>7.0260000000000673</v>
      </c>
      <c r="N50" s="15">
        <f t="shared" si="6"/>
        <v>69.169999999999931</v>
      </c>
    </row>
    <row r="51" spans="1:14" ht="18.75" customHeight="1" x14ac:dyDescent="0.25">
      <c r="A51" s="16" t="s">
        <v>95</v>
      </c>
      <c r="B51" s="31" t="s">
        <v>96</v>
      </c>
      <c r="C51" s="15">
        <f>SUM(C52:C55)</f>
        <v>74.089999999999989</v>
      </c>
      <c r="D51" s="15">
        <f>SUM(D52:D55)</f>
        <v>452.08601399999986</v>
      </c>
      <c r="E51" s="15">
        <f t="shared" si="0"/>
        <v>-377.99601399999989</v>
      </c>
      <c r="F51" s="15">
        <f>SUM(F52:F55)</f>
        <v>157.11900000000011</v>
      </c>
      <c r="G51" s="15">
        <f>SUM(G52:G55)</f>
        <v>550.18393399999991</v>
      </c>
      <c r="H51" s="15">
        <f t="shared" si="4"/>
        <v>-393.06493399999977</v>
      </c>
      <c r="I51" s="15">
        <f>SUM(I52:I55)</f>
        <v>258.45600000000002</v>
      </c>
      <c r="J51" s="15">
        <f>SUM(J52:J55)</f>
        <v>1065.9667599999998</v>
      </c>
      <c r="K51" s="15">
        <f t="shared" si="5"/>
        <v>-807.51075999999978</v>
      </c>
      <c r="L51" s="15">
        <f>SUM(L52:L55)</f>
        <v>367.79951699999998</v>
      </c>
      <c r="M51" s="15">
        <f>SUM(M52:M55)</f>
        <v>1473.703761</v>
      </c>
      <c r="N51" s="15">
        <f t="shared" si="6"/>
        <v>-1105.9042440000001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-23.111177000000001</v>
      </c>
      <c r="D53" s="18">
        <v>-75.438193999999982</v>
      </c>
      <c r="E53" s="15">
        <f t="shared" si="0"/>
        <v>52.327016999999984</v>
      </c>
      <c r="F53" s="18">
        <v>-8.7224229999999991</v>
      </c>
      <c r="G53" s="18">
        <v>-152.19265399999998</v>
      </c>
      <c r="H53" s="15">
        <f t="shared" si="4"/>
        <v>143.47023099999998</v>
      </c>
      <c r="I53" s="18">
        <v>12.671258000000002</v>
      </c>
      <c r="J53" s="18">
        <v>36.827653000000012</v>
      </c>
      <c r="K53" s="15">
        <f t="shared" si="5"/>
        <v>-24.15639500000001</v>
      </c>
      <c r="L53" s="18">
        <v>40.677445999999996</v>
      </c>
      <c r="M53" s="18">
        <v>207.49549400000001</v>
      </c>
      <c r="N53" s="15">
        <f t="shared" si="6"/>
        <v>-166.818048</v>
      </c>
    </row>
    <row r="54" spans="1:14" ht="18.75" customHeight="1" x14ac:dyDescent="0.25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25">
      <c r="A55" s="16" t="s">
        <v>100</v>
      </c>
      <c r="B55" s="26" t="s">
        <v>70</v>
      </c>
      <c r="C55" s="18">
        <v>97.201176999999987</v>
      </c>
      <c r="D55" s="18">
        <v>527.52420799999982</v>
      </c>
      <c r="E55" s="15">
        <f t="shared" si="0"/>
        <v>-430.32303099999984</v>
      </c>
      <c r="F55" s="18">
        <v>165.84142300000011</v>
      </c>
      <c r="G55" s="18">
        <v>702.37658799999986</v>
      </c>
      <c r="H55" s="15">
        <f t="shared" si="4"/>
        <v>-536.53516499999978</v>
      </c>
      <c r="I55" s="18">
        <v>245.78474199999999</v>
      </c>
      <c r="J55" s="18">
        <v>1029.1391069999997</v>
      </c>
      <c r="K55" s="15">
        <f t="shared" si="5"/>
        <v>-783.35436499999969</v>
      </c>
      <c r="L55" s="18">
        <v>327.12207100000001</v>
      </c>
      <c r="M55" s="18">
        <v>1266.208267</v>
      </c>
      <c r="N55" s="15">
        <f t="shared" si="6"/>
        <v>-939.08619599999997</v>
      </c>
    </row>
    <row r="56" spans="1:14" ht="18.75" customHeight="1" x14ac:dyDescent="0.25">
      <c r="A56" s="16" t="s">
        <v>101</v>
      </c>
      <c r="B56" s="31" t="s">
        <v>102</v>
      </c>
      <c r="C56" s="15">
        <f>SUM(C57:C60)</f>
        <v>1245.0855445600002</v>
      </c>
      <c r="D56" s="15">
        <f>SUM(D57:D60)</f>
        <v>-1174.6235007299997</v>
      </c>
      <c r="E56" s="15">
        <f t="shared" si="0"/>
        <v>2419.7090452900002</v>
      </c>
      <c r="F56" s="15">
        <f>SUM(F57:F60)</f>
        <v>1270.6074208099999</v>
      </c>
      <c r="G56" s="15">
        <f>SUM(G57:G60)</f>
        <v>-662.24711451999985</v>
      </c>
      <c r="H56" s="15">
        <f t="shared" si="4"/>
        <v>1932.8545353299996</v>
      </c>
      <c r="I56" s="15">
        <f>SUM(I57:I60)</f>
        <v>1493.3945353399995</v>
      </c>
      <c r="J56" s="15">
        <f>SUM(J57:J60)</f>
        <v>-724.9154682300001</v>
      </c>
      <c r="K56" s="15">
        <f t="shared" si="5"/>
        <v>2218.3100035699995</v>
      </c>
      <c r="L56" s="15">
        <f>SUM(L57:L60)</f>
        <v>1284.0314315300002</v>
      </c>
      <c r="M56" s="15">
        <f>SUM(M57:M60)</f>
        <v>-886.75648034000005</v>
      </c>
      <c r="N56" s="15">
        <f t="shared" si="6"/>
        <v>2170.7879118700002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0</v>
      </c>
      <c r="M59" s="18">
        <v>0</v>
      </c>
      <c r="N59" s="15">
        <f t="shared" si="6"/>
        <v>0</v>
      </c>
    </row>
    <row r="60" spans="1:14" ht="18.75" customHeight="1" x14ac:dyDescent="0.25">
      <c r="A60" s="16" t="s">
        <v>106</v>
      </c>
      <c r="B60" s="26" t="s">
        <v>70</v>
      </c>
      <c r="C60" s="18">
        <v>1245.0855445600002</v>
      </c>
      <c r="D60" s="18">
        <v>-1174.6235007299997</v>
      </c>
      <c r="E60" s="15">
        <f t="shared" si="0"/>
        <v>2419.7090452900002</v>
      </c>
      <c r="F60" s="18">
        <v>1270.6074208099999</v>
      </c>
      <c r="G60" s="18">
        <v>-662.24711451999985</v>
      </c>
      <c r="H60" s="15">
        <f t="shared" si="4"/>
        <v>1932.8545353299996</v>
      </c>
      <c r="I60" s="18">
        <v>1493.3945353399995</v>
      </c>
      <c r="J60" s="18">
        <v>-724.9154682300001</v>
      </c>
      <c r="K60" s="15">
        <f t="shared" si="5"/>
        <v>2218.3100035699995</v>
      </c>
      <c r="L60" s="18">
        <v>1284.0314315300002</v>
      </c>
      <c r="M60" s="18">
        <v>-886.75648034000005</v>
      </c>
      <c r="N60" s="15">
        <f t="shared" si="6"/>
        <v>2170.7879118700002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2427.1999999999998</v>
      </c>
      <c r="D61" s="15">
        <f>+D62+D67</f>
        <v>3901.2999999999997</v>
      </c>
      <c r="E61" s="15">
        <f t="shared" si="0"/>
        <v>-1474.1</v>
      </c>
      <c r="F61" s="15">
        <f>+F62+F67</f>
        <v>2758.5</v>
      </c>
      <c r="G61" s="15">
        <f>+G62+G67</f>
        <v>4369.1000000000004</v>
      </c>
      <c r="H61" s="15">
        <f t="shared" si="4"/>
        <v>-1610.6000000000004</v>
      </c>
      <c r="I61" s="15">
        <f>+I62+I67</f>
        <v>3072</v>
      </c>
      <c r="J61" s="15">
        <f>+J62+J67</f>
        <v>6248.2000000000007</v>
      </c>
      <c r="K61" s="15">
        <f t="shared" si="5"/>
        <v>-3176.2000000000007</v>
      </c>
      <c r="L61" s="15">
        <f>+L62+L67</f>
        <v>4339.2000000000007</v>
      </c>
      <c r="M61" s="15">
        <f>+M62+M67</f>
        <v>8498.7999999999993</v>
      </c>
      <c r="N61" s="15">
        <f t="shared" si="6"/>
        <v>-4159.5999999999985</v>
      </c>
    </row>
    <row r="62" spans="1:14" ht="18.75" customHeight="1" x14ac:dyDescent="0.25">
      <c r="A62" s="16" t="s">
        <v>108</v>
      </c>
      <c r="B62" s="31" t="s">
        <v>58</v>
      </c>
      <c r="C62" s="15">
        <f>SUM(C63:C66)</f>
        <v>943.59999999999991</v>
      </c>
      <c r="D62" s="15">
        <f>SUM(D63:D66)</f>
        <v>0</v>
      </c>
      <c r="E62" s="15">
        <f t="shared" si="0"/>
        <v>943.59999999999991</v>
      </c>
      <c r="F62" s="15">
        <f>SUM(F63:F66)</f>
        <v>1432.8999999999999</v>
      </c>
      <c r="G62" s="15">
        <f>SUM(G63:G66)</f>
        <v>0</v>
      </c>
      <c r="H62" s="15">
        <f t="shared" si="4"/>
        <v>1432.8999999999999</v>
      </c>
      <c r="I62" s="15">
        <f>SUM(I63:I66)</f>
        <v>2718.8</v>
      </c>
      <c r="J62" s="15">
        <f>SUM(J63:J66)</f>
        <v>0</v>
      </c>
      <c r="K62" s="15">
        <f t="shared" si="5"/>
        <v>2718.8</v>
      </c>
      <c r="L62" s="15">
        <f>SUM(L63:L66)</f>
        <v>3581.2000000000003</v>
      </c>
      <c r="M62" s="15">
        <f>SUM(M63:M66)</f>
        <v>0</v>
      </c>
      <c r="N62" s="15">
        <f t="shared" si="6"/>
        <v>3581.2000000000003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-11.700000000000001</v>
      </c>
      <c r="D64" s="18">
        <v>0</v>
      </c>
      <c r="E64" s="15">
        <f t="shared" si="0"/>
        <v>-11.700000000000001</v>
      </c>
      <c r="F64" s="18">
        <v>-45.499999999999993</v>
      </c>
      <c r="G64" s="18">
        <v>0</v>
      </c>
      <c r="H64" s="15">
        <f t="shared" si="4"/>
        <v>-45.499999999999993</v>
      </c>
      <c r="I64" s="18">
        <v>-65.800000000000011</v>
      </c>
      <c r="J64" s="18">
        <v>0</v>
      </c>
      <c r="K64" s="15">
        <f t="shared" si="5"/>
        <v>-65.800000000000011</v>
      </c>
      <c r="L64" s="18">
        <v>-186.9</v>
      </c>
      <c r="M64" s="18">
        <v>0</v>
      </c>
      <c r="N64" s="15">
        <f t="shared" si="6"/>
        <v>-186.9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955.3</v>
      </c>
      <c r="D66" s="18">
        <v>0</v>
      </c>
      <c r="E66" s="15">
        <f t="shared" si="0"/>
        <v>955.3</v>
      </c>
      <c r="F66" s="18">
        <v>1478.3999999999999</v>
      </c>
      <c r="G66" s="18">
        <v>0</v>
      </c>
      <c r="H66" s="15">
        <f t="shared" si="4"/>
        <v>1478.3999999999999</v>
      </c>
      <c r="I66" s="18">
        <v>2784.6000000000004</v>
      </c>
      <c r="J66" s="18">
        <v>0</v>
      </c>
      <c r="K66" s="15">
        <f t="shared" si="5"/>
        <v>2784.6000000000004</v>
      </c>
      <c r="L66" s="18">
        <v>3768.1000000000004</v>
      </c>
      <c r="M66" s="18">
        <v>0</v>
      </c>
      <c r="N66" s="15">
        <f t="shared" si="6"/>
        <v>3768.1000000000004</v>
      </c>
    </row>
    <row r="67" spans="1:14" ht="18.75" customHeight="1" x14ac:dyDescent="0.25">
      <c r="A67" s="16" t="s">
        <v>113</v>
      </c>
      <c r="B67" s="31" t="s">
        <v>60</v>
      </c>
      <c r="C67" s="15">
        <f>SUM(C68:C71)</f>
        <v>1483.6000000000001</v>
      </c>
      <c r="D67" s="15">
        <f>SUM(D68:D71)</f>
        <v>3901.2999999999997</v>
      </c>
      <c r="E67" s="15">
        <f t="shared" si="0"/>
        <v>-2417.6999999999998</v>
      </c>
      <c r="F67" s="15">
        <f>SUM(F68:F71)</f>
        <v>1325.6</v>
      </c>
      <c r="G67" s="15">
        <f>SUM(G68:G71)</f>
        <v>4369.1000000000004</v>
      </c>
      <c r="H67" s="15">
        <f t="shared" si="4"/>
        <v>-3043.5000000000005</v>
      </c>
      <c r="I67" s="15">
        <f>SUM(I68:I71)</f>
        <v>353.20000000000005</v>
      </c>
      <c r="J67" s="15">
        <f>SUM(J68:J71)</f>
        <v>6248.2000000000007</v>
      </c>
      <c r="K67" s="15">
        <f t="shared" si="5"/>
        <v>-5895.0000000000009</v>
      </c>
      <c r="L67" s="15">
        <f>SUM(L68:L71)</f>
        <v>758.00000000000045</v>
      </c>
      <c r="M67" s="15">
        <f>SUM(M68:M71)</f>
        <v>8498.7999999999993</v>
      </c>
      <c r="N67" s="15">
        <f t="shared" si="6"/>
        <v>-7740.7999999999993</v>
      </c>
    </row>
    <row r="68" spans="1:14" ht="18.75" customHeight="1" x14ac:dyDescent="0.25">
      <c r="A68" s="16" t="s">
        <v>114</v>
      </c>
      <c r="B68" s="26" t="s">
        <v>90</v>
      </c>
      <c r="C68" s="18">
        <v>882.4</v>
      </c>
      <c r="D68" s="18">
        <v>0</v>
      </c>
      <c r="E68" s="15">
        <f t="shared" si="0"/>
        <v>882.4</v>
      </c>
      <c r="F68" s="18">
        <v>-19.300000000000068</v>
      </c>
      <c r="G68" s="18">
        <v>0</v>
      </c>
      <c r="H68" s="15">
        <f t="shared" si="4"/>
        <v>-19.300000000000068</v>
      </c>
      <c r="I68" s="18">
        <v>-1569.1999999999998</v>
      </c>
      <c r="J68" s="18">
        <v>0</v>
      </c>
      <c r="K68" s="15">
        <f t="shared" si="5"/>
        <v>-1569.1999999999998</v>
      </c>
      <c r="L68" s="18">
        <v>-1678.1999999999998</v>
      </c>
      <c r="M68" s="18">
        <v>0</v>
      </c>
      <c r="N68" s="15">
        <f t="shared" si="6"/>
        <v>-1678.1999999999998</v>
      </c>
    </row>
    <row r="69" spans="1:14" ht="18.75" customHeight="1" x14ac:dyDescent="0.25">
      <c r="A69" s="16" t="s">
        <v>115</v>
      </c>
      <c r="B69" s="26" t="s">
        <v>92</v>
      </c>
      <c r="C69" s="18">
        <v>743</v>
      </c>
      <c r="D69" s="18">
        <v>95.6</v>
      </c>
      <c r="E69" s="15">
        <f t="shared" si="0"/>
        <v>647.4</v>
      </c>
      <c r="F69" s="18">
        <v>1743.5</v>
      </c>
      <c r="G69" s="18">
        <v>740.7</v>
      </c>
      <c r="H69" s="15">
        <f t="shared" si="4"/>
        <v>1002.8</v>
      </c>
      <c r="I69" s="18">
        <v>2362.6999999999998</v>
      </c>
      <c r="J69" s="18">
        <v>1758</v>
      </c>
      <c r="K69" s="15">
        <f t="shared" si="5"/>
        <v>604.69999999999982</v>
      </c>
      <c r="L69" s="18">
        <v>2436.2000000000003</v>
      </c>
      <c r="M69" s="18">
        <v>1827.3</v>
      </c>
      <c r="N69" s="15">
        <f t="shared" si="6"/>
        <v>608.90000000000032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3741.6</v>
      </c>
      <c r="E70" s="15">
        <f t="shared" ref="E70:E91" si="7">+C70-D70</f>
        <v>-3741.6</v>
      </c>
      <c r="F70" s="18">
        <v>0</v>
      </c>
      <c r="G70" s="18">
        <v>3649.1</v>
      </c>
      <c r="H70" s="15">
        <f t="shared" si="4"/>
        <v>-3649.1</v>
      </c>
      <c r="I70" s="18">
        <v>0</v>
      </c>
      <c r="J70" s="18">
        <v>4417.1000000000004</v>
      </c>
      <c r="K70" s="15">
        <f t="shared" si="5"/>
        <v>-4417.1000000000004</v>
      </c>
      <c r="L70" s="18">
        <v>0</v>
      </c>
      <c r="M70" s="18">
        <v>5889.4</v>
      </c>
      <c r="N70" s="15">
        <f t="shared" si="6"/>
        <v>-5889.4</v>
      </c>
    </row>
    <row r="71" spans="1:14" ht="18.75" customHeight="1" x14ac:dyDescent="0.25">
      <c r="A71" s="16" t="s">
        <v>117</v>
      </c>
      <c r="B71" s="26" t="s">
        <v>70</v>
      </c>
      <c r="C71" s="18">
        <v>-141.80000000000001</v>
      </c>
      <c r="D71" s="18">
        <v>64.099999999999994</v>
      </c>
      <c r="E71" s="15">
        <f t="shared" si="7"/>
        <v>-205.9</v>
      </c>
      <c r="F71" s="18">
        <v>-398.6</v>
      </c>
      <c r="G71" s="18">
        <v>-20.7</v>
      </c>
      <c r="H71" s="15">
        <f t="shared" si="4"/>
        <v>-377.90000000000003</v>
      </c>
      <c r="I71" s="18">
        <v>-440.29999999999995</v>
      </c>
      <c r="J71" s="18">
        <v>73.099999999999994</v>
      </c>
      <c r="K71" s="15">
        <f t="shared" si="5"/>
        <v>-513.4</v>
      </c>
      <c r="L71" s="18">
        <v>0</v>
      </c>
      <c r="M71" s="18">
        <v>782.1</v>
      </c>
      <c r="N71" s="15">
        <f t="shared" si="6"/>
        <v>-782.1</v>
      </c>
    </row>
    <row r="72" spans="1:14" ht="18.75" customHeight="1" x14ac:dyDescent="0.25">
      <c r="A72" s="16" t="s">
        <v>118</v>
      </c>
      <c r="B72" s="30" t="s">
        <v>119</v>
      </c>
      <c r="C72" s="32"/>
      <c r="D72" s="32"/>
      <c r="E72" s="15">
        <f>SUM(E73:E76)</f>
        <v>195.76797015</v>
      </c>
      <c r="F72" s="32"/>
      <c r="G72" s="32"/>
      <c r="H72" s="15">
        <f>SUM(H73:H76)</f>
        <v>162.23235606999998</v>
      </c>
      <c r="I72" s="32"/>
      <c r="J72" s="32"/>
      <c r="K72" s="15">
        <f>SUM(K73:K76)</f>
        <v>257.06398961999997</v>
      </c>
      <c r="L72" s="32"/>
      <c r="M72" s="32"/>
      <c r="N72" s="15">
        <f>SUM(N73:N76)</f>
        <v>540.36633374000007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-3.3</v>
      </c>
      <c r="F73" s="32"/>
      <c r="G73" s="32"/>
      <c r="H73" s="18">
        <v>-5.2</v>
      </c>
      <c r="I73" s="32"/>
      <c r="J73" s="32"/>
      <c r="K73" s="18">
        <v>-10.7</v>
      </c>
      <c r="L73" s="32"/>
      <c r="M73" s="32"/>
      <c r="N73" s="18">
        <v>-8.5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89</v>
      </c>
      <c r="F74" s="32"/>
      <c r="G74" s="32"/>
      <c r="H74" s="18">
        <v>39.600000000000009</v>
      </c>
      <c r="I74" s="32"/>
      <c r="J74" s="32"/>
      <c r="K74" s="18">
        <v>121.29999999999998</v>
      </c>
      <c r="L74" s="32"/>
      <c r="M74" s="32"/>
      <c r="N74" s="18">
        <v>167.5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110.06797015000001</v>
      </c>
      <c r="F76" s="32"/>
      <c r="G76" s="32"/>
      <c r="H76" s="18">
        <v>127.83235606999999</v>
      </c>
      <c r="I76" s="32"/>
      <c r="J76" s="32"/>
      <c r="K76" s="18">
        <v>146.46398961999998</v>
      </c>
      <c r="L76" s="32"/>
      <c r="M76" s="32"/>
      <c r="N76" s="18">
        <v>381.36633374000002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2791.2809499765981</v>
      </c>
      <c r="D77" s="15">
        <f>SUM(D79:D82)</f>
        <v>4017.4458300580154</v>
      </c>
      <c r="E77" s="15">
        <f t="shared" si="7"/>
        <v>-1226.1648800814173</v>
      </c>
      <c r="F77" s="15">
        <f>SUM(F79:F82)</f>
        <v>3280.4940487660847</v>
      </c>
      <c r="G77" s="15">
        <f>SUM(G79:G82)</f>
        <v>5408.2292063584018</v>
      </c>
      <c r="H77" s="15">
        <f t="shared" ref="H77" si="8">+F77-G77</f>
        <v>-2127.7351575923171</v>
      </c>
      <c r="I77" s="15">
        <f>SUM(I79:I82)</f>
        <v>1075.3121305322989</v>
      </c>
      <c r="J77" s="15">
        <f>SUM(J79:J82)</f>
        <v>3294.5513398593012</v>
      </c>
      <c r="K77" s="15">
        <f t="shared" ref="K77" si="9">+I77-J77</f>
        <v>-2219.2392093270023</v>
      </c>
      <c r="L77" s="15">
        <f>SUM(L79:L82)</f>
        <v>-2828.6242838944104</v>
      </c>
      <c r="M77" s="15">
        <f>SUM(M79:M82)</f>
        <v>21.802478336662034</v>
      </c>
      <c r="N77" s="15">
        <f t="shared" ref="N77" si="10">+L77-M77</f>
        <v>-2850.4267622310726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-92.5</v>
      </c>
      <c r="D79" s="18">
        <v>3075.6000000000004</v>
      </c>
      <c r="E79" s="15">
        <f t="shared" si="7"/>
        <v>-3168.1000000000004</v>
      </c>
      <c r="F79" s="18">
        <v>144.30000000000001</v>
      </c>
      <c r="G79" s="18">
        <v>4754.5</v>
      </c>
      <c r="H79" s="15">
        <f t="shared" ref="H79:H82" si="11">+F79-G79</f>
        <v>-4610.2</v>
      </c>
      <c r="I79" s="18">
        <v>18.999999999999986</v>
      </c>
      <c r="J79" s="18">
        <v>2425.8000000000002</v>
      </c>
      <c r="K79" s="15">
        <f t="shared" ref="K79:K82" si="12">+I79-J79</f>
        <v>-2406.8000000000002</v>
      </c>
      <c r="L79" s="18">
        <v>24.800000000000011</v>
      </c>
      <c r="M79" s="18">
        <v>-3799.3000000000006</v>
      </c>
      <c r="N79" s="15">
        <f t="shared" ref="N79:N82" si="13">+L79-M79</f>
        <v>3824.1000000000008</v>
      </c>
    </row>
    <row r="80" spans="1:14" ht="18.75" customHeight="1" x14ac:dyDescent="0.25">
      <c r="A80" s="16" t="s">
        <v>127</v>
      </c>
      <c r="B80" s="26" t="s">
        <v>92</v>
      </c>
      <c r="C80" s="18">
        <v>-544.50000000000011</v>
      </c>
      <c r="D80" s="18">
        <v>-935.60000000000014</v>
      </c>
      <c r="E80" s="15">
        <f t="shared" si="7"/>
        <v>391.1</v>
      </c>
      <c r="F80" s="18">
        <v>494.1</v>
      </c>
      <c r="G80" s="18">
        <v>-850.80000000000155</v>
      </c>
      <c r="H80" s="15">
        <f t="shared" si="11"/>
        <v>1344.9000000000015</v>
      </c>
      <c r="I80" s="18">
        <v>-411.49999999999989</v>
      </c>
      <c r="J80" s="18">
        <v>-382.29999999999973</v>
      </c>
      <c r="K80" s="15">
        <f t="shared" si="12"/>
        <v>-29.200000000000159</v>
      </c>
      <c r="L80" s="18">
        <v>-554.70000000000005</v>
      </c>
      <c r="M80" s="18">
        <v>3183.1000000000004</v>
      </c>
      <c r="N80" s="15">
        <f t="shared" si="13"/>
        <v>-3737.8</v>
      </c>
    </row>
    <row r="81" spans="1:14" ht="18.75" customHeight="1" x14ac:dyDescent="0.25">
      <c r="A81" s="16" t="s">
        <v>128</v>
      </c>
      <c r="B81" s="26" t="s">
        <v>68</v>
      </c>
      <c r="C81" s="18">
        <v>3507.6468650265979</v>
      </c>
      <c r="D81" s="18">
        <v>-374.91699498198466</v>
      </c>
      <c r="E81" s="15">
        <f t="shared" si="7"/>
        <v>3882.5638600085827</v>
      </c>
      <c r="F81" s="18">
        <v>2627.2780362260846</v>
      </c>
      <c r="G81" s="18">
        <v>-345.2382007415963</v>
      </c>
      <c r="H81" s="15">
        <f t="shared" si="11"/>
        <v>2972.5162369676809</v>
      </c>
      <c r="I81" s="18">
        <v>1561.0935433822983</v>
      </c>
      <c r="J81" s="18">
        <v>-360.24086184069813</v>
      </c>
      <c r="K81" s="15">
        <f t="shared" si="12"/>
        <v>1921.3344052229963</v>
      </c>
      <c r="L81" s="18">
        <v>-2143.4464489244097</v>
      </c>
      <c r="M81" s="18">
        <v>-362.20191145333774</v>
      </c>
      <c r="N81" s="15">
        <f t="shared" si="13"/>
        <v>-1781.2445374710719</v>
      </c>
    </row>
    <row r="82" spans="1:14" ht="18.75" customHeight="1" x14ac:dyDescent="0.25">
      <c r="A82" s="16" t="s">
        <v>129</v>
      </c>
      <c r="B82" s="26" t="s">
        <v>70</v>
      </c>
      <c r="C82" s="18">
        <v>-79.365915049999714</v>
      </c>
      <c r="D82" s="18">
        <v>2252.3628250400002</v>
      </c>
      <c r="E82" s="15">
        <f t="shared" si="7"/>
        <v>-2331.72874009</v>
      </c>
      <c r="F82" s="18">
        <v>14.816012539999804</v>
      </c>
      <c r="G82" s="18">
        <v>1849.7674070999997</v>
      </c>
      <c r="H82" s="15">
        <f t="shared" si="11"/>
        <v>-1834.9513945599999</v>
      </c>
      <c r="I82" s="18">
        <v>-93.281412849999583</v>
      </c>
      <c r="J82" s="18">
        <v>1611.2922016999987</v>
      </c>
      <c r="K82" s="15">
        <f t="shared" si="12"/>
        <v>-1704.5736145499982</v>
      </c>
      <c r="L82" s="18">
        <v>-155.27783497000044</v>
      </c>
      <c r="M82" s="18">
        <v>1000.2043897900001</v>
      </c>
      <c r="N82" s="15">
        <f t="shared" si="13"/>
        <v>-1155.4822247600005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-0.12193024488007873</v>
      </c>
      <c r="D84" s="18">
        <v>0</v>
      </c>
      <c r="E84" s="15">
        <f t="shared" ref="E84:E89" si="14">+C84-D84</f>
        <v>-0.12193024488007873</v>
      </c>
      <c r="F84" s="18">
        <v>0.12630484167459169</v>
      </c>
      <c r="G84" s="18">
        <v>0</v>
      </c>
      <c r="H84" s="15">
        <f t="shared" ref="H84:H91" si="15">+F84-G84</f>
        <v>0.12630484167459169</v>
      </c>
      <c r="I84" s="18">
        <v>0.12238602735446245</v>
      </c>
      <c r="J84" s="18">
        <v>0</v>
      </c>
      <c r="K84" s="15">
        <f t="shared" ref="K84:K91" si="16">+I84-J84</f>
        <v>0.12238602735446245</v>
      </c>
      <c r="L84" s="18">
        <v>7.8072751090523553</v>
      </c>
      <c r="M84" s="18">
        <v>0</v>
      </c>
      <c r="N84" s="15">
        <f t="shared" ref="N84:N91" si="17">+L84-M84</f>
        <v>7.8072751090523553</v>
      </c>
    </row>
    <row r="85" spans="1:14" ht="18.75" customHeight="1" x14ac:dyDescent="0.25">
      <c r="A85" s="16" t="s">
        <v>133</v>
      </c>
      <c r="B85" s="26" t="s">
        <v>134</v>
      </c>
      <c r="C85" s="18">
        <v>3685.2367043499999</v>
      </c>
      <c r="D85" s="18">
        <v>3627.2034924800009</v>
      </c>
      <c r="E85" s="15">
        <f t="shared" si="14"/>
        <v>58.033211869998922</v>
      </c>
      <c r="F85" s="18">
        <v>3853.7033701399996</v>
      </c>
      <c r="G85" s="18">
        <v>6182.8992766100018</v>
      </c>
      <c r="H85" s="15">
        <f t="shared" si="15"/>
        <v>-2329.1959064700022</v>
      </c>
      <c r="I85" s="18">
        <v>2249.0731673600003</v>
      </c>
      <c r="J85" s="18">
        <v>4345.2283988700019</v>
      </c>
      <c r="K85" s="15">
        <f t="shared" si="16"/>
        <v>-2096.1552315100016</v>
      </c>
      <c r="L85" s="18">
        <v>-1208.8620665500007</v>
      </c>
      <c r="M85" s="18">
        <v>-1067.0271796900001</v>
      </c>
      <c r="N85" s="15">
        <f t="shared" si="17"/>
        <v>-141.83488686000055</v>
      </c>
    </row>
    <row r="86" spans="1:14" ht="18.75" customHeight="1" x14ac:dyDescent="0.25">
      <c r="A86" s="16" t="s">
        <v>135</v>
      </c>
      <c r="B86" s="26" t="s">
        <v>136</v>
      </c>
      <c r="C86" s="18">
        <v>-509.01820472852216</v>
      </c>
      <c r="D86" s="18">
        <v>1823.878911538015</v>
      </c>
      <c r="E86" s="15">
        <f t="shared" si="14"/>
        <v>-2332.8971162665371</v>
      </c>
      <c r="F86" s="18">
        <v>-236.51909261558998</v>
      </c>
      <c r="G86" s="18">
        <v>1209.2986439084034</v>
      </c>
      <c r="H86" s="15">
        <f t="shared" si="15"/>
        <v>-1445.8177365239933</v>
      </c>
      <c r="I86" s="18">
        <v>-652.99866664505623</v>
      </c>
      <c r="J86" s="18">
        <v>1384.3940930193019</v>
      </c>
      <c r="K86" s="15">
        <f t="shared" si="16"/>
        <v>-2037.392759664358</v>
      </c>
      <c r="L86" s="18">
        <v>-1000.6902470334625</v>
      </c>
      <c r="M86" s="18">
        <v>614.53040208666266</v>
      </c>
      <c r="N86" s="15">
        <f t="shared" si="17"/>
        <v>-1615.220649120125</v>
      </c>
    </row>
    <row r="87" spans="1:14" ht="18.75" customHeight="1" x14ac:dyDescent="0.25">
      <c r="A87" s="16" t="s">
        <v>137</v>
      </c>
      <c r="B87" s="26" t="s">
        <v>138</v>
      </c>
      <c r="C87" s="18">
        <v>-15.539762619999999</v>
      </c>
      <c r="D87" s="18">
        <v>-5.3234407099999368</v>
      </c>
      <c r="E87" s="15">
        <f t="shared" si="14"/>
        <v>-10.216321910000062</v>
      </c>
      <c r="F87" s="18">
        <v>-20.080667319999968</v>
      </c>
      <c r="G87" s="18">
        <v>5.26961985999995</v>
      </c>
      <c r="H87" s="15">
        <f t="shared" si="15"/>
        <v>-25.350287179999917</v>
      </c>
      <c r="I87" s="18">
        <v>-23.959949719999997</v>
      </c>
      <c r="J87" s="18">
        <v>7.4084376899999196</v>
      </c>
      <c r="K87" s="15">
        <f t="shared" si="16"/>
        <v>-31.368387409999919</v>
      </c>
      <c r="L87" s="18">
        <v>-27.729200319999986</v>
      </c>
      <c r="M87" s="18">
        <v>505.25527696</v>
      </c>
      <c r="N87" s="15">
        <f t="shared" si="17"/>
        <v>-532.98447727999996</v>
      </c>
    </row>
    <row r="88" spans="1:14" ht="18.75" customHeight="1" x14ac:dyDescent="0.25">
      <c r="A88" s="16" t="s">
        <v>139</v>
      </c>
      <c r="B88" s="26" t="s">
        <v>140</v>
      </c>
      <c r="C88" s="18">
        <v>180.9335611100002</v>
      </c>
      <c r="D88" s="18">
        <v>152.91630570999976</v>
      </c>
      <c r="E88" s="15">
        <f t="shared" si="14"/>
        <v>28.017255400000437</v>
      </c>
      <c r="F88" s="18">
        <v>101.49164251000002</v>
      </c>
      <c r="G88" s="18">
        <v>11.073327139999954</v>
      </c>
      <c r="H88" s="15">
        <f t="shared" si="15"/>
        <v>90.418315370000073</v>
      </c>
      <c r="I88" s="18">
        <v>-53.242088229999588</v>
      </c>
      <c r="J88" s="18">
        <v>-152.63248101999977</v>
      </c>
      <c r="K88" s="15">
        <f t="shared" si="16"/>
        <v>99.390392790000192</v>
      </c>
      <c r="L88" s="18">
        <v>-473.84260165000001</v>
      </c>
      <c r="M88" s="18">
        <v>-486.48549199999979</v>
      </c>
      <c r="N88" s="15">
        <f t="shared" si="17"/>
        <v>12.642890349999789</v>
      </c>
    </row>
    <row r="89" spans="1:14" ht="18.75" customHeight="1" x14ac:dyDescent="0.25">
      <c r="A89" s="16" t="s">
        <v>141</v>
      </c>
      <c r="B89" s="26" t="s">
        <v>142</v>
      </c>
      <c r="C89" s="18">
        <v>-550.20941789000017</v>
      </c>
      <c r="D89" s="18">
        <v>-1581.2294389600002</v>
      </c>
      <c r="E89" s="15">
        <f t="shared" si="14"/>
        <v>1031.02002107</v>
      </c>
      <c r="F89" s="18">
        <v>-418.22750879</v>
      </c>
      <c r="G89" s="18">
        <v>-2000.3116611600001</v>
      </c>
      <c r="H89" s="15">
        <f t="shared" si="15"/>
        <v>1582.0841523700001</v>
      </c>
      <c r="I89" s="18">
        <v>-443.68271826000006</v>
      </c>
      <c r="J89" s="18">
        <v>-2289.8471086999998</v>
      </c>
      <c r="K89" s="15">
        <f t="shared" si="16"/>
        <v>1846.1643904399998</v>
      </c>
      <c r="L89" s="18">
        <v>-125.30744344999994</v>
      </c>
      <c r="M89" s="18">
        <v>455.52947097999987</v>
      </c>
      <c r="N89" s="15">
        <f t="shared" si="17"/>
        <v>-580.83691442999975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305.10000000000002</v>
      </c>
      <c r="D91" s="32"/>
      <c r="E91" s="15">
        <f t="shared" si="7"/>
        <v>305.10000000000002</v>
      </c>
      <c r="F91" s="18">
        <v>950.6</v>
      </c>
      <c r="G91" s="32"/>
      <c r="H91" s="15">
        <f t="shared" si="15"/>
        <v>950.6</v>
      </c>
      <c r="I91" s="18">
        <v>1068.3999999999999</v>
      </c>
      <c r="J91" s="32"/>
      <c r="K91" s="15">
        <f t="shared" si="16"/>
        <v>1068.3999999999999</v>
      </c>
      <c r="L91" s="18">
        <v>639</v>
      </c>
      <c r="M91" s="32"/>
      <c r="N91" s="15">
        <f t="shared" si="17"/>
        <v>639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107.51721749604474</v>
      </c>
      <c r="F92" s="32"/>
      <c r="G92" s="32"/>
      <c r="H92" s="15">
        <f>+H44-H6-H40</f>
        <v>313.20600614245859</v>
      </c>
      <c r="I92" s="32"/>
      <c r="J92" s="32"/>
      <c r="K92" s="15">
        <f>+K44-K6-K40</f>
        <v>-282.35717194037056</v>
      </c>
      <c r="L92" s="32"/>
      <c r="M92" s="32"/>
      <c r="N92" s="15">
        <f>+N44-N6-N40</f>
        <v>-1211.4426961771001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87" stopIfTrue="1"/>
    <cfRule type="duplicateValues" dxfId="50" priority="88" stopIfTrue="1"/>
  </conditionalFormatting>
  <conditionalFormatting sqref="C43">
    <cfRule type="duplicateValues" dxfId="49" priority="41" stopIfTrue="1"/>
    <cfRule type="duplicateValues" dxfId="48" priority="42" stopIfTrue="1"/>
  </conditionalFormatting>
  <conditionalFormatting sqref="D5">
    <cfRule type="duplicateValues" dxfId="47" priority="85" stopIfTrue="1"/>
    <cfRule type="duplicateValues" dxfId="46" priority="86" stopIfTrue="1"/>
  </conditionalFormatting>
  <conditionalFormatting sqref="D43">
    <cfRule type="duplicateValues" dxfId="45" priority="39" stopIfTrue="1"/>
    <cfRule type="duplicateValues" dxfId="44" priority="40" stopIfTrue="1"/>
  </conditionalFormatting>
  <conditionalFormatting sqref="E5">
    <cfRule type="duplicateValues" dxfId="43" priority="71" stopIfTrue="1"/>
    <cfRule type="duplicateValues" dxfId="42" priority="72" stopIfTrue="1"/>
  </conditionalFormatting>
  <conditionalFormatting sqref="E43">
    <cfRule type="duplicateValues" dxfId="41" priority="37" stopIfTrue="1"/>
    <cfRule type="duplicateValues" dxfId="40" priority="38" stopIfTrue="1"/>
  </conditionalFormatting>
  <conditionalFormatting sqref="F5">
    <cfRule type="duplicateValues" dxfId="39" priority="83" stopIfTrue="1"/>
    <cfRule type="duplicateValues" dxfId="38" priority="84" stopIfTrue="1"/>
  </conditionalFormatting>
  <conditionalFormatting sqref="F43">
    <cfRule type="duplicateValues" dxfId="37" priority="29" stopIfTrue="1"/>
    <cfRule type="duplicateValues" dxfId="36" priority="30" stopIfTrue="1"/>
  </conditionalFormatting>
  <conditionalFormatting sqref="G5">
    <cfRule type="duplicateValues" dxfId="35" priority="63" stopIfTrue="1"/>
    <cfRule type="duplicateValues" dxfId="34" priority="64" stopIfTrue="1"/>
  </conditionalFormatting>
  <conditionalFormatting sqref="G43">
    <cfRule type="duplicateValues" dxfId="33" priority="27" stopIfTrue="1"/>
    <cfRule type="duplicateValues" dxfId="32" priority="28" stopIfTrue="1"/>
  </conditionalFormatting>
  <conditionalFormatting sqref="G5:H5">
    <cfRule type="duplicateValues" dxfId="31" priority="81" stopIfTrue="1"/>
    <cfRule type="duplicateValues" dxfId="30" priority="82" stopIfTrue="1"/>
  </conditionalFormatting>
  <conditionalFormatting sqref="H5">
    <cfRule type="duplicateValues" dxfId="29" priority="69" stopIfTrue="1"/>
    <cfRule type="duplicateValues" dxfId="28" priority="70" stopIfTrue="1"/>
  </conditionalFormatting>
  <conditionalFormatting sqref="H43">
    <cfRule type="duplicateValues" dxfId="27" priority="25" stopIfTrue="1"/>
    <cfRule type="duplicateValues" dxfId="26" priority="26" stopIfTrue="1"/>
  </conditionalFormatting>
  <conditionalFormatting sqref="I5">
    <cfRule type="duplicateValues" dxfId="25" priority="79" stopIfTrue="1"/>
    <cfRule type="duplicateValues" dxfId="24" priority="80" stopIfTrue="1"/>
  </conditionalFormatting>
  <conditionalFormatting sqref="I43">
    <cfRule type="duplicateValues" dxfId="23" priority="17" stopIfTrue="1"/>
    <cfRule type="duplicateValues" dxfId="22" priority="18" stopIfTrue="1"/>
  </conditionalFormatting>
  <conditionalFormatting sqref="J5">
    <cfRule type="duplicateValues" dxfId="21" priority="61" stopIfTrue="1"/>
    <cfRule type="duplicateValues" dxfId="20" priority="62" stopIfTrue="1"/>
  </conditionalFormatting>
  <conditionalFormatting sqref="J43">
    <cfRule type="duplicateValues" dxfId="19" priority="15" stopIfTrue="1"/>
    <cfRule type="duplicateValues" dxfId="18" priority="16" stopIfTrue="1"/>
  </conditionalFormatting>
  <conditionalFormatting sqref="J5:K5">
    <cfRule type="duplicateValues" dxfId="17" priority="77" stopIfTrue="1"/>
    <cfRule type="duplicateValues" dxfId="16" priority="78" stopIfTrue="1"/>
  </conditionalFormatting>
  <conditionalFormatting sqref="K5">
    <cfRule type="duplicateValues" dxfId="15" priority="67" stopIfTrue="1"/>
    <cfRule type="duplicateValues" dxfId="14" priority="68" stopIfTrue="1"/>
  </conditionalFormatting>
  <conditionalFormatting sqref="K43">
    <cfRule type="duplicateValues" dxfId="13" priority="13" stopIfTrue="1"/>
    <cfRule type="duplicateValues" dxfId="12" priority="14" stopIfTrue="1"/>
  </conditionalFormatting>
  <conditionalFormatting sqref="L5">
    <cfRule type="duplicateValues" dxfId="11" priority="75" stopIfTrue="1"/>
    <cfRule type="duplicateValues" dxfId="10" priority="76" stopIfTrue="1"/>
  </conditionalFormatting>
  <conditionalFormatting sqref="L43">
    <cfRule type="duplicateValues" dxfId="9" priority="5" stopIfTrue="1"/>
    <cfRule type="duplicateValues" dxfId="8" priority="6" stopIfTrue="1"/>
  </conditionalFormatting>
  <conditionalFormatting sqref="M5">
    <cfRule type="duplicateValues" dxfId="7" priority="73" stopIfTrue="1"/>
    <cfRule type="duplicateValues" dxfId="6" priority="74" stopIfTrue="1"/>
  </conditionalFormatting>
  <conditionalFormatting sqref="M43">
    <cfRule type="duplicateValues" dxfId="5" priority="3" stopIfTrue="1"/>
    <cfRule type="duplicateValues" dxfId="4" priority="4" stopIfTrue="1"/>
  </conditionalFormatting>
  <conditionalFormatting sqref="N5">
    <cfRule type="duplicateValues" dxfId="3" priority="65" stopIfTrue="1"/>
    <cfRule type="duplicateValues" dxfId="2" priority="66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2026-03-25T11:45:31Z</dcterms:created>
  <dcterms:modified xsi:type="dcterms:W3CDTF">2026-03-25T11:46:17Z</dcterms:modified>
</cp:coreProperties>
</file>