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F2CDC102-F995-4F24-9672-003905545953}" xr6:coauthVersionLast="47" xr6:coauthVersionMax="47" xr10:uidLastSave="{00000000-0000-0000-0000-000000000000}"/>
  <bookViews>
    <workbookView xWindow="-28920" yWindow="-120" windowWidth="29040" windowHeight="17520" xr2:uid="{7DA31AB0-01EE-4519-AD8A-E7D2DC8B3949}"/>
  </bookViews>
  <sheets>
    <sheet name="IIP_2022" sheetId="1" r:id="rId1"/>
  </sheets>
  <definedNames>
    <definedName name="_xlnm._FilterDatabase" localSheetId="0" hidden="1">IIP_2022!$A$6:$WSB$48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K29" i="1" s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G24" i="1"/>
  <c r="F24" i="1"/>
  <c r="D24" i="1"/>
  <c r="D18" i="1" s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J19" i="1"/>
  <c r="J18" i="1" s="1"/>
  <c r="I19" i="1"/>
  <c r="K19" i="1" s="1"/>
  <c r="G19" i="1"/>
  <c r="G18" i="1" s="1"/>
  <c r="F19" i="1"/>
  <c r="F18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C13" i="1"/>
  <c r="C7" i="1" s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G8" i="1"/>
  <c r="F8" i="1"/>
  <c r="H8" i="1" s="1"/>
  <c r="D8" i="1"/>
  <c r="C8" i="1"/>
  <c r="E8" i="1" s="1"/>
  <c r="E13" i="1" l="1"/>
  <c r="D7" i="1"/>
  <c r="D6" i="1" s="1"/>
  <c r="L18" i="1"/>
  <c r="I7" i="1"/>
  <c r="H29" i="1"/>
  <c r="H24" i="1"/>
  <c r="H34" i="1"/>
  <c r="M18" i="1"/>
  <c r="J7" i="1"/>
  <c r="L7" i="1"/>
  <c r="G7" i="1"/>
  <c r="G6" i="1" s="1"/>
  <c r="M7" i="1"/>
  <c r="M6" i="1" s="1"/>
  <c r="K7" i="1"/>
  <c r="J6" i="1"/>
  <c r="H18" i="1"/>
  <c r="E7" i="1"/>
  <c r="I18" i="1"/>
  <c r="K18" i="1" s="1"/>
  <c r="K8" i="1"/>
  <c r="F7" i="1"/>
  <c r="N19" i="1"/>
  <c r="N8" i="1"/>
  <c r="H19" i="1"/>
  <c r="C18" i="1"/>
  <c r="E18" i="1" s="1"/>
  <c r="N7" i="1" l="1"/>
  <c r="L6" i="1"/>
  <c r="C6" i="1"/>
  <c r="E6" i="1" s="1"/>
  <c r="N18" i="1"/>
  <c r="H7" i="1"/>
  <c r="F6" i="1"/>
  <c r="H6" i="1" s="1"/>
  <c r="N6" i="1"/>
  <c r="I6" i="1"/>
  <c r="K6" i="1" s="1"/>
</calcChain>
</file>

<file path=xl/sharedStrings.xml><?xml version="1.0" encoding="utf-8"?>
<sst xmlns="http://schemas.openxmlformats.org/spreadsheetml/2006/main" count="102" uniqueCount="73">
  <si>
    <t>International investment position</t>
  </si>
  <si>
    <t>(mil. EUR)</t>
  </si>
  <si>
    <t>Q1</t>
  </si>
  <si>
    <t>Q2</t>
  </si>
  <si>
    <t>Q3</t>
  </si>
  <si>
    <t>Q4</t>
  </si>
  <si>
    <t>Assets</t>
  </si>
  <si>
    <t>Liabilities</t>
  </si>
  <si>
    <t>Net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</si>
  <si>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</si>
  <si>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</si>
  <si>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</si>
  <si>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</si>
  <si>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</si>
  <si>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</si>
  <si>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</si>
  <si>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</si>
  <si>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</si>
  <si>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Other 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</si>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</sst>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FA88A29A-ED08-4B5E-B490-1E0AD1ED24B4}"/>
    <cellStyle name="Normal 7" xfId="1" xr:uid="{52F7A00A-A167-4321-88C8-FAFCDED37B09}"/>
    <cellStyle name="Normal_Booklet 2011_euro17_WGES_2011_280" xfId="2" xr:uid="{0E7E94EA-CB85-48E5-B4D2-7EAE8F66C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50E06-7E04-4D08-9D23-FB1EE4C344E5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2022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137155.56288496411</v>
      </c>
      <c r="D6" s="15">
        <f>+D7+D18+D29+D34</f>
        <v>199451.89906260831</v>
      </c>
      <c r="E6" s="15">
        <f>+C6-D6</f>
        <v>-62296.336177644203</v>
      </c>
      <c r="F6" s="15">
        <f>+F7+F18+F29+F34+F48</f>
        <v>125670.89696769624</v>
      </c>
      <c r="G6" s="15">
        <f>+G7+G18+G29+G34</f>
        <v>192779.16907502641</v>
      </c>
      <c r="H6" s="15">
        <f>+F6-G6</f>
        <v>-67108.272107330165</v>
      </c>
      <c r="I6" s="15">
        <f>+I7+I18+I29+I34+I48</f>
        <v>109391.80649308502</v>
      </c>
      <c r="J6" s="15">
        <f>+J7+J18+J29+J34</f>
        <v>179221.13165897795</v>
      </c>
      <c r="K6" s="15">
        <f>+I6-J6</f>
        <v>-69829.325165892922</v>
      </c>
      <c r="L6" s="15">
        <f>+L7+L18+L29+L34+L48</f>
        <v>104543.17218650611</v>
      </c>
      <c r="M6" s="15">
        <f>+M7+M18+M29+M34</f>
        <v>172356.27369806863</v>
      </c>
      <c r="N6" s="15">
        <f>+L6-M6</f>
        <v>-67813.10151156252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19221.833039999998</v>
      </c>
      <c r="D7" s="15">
        <f>+D8+D13</f>
        <v>68695.824402899976</v>
      </c>
      <c r="E7" s="15">
        <f t="shared" ref="E7:E48" si="0">+C7-D7</f>
        <v>-49473.991362899978</v>
      </c>
      <c r="F7" s="15">
        <f>+F8+F13</f>
        <v>18856.571609999999</v>
      </c>
      <c r="G7" s="15">
        <f>+G8+G13</f>
        <v>68766.037012899993</v>
      </c>
      <c r="H7" s="15">
        <f t="shared" ref="H7:H34" si="1">+F7-G7</f>
        <v>-49909.465402899994</v>
      </c>
      <c r="I7" s="15">
        <f>+I8+I13</f>
        <v>19573.624530000001</v>
      </c>
      <c r="J7" s="15">
        <f>+J8+J13</f>
        <v>70420.07349689999</v>
      </c>
      <c r="K7" s="15">
        <f t="shared" ref="K7:K34" si="2">+I7-J7</f>
        <v>-50846.448966899989</v>
      </c>
      <c r="L7" s="15">
        <f>+L8+L13</f>
        <v>20786.597890000001</v>
      </c>
      <c r="M7" s="15">
        <f>+M8+M13</f>
        <v>71640.484745999987</v>
      </c>
      <c r="N7" s="15">
        <f t="shared" ref="N7:N34" si="3">+L7-M7</f>
        <v>-50853.886855999983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3827.2600400000001</v>
      </c>
      <c r="D8" s="15">
        <f>SUM(D9:D12)</f>
        <v>51612.846402899981</v>
      </c>
      <c r="E8" s="15">
        <f t="shared" si="0"/>
        <v>-47785.58636289998</v>
      </c>
      <c r="F8" s="15">
        <f>SUM(F9:F12)</f>
        <v>3790.22361</v>
      </c>
      <c r="G8" s="15">
        <f>SUM(G9:G12)</f>
        <v>51380.417012899983</v>
      </c>
      <c r="H8" s="15">
        <f t="shared" si="1"/>
        <v>-47590.193402899982</v>
      </c>
      <c r="I8" s="15">
        <f>SUM(I9:I12)</f>
        <v>3828.5975299999996</v>
      </c>
      <c r="J8" s="15">
        <f>SUM(J9:J12)</f>
        <v>51901.398496899987</v>
      </c>
      <c r="K8" s="15">
        <f t="shared" si="2"/>
        <v>-48072.800966899988</v>
      </c>
      <c r="L8" s="15">
        <f>SUM(L9:L12)</f>
        <v>4252.0938900000001</v>
      </c>
      <c r="M8" s="15">
        <f>SUM(M9:M12)</f>
        <v>52226.197745999991</v>
      </c>
      <c r="N8" s="15">
        <f t="shared" si="3"/>
        <v>-47974.103855999987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12.399040000000001</v>
      </c>
      <c r="D10" s="20">
        <v>9390.9674000000014</v>
      </c>
      <c r="E10" s="15">
        <f t="shared" si="0"/>
        <v>-9378.5683600000011</v>
      </c>
      <c r="F10" s="20">
        <v>11.034610000000001</v>
      </c>
      <c r="G10" s="20">
        <v>9420.1749</v>
      </c>
      <c r="H10" s="15">
        <f t="shared" si="1"/>
        <v>-9409.1402899999994</v>
      </c>
      <c r="I10" s="20">
        <v>14.190530000000001</v>
      </c>
      <c r="J10" s="20">
        <v>9627.8574500000013</v>
      </c>
      <c r="K10" s="15">
        <f t="shared" si="2"/>
        <v>-9613.6669200000015</v>
      </c>
      <c r="L10" s="20">
        <v>276.57688999999999</v>
      </c>
      <c r="M10" s="20">
        <v>9768.917730000001</v>
      </c>
      <c r="N10" s="15">
        <f t="shared" si="3"/>
        <v>-9492.3408400000008</v>
      </c>
    </row>
    <row r="11" spans="1:14" s="21" customFormat="1" x14ac:dyDescent="0.25">
      <c r="A11" s="13" t="s">
        <v>19</v>
      </c>
      <c r="B11" s="19" t="s">
        <v>20</v>
      </c>
      <c r="C11" s="20">
        <v>19.868000000000002</v>
      </c>
      <c r="D11" s="20">
        <v>0</v>
      </c>
      <c r="E11" s="15">
        <f t="shared" si="0"/>
        <v>19.868000000000002</v>
      </c>
      <c r="F11" s="20">
        <v>19.868000000000002</v>
      </c>
      <c r="G11" s="20">
        <v>0</v>
      </c>
      <c r="H11" s="15">
        <f t="shared" si="1"/>
        <v>19.868000000000002</v>
      </c>
      <c r="I11" s="20">
        <v>19.868000000000002</v>
      </c>
      <c r="J11" s="20">
        <v>0</v>
      </c>
      <c r="K11" s="15">
        <f t="shared" si="2"/>
        <v>19.868000000000002</v>
      </c>
      <c r="L11" s="20">
        <v>19.186</v>
      </c>
      <c r="M11" s="20">
        <v>0</v>
      </c>
      <c r="N11" s="15">
        <f t="shared" si="3"/>
        <v>19.186</v>
      </c>
    </row>
    <row r="12" spans="1:14" s="21" customFormat="1" x14ac:dyDescent="0.25">
      <c r="A12" s="13" t="s">
        <v>21</v>
      </c>
      <c r="B12" s="19" t="s">
        <v>22</v>
      </c>
      <c r="C12" s="20">
        <v>3794.9929999999999</v>
      </c>
      <c r="D12" s="20">
        <v>42221.879002899979</v>
      </c>
      <c r="E12" s="15">
        <f t="shared" si="0"/>
        <v>-38426.886002899977</v>
      </c>
      <c r="F12" s="20">
        <v>3759.3209999999999</v>
      </c>
      <c r="G12" s="20">
        <v>41960.242112899985</v>
      </c>
      <c r="H12" s="15">
        <f t="shared" si="1"/>
        <v>-38200.921112899989</v>
      </c>
      <c r="I12" s="20">
        <v>3794.5389999999998</v>
      </c>
      <c r="J12" s="20">
        <v>42273.541046899983</v>
      </c>
      <c r="K12" s="15">
        <f t="shared" si="2"/>
        <v>-38479.002046899986</v>
      </c>
      <c r="L12" s="20">
        <v>3956.3310000000006</v>
      </c>
      <c r="M12" s="20">
        <v>42457.28001599999</v>
      </c>
      <c r="N12" s="15">
        <f t="shared" si="3"/>
        <v>-38500.949015999991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15394.572999999997</v>
      </c>
      <c r="D13" s="15">
        <f>SUM(D14:D17)</f>
        <v>17082.977999999999</v>
      </c>
      <c r="E13" s="15">
        <f t="shared" si="0"/>
        <v>-1688.4050000000025</v>
      </c>
      <c r="F13" s="15">
        <f>SUM(F14:F17)</f>
        <v>15066.348</v>
      </c>
      <c r="G13" s="15">
        <f>SUM(G14:G17)</f>
        <v>17385.620000000003</v>
      </c>
      <c r="H13" s="15">
        <f t="shared" si="1"/>
        <v>-2319.2720000000027</v>
      </c>
      <c r="I13" s="15">
        <f>SUM(I14:I17)</f>
        <v>15745.027</v>
      </c>
      <c r="J13" s="15">
        <f>SUM(J14:J17)</f>
        <v>18518.675000000003</v>
      </c>
      <c r="K13" s="15">
        <f t="shared" si="2"/>
        <v>-2773.6480000000029</v>
      </c>
      <c r="L13" s="15">
        <f>SUM(L14:L17)</f>
        <v>16534.504000000001</v>
      </c>
      <c r="M13" s="15">
        <f>SUM(M14:M17)</f>
        <v>19414.286999999997</v>
      </c>
      <c r="N13" s="15">
        <f t="shared" si="3"/>
        <v>-2879.7829999999958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0</v>
      </c>
      <c r="E16" s="15">
        <f t="shared" si="0"/>
        <v>0.104</v>
      </c>
      <c r="F16" s="20">
        <v>0.104</v>
      </c>
      <c r="G16" s="20">
        <v>0</v>
      </c>
      <c r="H16" s="15">
        <f t="shared" si="1"/>
        <v>0.104</v>
      </c>
      <c r="I16" s="20">
        <v>0.104</v>
      </c>
      <c r="J16" s="20">
        <v>0</v>
      </c>
      <c r="K16" s="15">
        <f t="shared" si="2"/>
        <v>0.104</v>
      </c>
      <c r="L16" s="20">
        <v>0.104</v>
      </c>
      <c r="M16" s="20">
        <v>0</v>
      </c>
      <c r="N16" s="15">
        <f t="shared" si="3"/>
        <v>0.104</v>
      </c>
    </row>
    <row r="17" spans="1:14" s="21" customFormat="1" x14ac:dyDescent="0.25">
      <c r="A17" s="13" t="s">
        <v>28</v>
      </c>
      <c r="B17" s="19" t="s">
        <v>22</v>
      </c>
      <c r="C17" s="20">
        <v>15394.468999999997</v>
      </c>
      <c r="D17" s="20">
        <v>17082.977999999999</v>
      </c>
      <c r="E17" s="15">
        <f t="shared" si="0"/>
        <v>-1688.5090000000018</v>
      </c>
      <c r="F17" s="20">
        <v>15066.244000000001</v>
      </c>
      <c r="G17" s="20">
        <v>17385.620000000003</v>
      </c>
      <c r="H17" s="15">
        <f t="shared" si="1"/>
        <v>-2319.376000000002</v>
      </c>
      <c r="I17" s="20">
        <v>15744.923000000001</v>
      </c>
      <c r="J17" s="20">
        <v>18518.675000000003</v>
      </c>
      <c r="K17" s="15">
        <f t="shared" si="2"/>
        <v>-2773.7520000000022</v>
      </c>
      <c r="L17" s="20">
        <v>16534.400000000001</v>
      </c>
      <c r="M17" s="20">
        <v>19414.286999999997</v>
      </c>
      <c r="N17" s="15">
        <f t="shared" si="3"/>
        <v>-2879.8869999999952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50276.600000000006</v>
      </c>
      <c r="D18" s="15">
        <f>+D19+D24</f>
        <v>33163.9</v>
      </c>
      <c r="E18" s="15">
        <f t="shared" si="0"/>
        <v>17112.700000000004</v>
      </c>
      <c r="F18" s="15">
        <f>+F19+F24</f>
        <v>47366.299999999996</v>
      </c>
      <c r="G18" s="15">
        <f>+G19+G24</f>
        <v>30659.9</v>
      </c>
      <c r="H18" s="15">
        <f t="shared" si="1"/>
        <v>16706.399999999994</v>
      </c>
      <c r="I18" s="15">
        <f>+I19+I24</f>
        <v>45704.700000000004</v>
      </c>
      <c r="J18" s="15">
        <f>+J19+J24</f>
        <v>29176.399999999998</v>
      </c>
      <c r="K18" s="15">
        <f t="shared" si="2"/>
        <v>16528.300000000007</v>
      </c>
      <c r="L18" s="15">
        <f>+L19+L24</f>
        <v>45499.100000000006</v>
      </c>
      <c r="M18" s="15">
        <f>+M19+M24</f>
        <v>29419.999999999996</v>
      </c>
      <c r="N18" s="15">
        <f t="shared" si="3"/>
        <v>16079.100000000009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14876.800000000001</v>
      </c>
      <c r="D19" s="15">
        <f>SUM(D20:D23)</f>
        <v>633.5</v>
      </c>
      <c r="E19" s="15">
        <f t="shared" si="0"/>
        <v>14243.300000000001</v>
      </c>
      <c r="F19" s="15">
        <f>SUM(F20:F23)</f>
        <v>13647.5</v>
      </c>
      <c r="G19" s="15">
        <f>SUM(G20:G23)</f>
        <v>626.40000000000009</v>
      </c>
      <c r="H19" s="15">
        <f t="shared" si="1"/>
        <v>13021.1</v>
      </c>
      <c r="I19" s="15">
        <f>SUM(I20:I23)</f>
        <v>13684.800000000001</v>
      </c>
      <c r="J19" s="15">
        <f>SUM(J20:J23)</f>
        <v>604.60000000000014</v>
      </c>
      <c r="K19" s="15">
        <f t="shared" si="2"/>
        <v>13080.2</v>
      </c>
      <c r="L19" s="15">
        <f>SUM(L20:L23)</f>
        <v>14100.500000000004</v>
      </c>
      <c r="M19" s="15">
        <f>SUM(M20:M23)</f>
        <v>597.6</v>
      </c>
      <c r="N19" s="15">
        <f t="shared" si="3"/>
        <v>13502.900000000003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287.10000000000002</v>
      </c>
      <c r="D21" s="20">
        <v>0.2</v>
      </c>
      <c r="E21" s="15">
        <f t="shared" si="0"/>
        <v>286.90000000000003</v>
      </c>
      <c r="F21" s="20">
        <v>283.89999999999998</v>
      </c>
      <c r="G21" s="20">
        <v>0.2</v>
      </c>
      <c r="H21" s="15">
        <f t="shared" si="1"/>
        <v>283.7</v>
      </c>
      <c r="I21" s="20">
        <v>294.90000000000003</v>
      </c>
      <c r="J21" s="20">
        <v>0.2</v>
      </c>
      <c r="K21" s="15">
        <f t="shared" si="2"/>
        <v>294.70000000000005</v>
      </c>
      <c r="L21" s="20">
        <v>217.7</v>
      </c>
      <c r="M21" s="20">
        <v>0.1</v>
      </c>
      <c r="N21" s="15">
        <f t="shared" si="3"/>
        <v>217.6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14589.7</v>
      </c>
      <c r="D23" s="20">
        <v>633.29999999999995</v>
      </c>
      <c r="E23" s="15">
        <f t="shared" si="0"/>
        <v>13956.400000000001</v>
      </c>
      <c r="F23" s="20">
        <v>13363.6</v>
      </c>
      <c r="G23" s="20">
        <v>626.20000000000005</v>
      </c>
      <c r="H23" s="15">
        <f t="shared" si="1"/>
        <v>12737.4</v>
      </c>
      <c r="I23" s="20">
        <v>13389.900000000001</v>
      </c>
      <c r="J23" s="20">
        <v>604.40000000000009</v>
      </c>
      <c r="K23" s="15">
        <f t="shared" si="2"/>
        <v>12785.500000000002</v>
      </c>
      <c r="L23" s="20">
        <v>13882.800000000003</v>
      </c>
      <c r="M23" s="20">
        <v>597.5</v>
      </c>
      <c r="N23" s="15">
        <f t="shared" si="3"/>
        <v>13285.300000000003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35399.800000000003</v>
      </c>
      <c r="D24" s="15">
        <f>SUM(D25:D28)</f>
        <v>32530.400000000001</v>
      </c>
      <c r="E24" s="15">
        <f t="shared" si="0"/>
        <v>2869.4000000000015</v>
      </c>
      <c r="F24" s="15">
        <f>SUM(F25:F28)</f>
        <v>33718.799999999996</v>
      </c>
      <c r="G24" s="15">
        <f>SUM(G25:G28)</f>
        <v>30033.5</v>
      </c>
      <c r="H24" s="15">
        <f t="shared" si="1"/>
        <v>3685.2999999999956</v>
      </c>
      <c r="I24" s="15">
        <f>SUM(I25:I28)</f>
        <v>32019.9</v>
      </c>
      <c r="J24" s="15">
        <f>SUM(J25:J28)</f>
        <v>28571.8</v>
      </c>
      <c r="K24" s="15">
        <f t="shared" si="2"/>
        <v>3448.1000000000022</v>
      </c>
      <c r="L24" s="15">
        <f>SUM(L25:L28)</f>
        <v>31398.6</v>
      </c>
      <c r="M24" s="15">
        <f>SUM(M25:M28)</f>
        <v>28822.399999999998</v>
      </c>
      <c r="N24" s="15">
        <f t="shared" si="3"/>
        <v>2576.2000000000007</v>
      </c>
    </row>
    <row r="25" spans="1:14" s="21" customFormat="1" x14ac:dyDescent="0.25">
      <c r="A25" s="13" t="s">
        <v>39</v>
      </c>
      <c r="B25" s="19" t="s">
        <v>16</v>
      </c>
      <c r="C25" s="20">
        <v>21870.6</v>
      </c>
      <c r="D25" s="20">
        <v>0</v>
      </c>
      <c r="E25" s="15">
        <f t="shared" si="0"/>
        <v>21870.6</v>
      </c>
      <c r="F25" s="20">
        <v>21098.1</v>
      </c>
      <c r="G25" s="20">
        <v>0</v>
      </c>
      <c r="H25" s="15">
        <f t="shared" si="1"/>
        <v>21098.1</v>
      </c>
      <c r="I25" s="20">
        <v>19982.8</v>
      </c>
      <c r="J25" s="20">
        <v>0</v>
      </c>
      <c r="K25" s="15">
        <f t="shared" si="2"/>
        <v>19982.8</v>
      </c>
      <c r="L25" s="20">
        <v>19690.3</v>
      </c>
      <c r="M25" s="20">
        <v>0</v>
      </c>
      <c r="N25" s="15">
        <f t="shared" si="3"/>
        <v>19690.3</v>
      </c>
    </row>
    <row r="26" spans="1:14" s="21" customFormat="1" x14ac:dyDescent="0.25">
      <c r="A26" s="13" t="s">
        <v>40</v>
      </c>
      <c r="B26" s="19" t="s">
        <v>18</v>
      </c>
      <c r="C26" s="20">
        <v>2332</v>
      </c>
      <c r="D26" s="20">
        <v>5182.9000000000005</v>
      </c>
      <c r="E26" s="15">
        <f t="shared" si="0"/>
        <v>-2850.9000000000005</v>
      </c>
      <c r="F26" s="20">
        <v>2316.5</v>
      </c>
      <c r="G26" s="20">
        <v>5309.4000000000005</v>
      </c>
      <c r="H26" s="15">
        <f t="shared" si="1"/>
        <v>-2992.9000000000005</v>
      </c>
      <c r="I26" s="20">
        <v>2070.4</v>
      </c>
      <c r="J26" s="20">
        <v>4954</v>
      </c>
      <c r="K26" s="15">
        <f t="shared" si="2"/>
        <v>-2883.6</v>
      </c>
      <c r="L26" s="20">
        <v>2002.5</v>
      </c>
      <c r="M26" s="20">
        <v>5163.1000000000004</v>
      </c>
      <c r="N26" s="15">
        <f t="shared" si="3"/>
        <v>-3160.6000000000004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24535.1</v>
      </c>
      <c r="E27" s="15">
        <f t="shared" si="0"/>
        <v>-24535.1</v>
      </c>
      <c r="F27" s="20">
        <v>0</v>
      </c>
      <c r="G27" s="20">
        <v>22191.5</v>
      </c>
      <c r="H27" s="15">
        <f t="shared" si="1"/>
        <v>-22191.5</v>
      </c>
      <c r="I27" s="20">
        <v>0</v>
      </c>
      <c r="J27" s="20">
        <v>21232</v>
      </c>
      <c r="K27" s="15">
        <f t="shared" si="2"/>
        <v>-21232</v>
      </c>
      <c r="L27" s="20">
        <v>0</v>
      </c>
      <c r="M27" s="20">
        <v>21272</v>
      </c>
      <c r="N27" s="15">
        <f t="shared" si="3"/>
        <v>-21272</v>
      </c>
    </row>
    <row r="28" spans="1:14" s="21" customFormat="1" x14ac:dyDescent="0.25">
      <c r="A28" s="13" t="s">
        <v>42</v>
      </c>
      <c r="B28" s="19" t="s">
        <v>22</v>
      </c>
      <c r="C28" s="20">
        <v>11197.2</v>
      </c>
      <c r="D28" s="20">
        <v>2812.3999999999996</v>
      </c>
      <c r="E28" s="15">
        <f t="shared" si="0"/>
        <v>8384.8000000000011</v>
      </c>
      <c r="F28" s="20">
        <v>10304.199999999999</v>
      </c>
      <c r="G28" s="20">
        <v>2532.6</v>
      </c>
      <c r="H28" s="15">
        <f t="shared" si="1"/>
        <v>7771.5999999999985</v>
      </c>
      <c r="I28" s="20">
        <v>9966.6999999999989</v>
      </c>
      <c r="J28" s="20">
        <v>2385.7999999999997</v>
      </c>
      <c r="K28" s="15">
        <f t="shared" si="2"/>
        <v>7580.9</v>
      </c>
      <c r="L28" s="20">
        <v>9705.7999999999993</v>
      </c>
      <c r="M28" s="20">
        <v>2387.2999999999997</v>
      </c>
      <c r="N28" s="15">
        <f t="shared" si="3"/>
        <v>7318.5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2312.4183358635132</v>
      </c>
      <c r="D29" s="15">
        <f>SUM(D30:D33)</f>
        <v>4299.2371652751854</v>
      </c>
      <c r="E29" s="15">
        <f t="shared" si="0"/>
        <v>-1986.8188294116721</v>
      </c>
      <c r="F29" s="15">
        <f>SUM(F30:F33)</f>
        <v>2325.3671341199997</v>
      </c>
      <c r="G29" s="15">
        <f>SUM(G30:G33)</f>
        <v>6368.0442017661981</v>
      </c>
      <c r="H29" s="15">
        <f t="shared" si="1"/>
        <v>-4042.6770676461983</v>
      </c>
      <c r="I29" s="15">
        <f>SUM(I30:I33)</f>
        <v>3856.0578347900009</v>
      </c>
      <c r="J29" s="15">
        <f>SUM(J30:J33)</f>
        <v>7897.2902062899993</v>
      </c>
      <c r="K29" s="15">
        <f t="shared" si="2"/>
        <v>-4041.2323714999984</v>
      </c>
      <c r="L29" s="15">
        <f>SUM(L30:L33)</f>
        <v>1877.7417507199998</v>
      </c>
      <c r="M29" s="15">
        <f>SUM(M30:M33)</f>
        <v>3465.179430862825</v>
      </c>
      <c r="N29" s="15">
        <f t="shared" si="3"/>
        <v>-1587.4376801428252</v>
      </c>
    </row>
    <row r="30" spans="1:14" s="21" customFormat="1" x14ac:dyDescent="0.25">
      <c r="A30" s="13" t="s">
        <v>45</v>
      </c>
      <c r="B30" s="19" t="s">
        <v>16</v>
      </c>
      <c r="C30" s="20">
        <v>41.900000000000006</v>
      </c>
      <c r="D30" s="20">
        <v>42.2</v>
      </c>
      <c r="E30" s="15">
        <f t="shared" si="0"/>
        <v>-0.29999999999999716</v>
      </c>
      <c r="F30" s="20">
        <v>58.5</v>
      </c>
      <c r="G30" s="20">
        <v>42.5</v>
      </c>
      <c r="H30" s="15">
        <f t="shared" si="1"/>
        <v>16</v>
      </c>
      <c r="I30" s="20">
        <v>94.7</v>
      </c>
      <c r="J30" s="20">
        <v>45.9</v>
      </c>
      <c r="K30" s="15">
        <f t="shared" si="2"/>
        <v>48.800000000000004</v>
      </c>
      <c r="L30" s="20">
        <v>123.6</v>
      </c>
      <c r="M30" s="20">
        <v>90.2</v>
      </c>
      <c r="N30" s="15">
        <f t="shared" si="3"/>
        <v>33.399999999999991</v>
      </c>
    </row>
    <row r="31" spans="1:14" s="21" customFormat="1" x14ac:dyDescent="0.25">
      <c r="A31" s="13" t="s">
        <v>46</v>
      </c>
      <c r="B31" s="19" t="s">
        <v>18</v>
      </c>
      <c r="C31" s="20">
        <v>332.59999999999997</v>
      </c>
      <c r="D31" s="20">
        <v>458.70000000000005</v>
      </c>
      <c r="E31" s="15">
        <f t="shared" si="0"/>
        <v>-126.10000000000008</v>
      </c>
      <c r="F31" s="20">
        <v>668.6</v>
      </c>
      <c r="G31" s="20">
        <v>692.7</v>
      </c>
      <c r="H31" s="15">
        <f t="shared" si="1"/>
        <v>-24.100000000000023</v>
      </c>
      <c r="I31" s="20">
        <v>1115.4000000000001</v>
      </c>
      <c r="J31" s="20">
        <v>1004.0999999999999</v>
      </c>
      <c r="K31" s="15">
        <f t="shared" si="2"/>
        <v>111.30000000000018</v>
      </c>
      <c r="L31" s="20">
        <v>1129.3999999999999</v>
      </c>
      <c r="M31" s="20">
        <v>1064.9000000000001</v>
      </c>
      <c r="N31" s="15">
        <f t="shared" si="3"/>
        <v>64.499999999999773</v>
      </c>
    </row>
    <row r="32" spans="1:14" s="21" customFormat="1" x14ac:dyDescent="0.25">
      <c r="A32" s="13" t="s">
        <v>47</v>
      </c>
      <c r="B32" s="19" t="s">
        <v>20</v>
      </c>
      <c r="C32" s="20">
        <v>243.18833586351329</v>
      </c>
      <c r="D32" s="20">
        <v>68.330165275184996</v>
      </c>
      <c r="E32" s="15">
        <f t="shared" si="0"/>
        <v>174.85817058832828</v>
      </c>
      <c r="F32" s="20">
        <v>30.500134119999998</v>
      </c>
      <c r="G32" s="20">
        <v>87.213201766197699</v>
      </c>
      <c r="H32" s="15">
        <f t="shared" si="1"/>
        <v>-56.7130676461977</v>
      </c>
      <c r="I32" s="20">
        <v>37.301834790000001</v>
      </c>
      <c r="J32" s="20">
        <v>86.90020629</v>
      </c>
      <c r="K32" s="15">
        <f t="shared" si="2"/>
        <v>-49.598371499999999</v>
      </c>
      <c r="L32" s="20">
        <v>34.51875072</v>
      </c>
      <c r="M32" s="20">
        <v>74.829430862825006</v>
      </c>
      <c r="N32" s="15">
        <f t="shared" si="3"/>
        <v>-40.310680142825007</v>
      </c>
    </row>
    <row r="33" spans="1:14" s="21" customFormat="1" x14ac:dyDescent="0.25">
      <c r="A33" s="13" t="s">
        <v>48</v>
      </c>
      <c r="B33" s="19" t="s">
        <v>22</v>
      </c>
      <c r="C33" s="20">
        <v>1694.73</v>
      </c>
      <c r="D33" s="20">
        <v>3730.0070000000001</v>
      </c>
      <c r="E33" s="15">
        <f t="shared" si="0"/>
        <v>-2035.277</v>
      </c>
      <c r="F33" s="20">
        <v>1567.7669999999998</v>
      </c>
      <c r="G33" s="20">
        <v>5545.6310000000003</v>
      </c>
      <c r="H33" s="15">
        <f t="shared" si="1"/>
        <v>-3977.8640000000005</v>
      </c>
      <c r="I33" s="20">
        <v>2608.6560000000009</v>
      </c>
      <c r="J33" s="20">
        <v>6760.3899999999994</v>
      </c>
      <c r="K33" s="15">
        <f t="shared" si="2"/>
        <v>-4151.7339999999986</v>
      </c>
      <c r="L33" s="20">
        <v>590.22299999999996</v>
      </c>
      <c r="M33" s="20">
        <v>2235.25</v>
      </c>
      <c r="N33" s="15">
        <f t="shared" si="3"/>
        <v>-1645.027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56498.61150910057</v>
      </c>
      <c r="D34" s="15">
        <f>SUM(D36:D39)</f>
        <v>93292.937494433165</v>
      </c>
      <c r="E34" s="15">
        <f t="shared" si="0"/>
        <v>-36794.325985332594</v>
      </c>
      <c r="F34" s="15">
        <f>SUM(F36:F39)</f>
        <v>47257.358223576244</v>
      </c>
      <c r="G34" s="15">
        <f>SUM(G36:G39)</f>
        <v>86985.187860360238</v>
      </c>
      <c r="H34" s="15">
        <f t="shared" si="1"/>
        <v>-39727.829636783994</v>
      </c>
      <c r="I34" s="15">
        <f>SUM(I36:I39)</f>
        <v>30443.824128295008</v>
      </c>
      <c r="J34" s="15">
        <f>SUM(J36:J39)</f>
        <v>71727.367955787951</v>
      </c>
      <c r="K34" s="15">
        <f t="shared" si="2"/>
        <v>-41283.543827492947</v>
      </c>
      <c r="L34" s="15">
        <f>SUM(L36:L39)</f>
        <v>26726.332545786106</v>
      </c>
      <c r="M34" s="15">
        <f>SUM(M36:M39)</f>
        <v>67830.609521205799</v>
      </c>
      <c r="N34" s="15">
        <f t="shared" si="3"/>
        <v>-41104.276975419692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29482.999999999996</v>
      </c>
      <c r="D36" s="20">
        <v>64297.500000000007</v>
      </c>
      <c r="E36" s="15">
        <f t="shared" si="0"/>
        <v>-34814.500000000015</v>
      </c>
      <c r="F36" s="20">
        <v>16822.7</v>
      </c>
      <c r="G36" s="20">
        <v>58436</v>
      </c>
      <c r="H36" s="15">
        <f t="shared" ref="H36:H39" si="4">+F36-G36</f>
        <v>-41613.300000000003</v>
      </c>
      <c r="I36" s="20">
        <v>653.1</v>
      </c>
      <c r="J36" s="20">
        <v>41280.5</v>
      </c>
      <c r="K36" s="15">
        <f t="shared" ref="K36:K39" si="5">+I36-J36</f>
        <v>-40627.4</v>
      </c>
      <c r="L36" s="20">
        <v>671.69999999999993</v>
      </c>
      <c r="M36" s="20">
        <v>36286.699999999997</v>
      </c>
      <c r="N36" s="15">
        <f t="shared" ref="N36:N39" si="6">+L36-M36</f>
        <v>-35615</v>
      </c>
    </row>
    <row r="37" spans="1:14" s="21" customFormat="1" x14ac:dyDescent="0.25">
      <c r="A37" s="13" t="s">
        <v>53</v>
      </c>
      <c r="B37" s="19" t="s">
        <v>18</v>
      </c>
      <c r="C37" s="20">
        <v>9672.8999999999978</v>
      </c>
      <c r="D37" s="20">
        <v>9945.2000000000007</v>
      </c>
      <c r="E37" s="15">
        <f t="shared" si="0"/>
        <v>-272.30000000000291</v>
      </c>
      <c r="F37" s="20">
        <v>10177.400000000001</v>
      </c>
      <c r="G37" s="20">
        <v>9827.6</v>
      </c>
      <c r="H37" s="15">
        <f t="shared" si="4"/>
        <v>349.80000000000109</v>
      </c>
      <c r="I37" s="20">
        <v>9401.9000000000015</v>
      </c>
      <c r="J37" s="20">
        <v>10987.8</v>
      </c>
      <c r="K37" s="15">
        <f t="shared" si="5"/>
        <v>-1585.8999999999978</v>
      </c>
      <c r="L37" s="20">
        <v>7764.2999999999993</v>
      </c>
      <c r="M37" s="20">
        <v>12444.999999999998</v>
      </c>
      <c r="N37" s="15">
        <f t="shared" si="6"/>
        <v>-4680.6999999999989</v>
      </c>
    </row>
    <row r="38" spans="1:14" s="21" customFormat="1" x14ac:dyDescent="0.25">
      <c r="A38" s="13" t="s">
        <v>54</v>
      </c>
      <c r="B38" s="19" t="s">
        <v>20</v>
      </c>
      <c r="C38" s="20">
        <v>8281.0687368316976</v>
      </c>
      <c r="D38" s="20">
        <v>6280.3054944331516</v>
      </c>
      <c r="E38" s="15">
        <f t="shared" si="0"/>
        <v>2000.763242398546</v>
      </c>
      <c r="F38" s="20">
        <v>11592.28697954266</v>
      </c>
      <c r="G38" s="20">
        <v>6417.391860360236</v>
      </c>
      <c r="H38" s="15">
        <f t="shared" si="4"/>
        <v>5174.8951191824235</v>
      </c>
      <c r="I38" s="20">
        <v>11272.114821953992</v>
      </c>
      <c r="J38" s="20">
        <v>6501.1449557879496</v>
      </c>
      <c r="K38" s="15">
        <f t="shared" si="5"/>
        <v>4770.9698661660423</v>
      </c>
      <c r="L38" s="20">
        <v>9897.0248558969543</v>
      </c>
      <c r="M38" s="20">
        <v>6340.9055212057965</v>
      </c>
      <c r="N38" s="15">
        <f t="shared" si="6"/>
        <v>3556.1193346911577</v>
      </c>
    </row>
    <row r="39" spans="1:14" s="21" customFormat="1" x14ac:dyDescent="0.25">
      <c r="A39" s="13" t="s">
        <v>55</v>
      </c>
      <c r="B39" s="19" t="s">
        <v>22</v>
      </c>
      <c r="C39" s="20">
        <v>9061.6427722688768</v>
      </c>
      <c r="D39" s="20">
        <v>12769.932000000001</v>
      </c>
      <c r="E39" s="15">
        <f t="shared" si="0"/>
        <v>-3708.2892277311239</v>
      </c>
      <c r="F39" s="20">
        <v>8664.9712440335879</v>
      </c>
      <c r="G39" s="20">
        <v>12304.196</v>
      </c>
      <c r="H39" s="15">
        <f t="shared" si="4"/>
        <v>-3639.224755966412</v>
      </c>
      <c r="I39" s="20">
        <v>9116.7093063410139</v>
      </c>
      <c r="J39" s="20">
        <v>12957.922999999999</v>
      </c>
      <c r="K39" s="15">
        <f t="shared" si="5"/>
        <v>-3841.213693658985</v>
      </c>
      <c r="L39" s="20">
        <v>8393.3076898891522</v>
      </c>
      <c r="M39" s="20">
        <v>12758.004000000001</v>
      </c>
      <c r="N39" s="15">
        <f t="shared" si="6"/>
        <v>-4364.6963101108486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1258.9753235707744</v>
      </c>
      <c r="D41" s="20">
        <v>0</v>
      </c>
      <c r="E41" s="15">
        <f t="shared" si="0"/>
        <v>1258.9753235707744</v>
      </c>
      <c r="F41" s="20">
        <v>1264.1316419439554</v>
      </c>
      <c r="G41" s="20">
        <v>0</v>
      </c>
      <c r="H41" s="15">
        <f t="shared" ref="H41:H48" si="7">+F41-G41</f>
        <v>1264.1316419439554</v>
      </c>
      <c r="I41" s="20">
        <v>1269.9779382977731</v>
      </c>
      <c r="J41" s="20">
        <v>0</v>
      </c>
      <c r="K41" s="15">
        <f t="shared" ref="K41:K48" si="8">+I41-J41</f>
        <v>1269.9779382977731</v>
      </c>
      <c r="L41" s="20">
        <v>1276.4104107220892</v>
      </c>
      <c r="M41" s="20">
        <v>0</v>
      </c>
      <c r="N41" s="15">
        <f t="shared" ref="N41:N48" si="9">+L41-M41</f>
        <v>1276.4104107220892</v>
      </c>
    </row>
    <row r="42" spans="1:14" s="21" customFormat="1" x14ac:dyDescent="0.25">
      <c r="A42" s="13" t="s">
        <v>59</v>
      </c>
      <c r="B42" s="19" t="s">
        <v>60</v>
      </c>
      <c r="C42" s="20">
        <v>39738.497772268878</v>
      </c>
      <c r="D42" s="20">
        <v>71261.295935290007</v>
      </c>
      <c r="E42" s="15">
        <f t="shared" si="0"/>
        <v>-31522.798163021129</v>
      </c>
      <c r="F42" s="20">
        <v>30129.07924403359</v>
      </c>
      <c r="G42" s="20">
        <v>66363.748464279997</v>
      </c>
      <c r="H42" s="15">
        <f t="shared" si="7"/>
        <v>-36234.669220246404</v>
      </c>
      <c r="I42" s="20">
        <v>13055.198306341012</v>
      </c>
      <c r="J42" s="20">
        <v>48995.741274679996</v>
      </c>
      <c r="K42" s="15">
        <f t="shared" si="8"/>
        <v>-35940.542968338981</v>
      </c>
      <c r="L42" s="20">
        <v>11948.463689889151</v>
      </c>
      <c r="M42" s="20">
        <v>46007.726352659993</v>
      </c>
      <c r="N42" s="15">
        <f t="shared" si="9"/>
        <v>-34059.262662770838</v>
      </c>
    </row>
    <row r="43" spans="1:14" s="21" customFormat="1" x14ac:dyDescent="0.25">
      <c r="A43" s="13" t="s">
        <v>61</v>
      </c>
      <c r="B43" s="19" t="s">
        <v>62</v>
      </c>
      <c r="C43" s="20">
        <v>8715.9074132609239</v>
      </c>
      <c r="D43" s="20">
        <v>12023.447559143151</v>
      </c>
      <c r="E43" s="15">
        <f t="shared" si="0"/>
        <v>-3307.5401458822271</v>
      </c>
      <c r="F43" s="20">
        <v>9326.1703375987054</v>
      </c>
      <c r="G43" s="20">
        <v>12006.841396080235</v>
      </c>
      <c r="H43" s="15">
        <f t="shared" si="7"/>
        <v>-2680.6710584815301</v>
      </c>
      <c r="I43" s="20">
        <v>9223.5258836562207</v>
      </c>
      <c r="J43" s="20">
        <v>12091.855681107951</v>
      </c>
      <c r="K43" s="15">
        <f t="shared" si="8"/>
        <v>-2868.32979745173</v>
      </c>
      <c r="L43" s="20">
        <v>7232.4064451748663</v>
      </c>
      <c r="M43" s="20">
        <v>11823.873168545797</v>
      </c>
      <c r="N43" s="15">
        <f t="shared" si="9"/>
        <v>-4591.4667233709306</v>
      </c>
    </row>
    <row r="44" spans="1:14" s="21" customFormat="1" x14ac:dyDescent="0.25">
      <c r="A44" s="13" t="s">
        <v>63</v>
      </c>
      <c r="B44" s="19" t="s">
        <v>64</v>
      </c>
      <c r="C44" s="20">
        <v>335.69400000000002</v>
      </c>
      <c r="D44" s="20">
        <v>96.991</v>
      </c>
      <c r="E44" s="15">
        <f t="shared" si="0"/>
        <v>238.70300000000003</v>
      </c>
      <c r="F44" s="20">
        <v>333.97700000000003</v>
      </c>
      <c r="G44" s="20">
        <v>97.00200000000001</v>
      </c>
      <c r="H44" s="15">
        <f t="shared" si="7"/>
        <v>236.97500000000002</v>
      </c>
      <c r="I44" s="20">
        <v>353.94600000000003</v>
      </c>
      <c r="J44" s="20">
        <v>102.65299999999999</v>
      </c>
      <c r="K44" s="15">
        <f t="shared" si="8"/>
        <v>251.29300000000003</v>
      </c>
      <c r="L44" s="20">
        <v>372.80399999999997</v>
      </c>
      <c r="M44" s="20">
        <v>105.995</v>
      </c>
      <c r="N44" s="15">
        <f t="shared" si="9"/>
        <v>266.80899999999997</v>
      </c>
    </row>
    <row r="45" spans="1:14" s="21" customFormat="1" x14ac:dyDescent="0.25">
      <c r="A45" s="13" t="s">
        <v>65</v>
      </c>
      <c r="B45" s="19" t="s">
        <v>66</v>
      </c>
      <c r="C45" s="20">
        <v>6334.2790000000005</v>
      </c>
      <c r="D45" s="20">
        <v>6802.1180000000004</v>
      </c>
      <c r="E45" s="15">
        <f t="shared" si="0"/>
        <v>-467.83899999999994</v>
      </c>
      <c r="F45" s="20">
        <v>6061.4140000000007</v>
      </c>
      <c r="G45" s="20">
        <v>6407.7849999999999</v>
      </c>
      <c r="H45" s="15">
        <f t="shared" si="7"/>
        <v>-346.37099999999919</v>
      </c>
      <c r="I45" s="20">
        <v>6427.04</v>
      </c>
      <c r="J45" s="20">
        <v>6960.1399999999994</v>
      </c>
      <c r="K45" s="15">
        <f t="shared" si="8"/>
        <v>-533.09999999999945</v>
      </c>
      <c r="L45" s="20">
        <v>5759.4590000000007</v>
      </c>
      <c r="M45" s="20">
        <v>6972.7740000000003</v>
      </c>
      <c r="N45" s="15">
        <f t="shared" si="9"/>
        <v>-1213.3149999999996</v>
      </c>
    </row>
    <row r="46" spans="1:14" s="21" customFormat="1" x14ac:dyDescent="0.25">
      <c r="A46" s="13" t="s">
        <v>67</v>
      </c>
      <c r="B46" s="19" t="s">
        <v>68</v>
      </c>
      <c r="C46" s="20">
        <v>115.25800000000001</v>
      </c>
      <c r="D46" s="20">
        <v>1490.1849999999999</v>
      </c>
      <c r="E46" s="15">
        <f t="shared" si="0"/>
        <v>-1374.9269999999999</v>
      </c>
      <c r="F46" s="20">
        <v>142.58600000000001</v>
      </c>
      <c r="G46" s="20">
        <v>448.81099999999992</v>
      </c>
      <c r="H46" s="15">
        <f t="shared" si="7"/>
        <v>-306.22499999999991</v>
      </c>
      <c r="I46" s="20">
        <v>114.136</v>
      </c>
      <c r="J46" s="20">
        <v>1871.3779999999999</v>
      </c>
      <c r="K46" s="15">
        <f t="shared" si="8"/>
        <v>-1757.242</v>
      </c>
      <c r="L46" s="20">
        <v>136.78899999999999</v>
      </c>
      <c r="M46" s="20">
        <v>1312.5410000000002</v>
      </c>
      <c r="N46" s="15">
        <f t="shared" si="9"/>
        <v>-1175.7520000000002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1618.9</v>
      </c>
      <c r="E47" s="15">
        <f t="shared" si="0"/>
        <v>-1618.9</v>
      </c>
      <c r="F47" s="23"/>
      <c r="G47" s="20">
        <v>1661</v>
      </c>
      <c r="H47" s="15">
        <f t="shared" si="7"/>
        <v>-1661</v>
      </c>
      <c r="I47" s="23"/>
      <c r="J47" s="20">
        <v>1705.6</v>
      </c>
      <c r="K47" s="15">
        <f t="shared" si="8"/>
        <v>-1705.6</v>
      </c>
      <c r="L47" s="23"/>
      <c r="M47" s="20">
        <v>1607.7</v>
      </c>
      <c r="N47" s="15">
        <f t="shared" si="9"/>
        <v>-1607.7</v>
      </c>
    </row>
    <row r="48" spans="1:14" s="21" customFormat="1" x14ac:dyDescent="0.25">
      <c r="A48" s="13" t="s">
        <v>71</v>
      </c>
      <c r="B48" s="17" t="s">
        <v>72</v>
      </c>
      <c r="C48" s="20">
        <v>8846.0999999999985</v>
      </c>
      <c r="D48" s="23"/>
      <c r="E48" s="15">
        <f t="shared" si="0"/>
        <v>8846.0999999999985</v>
      </c>
      <c r="F48" s="20">
        <v>9865.2999999999993</v>
      </c>
      <c r="G48" s="23"/>
      <c r="H48" s="15">
        <f t="shared" si="7"/>
        <v>9865.2999999999993</v>
      </c>
      <c r="I48" s="20">
        <v>9813.5999999999985</v>
      </c>
      <c r="J48" s="23"/>
      <c r="K48" s="15">
        <f t="shared" si="8"/>
        <v>9813.5999999999985</v>
      </c>
      <c r="L48" s="20">
        <v>9653.4</v>
      </c>
      <c r="M48" s="23"/>
      <c r="N48" s="15">
        <f t="shared" si="9"/>
        <v>9653.4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2026-09-24T13:28:52Z</dcterms:created>
  <dcterms:modified xsi:type="dcterms:W3CDTF">2026-09-24T13:29:27Z</dcterms:modified>
</cp:coreProperties>
</file>