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B142B9E4-CB2C-4F96-A274-6E0814100553}" xr6:coauthVersionLast="47" xr6:coauthVersionMax="47" xr10:uidLastSave="{00000000-0000-0000-0000-000000000000}"/>
  <bookViews>
    <workbookView xWindow="-120" yWindow="-120" windowWidth="29040" windowHeight="17640" xr2:uid="{4F7A13FC-0931-4712-AB34-4D3E27CDF8C3}"/>
  </bookViews>
  <sheets>
    <sheet name="QBOP_2013" sheetId="1" r:id="rId1"/>
  </sheets>
  <definedNames>
    <definedName name="_xlnm._FilterDatabase" localSheetId="0" hidden="1">QBOP_2013!$A$6:$BC$92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J77" i="1"/>
  <c r="K77" i="1" s="1"/>
  <c r="I77" i="1"/>
  <c r="G77" i="1"/>
  <c r="F77" i="1"/>
  <c r="H77" i="1" s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G67" i="1"/>
  <c r="F67" i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I62" i="1"/>
  <c r="I61" i="1" s="1"/>
  <c r="G62" i="1"/>
  <c r="F62" i="1"/>
  <c r="D62" i="1"/>
  <c r="D61" i="1" s="1"/>
  <c r="C62" i="1"/>
  <c r="M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N46" i="1" s="1"/>
  <c r="L46" i="1"/>
  <c r="J46" i="1"/>
  <c r="J45" i="1" s="1"/>
  <c r="I46" i="1"/>
  <c r="G46" i="1"/>
  <c r="F46" i="1"/>
  <c r="F45" i="1" s="1"/>
  <c r="D46" i="1"/>
  <c r="C46" i="1"/>
  <c r="C45" i="1" s="1"/>
  <c r="M45" i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D40" i="1"/>
  <c r="E40" i="1" s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H37" i="1" s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H34" i="1" s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M24" i="1" s="1"/>
  <c r="M22" i="1" s="1"/>
  <c r="M6" i="1" s="1"/>
  <c r="L29" i="1"/>
  <c r="L24" i="1" s="1"/>
  <c r="L22" i="1" s="1"/>
  <c r="J29" i="1"/>
  <c r="I29" i="1"/>
  <c r="K29" i="1" s="1"/>
  <c r="G29" i="1"/>
  <c r="F29" i="1"/>
  <c r="H29" i="1" s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G25" i="1"/>
  <c r="F25" i="1"/>
  <c r="D25" i="1"/>
  <c r="C25" i="1"/>
  <c r="C24" i="1" s="1"/>
  <c r="C22" i="1" s="1"/>
  <c r="J24" i="1"/>
  <c r="J22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F8" i="1"/>
  <c r="D8" i="1"/>
  <c r="C8" i="1"/>
  <c r="E8" i="1" s="1"/>
  <c r="N7" i="1"/>
  <c r="K7" i="1"/>
  <c r="H7" i="1"/>
  <c r="E7" i="1"/>
  <c r="E34" i="1" l="1"/>
  <c r="E37" i="1"/>
  <c r="N51" i="1"/>
  <c r="N56" i="1"/>
  <c r="D24" i="1"/>
  <c r="H67" i="1"/>
  <c r="N37" i="1"/>
  <c r="N40" i="1"/>
  <c r="K34" i="1"/>
  <c r="D45" i="1"/>
  <c r="D44" i="1" s="1"/>
  <c r="N67" i="1"/>
  <c r="K40" i="1"/>
  <c r="G24" i="1"/>
  <c r="G22" i="1" s="1"/>
  <c r="N29" i="1"/>
  <c r="L6" i="1"/>
  <c r="N6" i="1" s="1"/>
  <c r="K67" i="1"/>
  <c r="L61" i="1"/>
  <c r="N61" i="1" s="1"/>
  <c r="K51" i="1"/>
  <c r="E45" i="1"/>
  <c r="E24" i="1"/>
  <c r="D22" i="1"/>
  <c r="H8" i="1"/>
  <c r="E25" i="1"/>
  <c r="E46" i="1"/>
  <c r="E62" i="1"/>
  <c r="F24" i="1"/>
  <c r="G45" i="1"/>
  <c r="C61" i="1"/>
  <c r="E61" i="1" s="1"/>
  <c r="F61" i="1"/>
  <c r="K8" i="1"/>
  <c r="G6" i="1"/>
  <c r="K37" i="1"/>
  <c r="H40" i="1"/>
  <c r="I45" i="1"/>
  <c r="H51" i="1"/>
  <c r="H56" i="1"/>
  <c r="G61" i="1"/>
  <c r="N8" i="1"/>
  <c r="I24" i="1"/>
  <c r="I22" i="1" s="1"/>
  <c r="C6" i="1"/>
  <c r="N22" i="1"/>
  <c r="J6" i="1"/>
  <c r="E29" i="1"/>
  <c r="N34" i="1"/>
  <c r="L45" i="1"/>
  <c r="K56" i="1"/>
  <c r="J61" i="1"/>
  <c r="J44" i="1" s="1"/>
  <c r="N77" i="1"/>
  <c r="N24" i="1"/>
  <c r="M44" i="1"/>
  <c r="H45" i="1"/>
  <c r="F44" i="1"/>
  <c r="H24" i="1"/>
  <c r="F22" i="1"/>
  <c r="I44" i="1"/>
  <c r="K45" i="1"/>
  <c r="H25" i="1"/>
  <c r="H46" i="1"/>
  <c r="H62" i="1"/>
  <c r="K25" i="1"/>
  <c r="K46" i="1"/>
  <c r="K62" i="1"/>
  <c r="L44" i="1" l="1"/>
  <c r="N44" i="1" s="1"/>
  <c r="N92" i="1" s="1"/>
  <c r="K61" i="1"/>
  <c r="H61" i="1"/>
  <c r="D6" i="1"/>
  <c r="E6" i="1" s="1"/>
  <c r="E22" i="1"/>
  <c r="K24" i="1"/>
  <c r="N45" i="1"/>
  <c r="G44" i="1"/>
  <c r="H44" i="1" s="1"/>
  <c r="H92" i="1" s="1"/>
  <c r="K44" i="1"/>
  <c r="C44" i="1"/>
  <c r="E44" i="1" s="1"/>
  <c r="I6" i="1"/>
  <c r="K6" i="1" s="1"/>
  <c r="K22" i="1"/>
  <c r="H22" i="1"/>
  <c r="F6" i="1"/>
  <c r="H6" i="1" s="1"/>
  <c r="K92" i="1" l="1"/>
  <c r="E92" i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<sst xmlns="http://schemas.openxmlformats.org/spreadsheetml/2006/main" count="200" uniqueCount="148">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</sst>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74A63FBE-2929-4DB4-9D87-F9F891F5D773}"/>
    <cellStyle name="Normal 7" xfId="1" xr:uid="{7887F258-328C-4110-AB39-D0125600B929}"/>
    <cellStyle name="Normal_Booklet 2011_euro17_WGES_2011_280" xfId="2" xr:uid="{15C3629E-99C0-4C25-8E82-C34D80CD51F1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6669-5310-4194-99AD-B0A9D0560D1A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2013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17448.119431566236</v>
      </c>
      <c r="D6" s="15">
        <f>+D7+D8+D22+D37</f>
        <v>16858.171927325271</v>
      </c>
      <c r="E6" s="15">
        <f>+C6-D6</f>
        <v>589.94750424096492</v>
      </c>
      <c r="F6" s="15">
        <f>+F7+F8+F22+F37</f>
        <v>35875.055607274626</v>
      </c>
      <c r="G6" s="15">
        <f>+G7+G8+G22+G37</f>
        <v>34306.950429461052</v>
      </c>
      <c r="H6" s="15">
        <f>+F6-G6</f>
        <v>1568.1051778135734</v>
      </c>
      <c r="I6" s="15">
        <f>+I7+I8+I22+I37</f>
        <v>53731.733371819224</v>
      </c>
      <c r="J6" s="15">
        <f>+J7+J8+J22+J37</f>
        <v>51644.38805286953</v>
      </c>
      <c r="K6" s="15">
        <f>+I6-J6</f>
        <v>2087.345318949694</v>
      </c>
      <c r="L6" s="15">
        <f>+L7+L8+L22+L37</f>
        <v>72895.454852893716</v>
      </c>
      <c r="M6" s="15">
        <f>+M7+M8+M22+M37</f>
        <v>70704.548514743408</v>
      </c>
      <c r="N6" s="15">
        <f>+L6-M6</f>
        <v>2190.9063381503074</v>
      </c>
    </row>
    <row r="7" spans="1:14" ht="18.75" customHeight="1" x14ac:dyDescent="0.25">
      <c r="A7" s="16" t="s">
        <v>11</v>
      </c>
      <c r="B7" s="17" t="s">
        <v>12</v>
      </c>
      <c r="C7" s="18">
        <v>14653.292637999999</v>
      </c>
      <c r="D7" s="18">
        <v>14106.967430000002</v>
      </c>
      <c r="E7" s="15">
        <f t="shared" ref="E7:E69" si="0">+C7-D7</f>
        <v>546.32520799999656</v>
      </c>
      <c r="F7" s="18">
        <v>30414.584305999997</v>
      </c>
      <c r="G7" s="18">
        <v>28658.146965000004</v>
      </c>
      <c r="H7" s="15">
        <f t="shared" ref="H7:H42" si="1">+F7-G7</f>
        <v>1756.4373409999935</v>
      </c>
      <c r="I7" s="18">
        <v>45544.079847000001</v>
      </c>
      <c r="J7" s="18">
        <v>43095.249626999997</v>
      </c>
      <c r="K7" s="15">
        <f t="shared" ref="K7:K42" si="2">+I7-J7</f>
        <v>2448.8302200000035</v>
      </c>
      <c r="L7" s="18">
        <v>62019.386209999997</v>
      </c>
      <c r="M7" s="18">
        <v>59081.649915000002</v>
      </c>
      <c r="N7" s="15">
        <f t="shared" ref="N7:N42" si="3">+L7-M7</f>
        <v>2937.7362949999952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1524.5647816831736</v>
      </c>
      <c r="D8" s="15">
        <f>SUM(D9:D21)</f>
        <v>1406.664848078354</v>
      </c>
      <c r="E8" s="15">
        <f t="shared" si="0"/>
        <v>117.89993360481958</v>
      </c>
      <c r="F8" s="15">
        <f>SUM(F9:F21)</f>
        <v>3308.8891791831738</v>
      </c>
      <c r="G8" s="15">
        <f>SUM(G9:G21)</f>
        <v>3046.1404660783542</v>
      </c>
      <c r="H8" s="15">
        <f t="shared" si="1"/>
        <v>262.74871310481967</v>
      </c>
      <c r="I8" s="15">
        <f>SUM(I9:I21)</f>
        <v>5175.6056616831729</v>
      </c>
      <c r="J8" s="15">
        <f>SUM(J9:J21)</f>
        <v>4689.2161730783546</v>
      </c>
      <c r="K8" s="15">
        <f t="shared" si="2"/>
        <v>486.38948860481833</v>
      </c>
      <c r="L8" s="15">
        <f>SUM(L9:L21)</f>
        <v>6964.8732316831729</v>
      </c>
      <c r="M8" s="15">
        <f>SUM(M9:M21)</f>
        <v>6481.0102830783544</v>
      </c>
      <c r="N8" s="15">
        <f t="shared" si="3"/>
        <v>483.86294860481848</v>
      </c>
    </row>
    <row r="9" spans="1:14" ht="18.75" customHeight="1" x14ac:dyDescent="0.3">
      <c r="A9" s="16" t="s">
        <v>15</v>
      </c>
      <c r="B9" s="19" t="s">
        <v>16</v>
      </c>
      <c r="C9" s="18">
        <v>42.690511683173959</v>
      </c>
      <c r="D9" s="18">
        <v>20.658683078354262</v>
      </c>
      <c r="E9" s="15">
        <f t="shared" si="0"/>
        <v>22.031828604819697</v>
      </c>
      <c r="F9" s="18">
        <v>118.94551168317395</v>
      </c>
      <c r="G9" s="18">
        <v>36.088683078354258</v>
      </c>
      <c r="H9" s="15">
        <f t="shared" si="1"/>
        <v>82.856828604819697</v>
      </c>
      <c r="I9" s="18">
        <v>146.44751168317396</v>
      </c>
      <c r="J9" s="18">
        <v>63.698683078354271</v>
      </c>
      <c r="K9" s="15">
        <f t="shared" si="2"/>
        <v>82.748828604819693</v>
      </c>
      <c r="L9" s="18">
        <v>187.86851168317395</v>
      </c>
      <c r="M9" s="18">
        <v>84.863683078354271</v>
      </c>
      <c r="N9" s="15">
        <f t="shared" si="3"/>
        <v>103.00482860481968</v>
      </c>
    </row>
    <row r="10" spans="1:14" ht="18.75" customHeight="1" x14ac:dyDescent="0.3">
      <c r="A10" s="16" t="s">
        <v>17</v>
      </c>
      <c r="B10" s="19" t="s">
        <v>18</v>
      </c>
      <c r="C10" s="18">
        <v>54.046999999999997</v>
      </c>
      <c r="D10" s="18">
        <v>55.308999999999997</v>
      </c>
      <c r="E10" s="15">
        <f t="shared" si="0"/>
        <v>-1.2620000000000005</v>
      </c>
      <c r="F10" s="18">
        <v>111.90900000000001</v>
      </c>
      <c r="G10" s="18">
        <v>90.177000000000007</v>
      </c>
      <c r="H10" s="15">
        <f t="shared" si="1"/>
        <v>21.731999999999999</v>
      </c>
      <c r="I10" s="18">
        <v>164.18799999999999</v>
      </c>
      <c r="J10" s="18">
        <v>125.328</v>
      </c>
      <c r="K10" s="15">
        <f t="shared" si="2"/>
        <v>38.859999999999985</v>
      </c>
      <c r="L10" s="18">
        <v>237.08</v>
      </c>
      <c r="M10" s="18">
        <v>175.458</v>
      </c>
      <c r="N10" s="15">
        <f t="shared" si="3"/>
        <v>61.622000000000014</v>
      </c>
    </row>
    <row r="11" spans="1:14" ht="18.75" customHeight="1" x14ac:dyDescent="0.3">
      <c r="A11" s="16" t="s">
        <v>19</v>
      </c>
      <c r="B11" s="19" t="s">
        <v>20</v>
      </c>
      <c r="C11" s="18">
        <v>475.07112000000006</v>
      </c>
      <c r="D11" s="18">
        <v>352.88800000000003</v>
      </c>
      <c r="E11" s="15">
        <f t="shared" si="0"/>
        <v>122.18312000000003</v>
      </c>
      <c r="F11" s="18">
        <v>980.83767999999986</v>
      </c>
      <c r="G11" s="18">
        <v>771.74999999999989</v>
      </c>
      <c r="H11" s="15">
        <f t="shared" si="1"/>
        <v>209.08767999999998</v>
      </c>
      <c r="I11" s="18">
        <v>1465.8151599999999</v>
      </c>
      <c r="J11" s="18">
        <v>1153.087</v>
      </c>
      <c r="K11" s="15">
        <f t="shared" si="2"/>
        <v>312.72815999999989</v>
      </c>
      <c r="L11" s="18">
        <v>1948.14732</v>
      </c>
      <c r="M11" s="18">
        <v>1571.3309999999999</v>
      </c>
      <c r="N11" s="15">
        <f t="shared" si="3"/>
        <v>376.81632000000013</v>
      </c>
    </row>
    <row r="12" spans="1:14" ht="18.75" customHeight="1" x14ac:dyDescent="0.3">
      <c r="A12" s="16" t="s">
        <v>21</v>
      </c>
      <c r="B12" s="19" t="s">
        <v>22</v>
      </c>
      <c r="C12" s="18">
        <v>397.6</v>
      </c>
      <c r="D12" s="18">
        <v>361.5</v>
      </c>
      <c r="E12" s="15">
        <f t="shared" si="0"/>
        <v>36.100000000000023</v>
      </c>
      <c r="F12" s="18">
        <v>907</v>
      </c>
      <c r="G12" s="18">
        <v>811.7</v>
      </c>
      <c r="H12" s="15">
        <f t="shared" si="1"/>
        <v>95.299999999999955</v>
      </c>
      <c r="I12" s="18">
        <v>1507.9</v>
      </c>
      <c r="J12" s="18">
        <v>1327.3</v>
      </c>
      <c r="K12" s="15">
        <f t="shared" si="2"/>
        <v>180.60000000000014</v>
      </c>
      <c r="L12" s="18">
        <v>1997.7</v>
      </c>
      <c r="M12" s="18">
        <v>1782</v>
      </c>
      <c r="N12" s="15">
        <f t="shared" si="3"/>
        <v>215.70000000000005</v>
      </c>
    </row>
    <row r="13" spans="1:14" ht="18.75" customHeight="1" x14ac:dyDescent="0.3">
      <c r="A13" s="16" t="s">
        <v>23</v>
      </c>
      <c r="B13" s="19" t="s">
        <v>24</v>
      </c>
      <c r="C13" s="18">
        <v>33.785999999999994</v>
      </c>
      <c r="D13" s="18">
        <v>30.864000000000001</v>
      </c>
      <c r="E13" s="15">
        <f t="shared" si="0"/>
        <v>2.9219999999999935</v>
      </c>
      <c r="F13" s="18">
        <v>93.52</v>
      </c>
      <c r="G13" s="18">
        <v>51.674999999999997</v>
      </c>
      <c r="H13" s="15">
        <f t="shared" si="1"/>
        <v>41.844999999999999</v>
      </c>
      <c r="I13" s="18">
        <v>145.67999999999998</v>
      </c>
      <c r="J13" s="18">
        <v>80.12299999999999</v>
      </c>
      <c r="K13" s="15">
        <f t="shared" si="2"/>
        <v>65.556999999999988</v>
      </c>
      <c r="L13" s="18">
        <v>181.893</v>
      </c>
      <c r="M13" s="18">
        <v>114.52500000000001</v>
      </c>
      <c r="N13" s="15">
        <f t="shared" si="3"/>
        <v>67.367999999999995</v>
      </c>
    </row>
    <row r="14" spans="1:14" ht="18.75" customHeight="1" x14ac:dyDescent="0.3">
      <c r="A14" s="16" t="s">
        <v>25</v>
      </c>
      <c r="B14" s="19" t="s">
        <v>26</v>
      </c>
      <c r="C14" s="18">
        <v>7.8210000000000006</v>
      </c>
      <c r="D14" s="18">
        <v>36.842500000000001</v>
      </c>
      <c r="E14" s="15">
        <f t="shared" si="0"/>
        <v>-29.0215</v>
      </c>
      <c r="F14" s="18">
        <v>15.094530000000001</v>
      </c>
      <c r="G14" s="18">
        <v>67.790199999999999</v>
      </c>
      <c r="H14" s="15">
        <f t="shared" si="1"/>
        <v>-52.69567</v>
      </c>
      <c r="I14" s="18">
        <v>23.775840000000002</v>
      </c>
      <c r="J14" s="18">
        <v>114.580175</v>
      </c>
      <c r="K14" s="15">
        <f t="shared" si="2"/>
        <v>-90.804334999999995</v>
      </c>
      <c r="L14" s="18">
        <v>31.283999999999995</v>
      </c>
      <c r="M14" s="18">
        <v>147.37</v>
      </c>
      <c r="N14" s="15">
        <f t="shared" si="3"/>
        <v>-116.08600000000001</v>
      </c>
    </row>
    <row r="15" spans="1:14" ht="18.75" customHeight="1" x14ac:dyDescent="0.3">
      <c r="A15" s="16" t="s">
        <v>27</v>
      </c>
      <c r="B15" s="19" t="s">
        <v>28</v>
      </c>
      <c r="C15" s="18">
        <v>30.403500000000001</v>
      </c>
      <c r="D15" s="18">
        <v>33.827735000000004</v>
      </c>
      <c r="E15" s="15">
        <f t="shared" si="0"/>
        <v>-3.424235000000003</v>
      </c>
      <c r="F15" s="18">
        <v>58.114139999999999</v>
      </c>
      <c r="G15" s="18">
        <v>69.901277999999991</v>
      </c>
      <c r="H15" s="15">
        <f t="shared" si="1"/>
        <v>-11.787137999999992</v>
      </c>
      <c r="I15" s="18">
        <v>88.648350000000008</v>
      </c>
      <c r="J15" s="18">
        <v>105.288465</v>
      </c>
      <c r="K15" s="15">
        <f t="shared" si="2"/>
        <v>-16.640114999999994</v>
      </c>
      <c r="L15" s="18">
        <v>109.874</v>
      </c>
      <c r="M15" s="18">
        <v>140.62720000000002</v>
      </c>
      <c r="N15" s="15">
        <f t="shared" si="3"/>
        <v>-30.753200000000021</v>
      </c>
    </row>
    <row r="16" spans="1:14" ht="18.75" customHeight="1" x14ac:dyDescent="0.3">
      <c r="A16" s="16" t="s">
        <v>29</v>
      </c>
      <c r="B16" s="19" t="s">
        <v>30</v>
      </c>
      <c r="C16" s="18">
        <v>3.2450000000000001</v>
      </c>
      <c r="D16" s="18">
        <v>57.151000000000003</v>
      </c>
      <c r="E16" s="15">
        <f t="shared" si="0"/>
        <v>-53.906000000000006</v>
      </c>
      <c r="F16" s="18">
        <v>6.7640000000000002</v>
      </c>
      <c r="G16" s="18">
        <v>206.31</v>
      </c>
      <c r="H16" s="15">
        <f t="shared" si="1"/>
        <v>-199.54599999999999</v>
      </c>
      <c r="I16" s="18">
        <v>12.451000000000001</v>
      </c>
      <c r="J16" s="18">
        <v>297.78500000000003</v>
      </c>
      <c r="K16" s="15">
        <f t="shared" si="2"/>
        <v>-285.334</v>
      </c>
      <c r="L16" s="18">
        <v>19.885000000000002</v>
      </c>
      <c r="M16" s="18">
        <v>430.32499999999999</v>
      </c>
      <c r="N16" s="15">
        <f t="shared" si="3"/>
        <v>-410.44</v>
      </c>
    </row>
    <row r="17" spans="1:14" ht="18.75" customHeight="1" x14ac:dyDescent="0.3">
      <c r="A17" s="16" t="s">
        <v>31</v>
      </c>
      <c r="B17" s="19" t="s">
        <v>32</v>
      </c>
      <c r="C17" s="18">
        <v>173.35399999999998</v>
      </c>
      <c r="D17" s="18">
        <v>134.04042999999999</v>
      </c>
      <c r="E17" s="15">
        <f t="shared" si="0"/>
        <v>39.313569999999999</v>
      </c>
      <c r="F17" s="18">
        <v>361.17400000000004</v>
      </c>
      <c r="G17" s="18">
        <v>291.27022999999997</v>
      </c>
      <c r="H17" s="15">
        <f t="shared" si="1"/>
        <v>69.903770000000065</v>
      </c>
      <c r="I17" s="18">
        <v>552.20299999999997</v>
      </c>
      <c r="J17" s="18">
        <v>456.92335000000003</v>
      </c>
      <c r="K17" s="15">
        <f t="shared" si="2"/>
        <v>95.279649999999947</v>
      </c>
      <c r="L17" s="18">
        <v>767.20699999999999</v>
      </c>
      <c r="M17" s="18">
        <v>629.50419999999997</v>
      </c>
      <c r="N17" s="15">
        <f t="shared" si="3"/>
        <v>137.70280000000002</v>
      </c>
    </row>
    <row r="18" spans="1:14" ht="18.75" customHeight="1" x14ac:dyDescent="0.3">
      <c r="A18" s="16" t="s">
        <v>33</v>
      </c>
      <c r="B18" s="19" t="s">
        <v>34</v>
      </c>
      <c r="C18" s="18">
        <v>298.50740000000002</v>
      </c>
      <c r="D18" s="18">
        <v>309.97375</v>
      </c>
      <c r="E18" s="15">
        <f t="shared" si="0"/>
        <v>-11.466349999999977</v>
      </c>
      <c r="F18" s="18">
        <v>637.04770000000008</v>
      </c>
      <c r="G18" s="18">
        <v>617.86734999999999</v>
      </c>
      <c r="H18" s="15">
        <f t="shared" si="1"/>
        <v>19.180350000000089</v>
      </c>
      <c r="I18" s="18">
        <v>1043.0805</v>
      </c>
      <c r="J18" s="18">
        <v>914.10324999999989</v>
      </c>
      <c r="K18" s="15">
        <f t="shared" si="2"/>
        <v>128.97725000000014</v>
      </c>
      <c r="L18" s="18">
        <v>1450.4483999999998</v>
      </c>
      <c r="M18" s="18">
        <v>1332.3842</v>
      </c>
      <c r="N18" s="15">
        <f t="shared" si="3"/>
        <v>118.0641999999998</v>
      </c>
    </row>
    <row r="19" spans="1:14" ht="18.75" customHeight="1" x14ac:dyDescent="0.3">
      <c r="A19" s="16" t="s">
        <v>35</v>
      </c>
      <c r="B19" s="20" t="s">
        <v>36</v>
      </c>
      <c r="C19" s="18">
        <v>6.6870000000000012</v>
      </c>
      <c r="D19" s="18">
        <v>10.032000000000002</v>
      </c>
      <c r="E19" s="15">
        <f t="shared" si="0"/>
        <v>-3.3450000000000006</v>
      </c>
      <c r="F19" s="18">
        <v>16.007999999999999</v>
      </c>
      <c r="G19" s="18">
        <v>24.813000000000002</v>
      </c>
      <c r="H19" s="15">
        <f t="shared" si="1"/>
        <v>-8.8050000000000033</v>
      </c>
      <c r="I19" s="18">
        <v>21.630000000000006</v>
      </c>
      <c r="J19" s="18">
        <v>40.266000000000005</v>
      </c>
      <c r="K19" s="15">
        <f t="shared" si="2"/>
        <v>-18.635999999999999</v>
      </c>
      <c r="L19" s="18">
        <v>28.076999999999998</v>
      </c>
      <c r="M19" s="18">
        <v>58.311</v>
      </c>
      <c r="N19" s="15">
        <f t="shared" si="3"/>
        <v>-30.234000000000002</v>
      </c>
    </row>
    <row r="20" spans="1:14" ht="18.75" customHeight="1" x14ac:dyDescent="0.3">
      <c r="A20" s="16" t="s">
        <v>37</v>
      </c>
      <c r="B20" s="20" t="s">
        <v>38</v>
      </c>
      <c r="C20" s="18">
        <v>1.35225</v>
      </c>
      <c r="D20" s="18">
        <v>3.57775</v>
      </c>
      <c r="E20" s="15">
        <f t="shared" si="0"/>
        <v>-2.2255000000000003</v>
      </c>
      <c r="F20" s="18">
        <v>2.4746175000000004</v>
      </c>
      <c r="G20" s="18">
        <v>6.7977249999999998</v>
      </c>
      <c r="H20" s="15">
        <f t="shared" si="1"/>
        <v>-4.323107499999999</v>
      </c>
      <c r="I20" s="18">
        <v>3.7862999999999998</v>
      </c>
      <c r="J20" s="18">
        <v>10.73325</v>
      </c>
      <c r="K20" s="15">
        <f t="shared" si="2"/>
        <v>-6.9469500000000002</v>
      </c>
      <c r="L20" s="18">
        <v>5.4089999999999998</v>
      </c>
      <c r="M20" s="18">
        <v>14.311</v>
      </c>
      <c r="N20" s="15">
        <f t="shared" si="3"/>
        <v>-8.902000000000001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1104.3026168830613</v>
      </c>
      <c r="D22" s="15">
        <f>+D23+D24+D34</f>
        <v>876.36792729592673</v>
      </c>
      <c r="E22" s="15">
        <f t="shared" si="0"/>
        <v>227.93468958713459</v>
      </c>
      <c r="F22" s="15">
        <f>+F23+F24+F34</f>
        <v>1837.5289840914459</v>
      </c>
      <c r="G22" s="15">
        <f>+G23+G24+G34</f>
        <v>1794.7152496407182</v>
      </c>
      <c r="H22" s="15">
        <f t="shared" si="1"/>
        <v>42.813734450727679</v>
      </c>
      <c r="I22" s="15">
        <f>+I23+I24+I34</f>
        <v>2560.9856361360489</v>
      </c>
      <c r="J22" s="15">
        <f>+J23+J24+J34</f>
        <v>2707.4810536482187</v>
      </c>
      <c r="K22" s="15">
        <f t="shared" si="2"/>
        <v>-146.49541751216975</v>
      </c>
      <c r="L22" s="15">
        <f>+L23+L24+L34</f>
        <v>3287.0784392105347</v>
      </c>
      <c r="M22" s="15">
        <f>+M23+M24+M34</f>
        <v>3698.8708954111094</v>
      </c>
      <c r="N22" s="15">
        <f t="shared" si="3"/>
        <v>-411.79245620057463</v>
      </c>
    </row>
    <row r="23" spans="1:14" ht="18.75" customHeight="1" x14ac:dyDescent="0.3">
      <c r="A23" s="16" t="s">
        <v>43</v>
      </c>
      <c r="B23" s="20" t="s">
        <v>44</v>
      </c>
      <c r="C23" s="18">
        <v>390.00000299999999</v>
      </c>
      <c r="D23" s="18">
        <v>33.000008999999999</v>
      </c>
      <c r="E23" s="15">
        <f t="shared" si="0"/>
        <v>356.99999400000002</v>
      </c>
      <c r="F23" s="18">
        <v>780.00000599999998</v>
      </c>
      <c r="G23" s="18">
        <v>66.000017999999997</v>
      </c>
      <c r="H23" s="15">
        <f t="shared" si="1"/>
        <v>713.99998800000003</v>
      </c>
      <c r="I23" s="18">
        <v>1170.0000089999999</v>
      </c>
      <c r="J23" s="18">
        <v>99.000017999999997</v>
      </c>
      <c r="K23" s="15">
        <f t="shared" si="2"/>
        <v>1070.9999909999999</v>
      </c>
      <c r="L23" s="18">
        <v>1560.0000119999995</v>
      </c>
      <c r="M23" s="18">
        <v>132.00001800000001</v>
      </c>
      <c r="N23" s="15">
        <f t="shared" si="3"/>
        <v>1427.9999939999996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274.80261388306138</v>
      </c>
      <c r="D24" s="15">
        <f>+D25+D29+D32+D33</f>
        <v>821.5679182959268</v>
      </c>
      <c r="E24" s="15">
        <f t="shared" si="0"/>
        <v>-546.76530441286536</v>
      </c>
      <c r="F24" s="15">
        <f>+F25+F29+F32+F33</f>
        <v>571.82897809144595</v>
      </c>
      <c r="G24" s="15">
        <f>+G25+G29+G32+G33</f>
        <v>1686.2152316407182</v>
      </c>
      <c r="H24" s="15">
        <f t="shared" si="1"/>
        <v>-1114.3862535492722</v>
      </c>
      <c r="I24" s="15">
        <f>+I25+I29+I32+I33</f>
        <v>868.48562713604917</v>
      </c>
      <c r="J24" s="15">
        <f>+J25+J29+J32+J33</f>
        <v>2546.1810356482183</v>
      </c>
      <c r="K24" s="15">
        <f t="shared" si="2"/>
        <v>-1677.6954085121693</v>
      </c>
      <c r="L24" s="15">
        <f>+L25+L29+L32+L33</f>
        <v>1169.5784272105352</v>
      </c>
      <c r="M24" s="15">
        <f>+M25+M29+M32+M33</f>
        <v>3480.9708774111091</v>
      </c>
      <c r="N24" s="15">
        <f t="shared" si="3"/>
        <v>-2311.3924502005739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67.603250000000003</v>
      </c>
      <c r="D25" s="15">
        <f>SUM(D26:D28)</f>
        <v>616.67646150000007</v>
      </c>
      <c r="E25" s="15">
        <f t="shared" si="0"/>
        <v>-549.07321150000007</v>
      </c>
      <c r="F25" s="15">
        <f>SUM(F26:F28)</f>
        <v>139.84350000000001</v>
      </c>
      <c r="G25" s="15">
        <f>SUM(G26:G28)</f>
        <v>1260.6069230000001</v>
      </c>
      <c r="H25" s="15">
        <f t="shared" si="1"/>
        <v>-1120.7634230000001</v>
      </c>
      <c r="I25" s="15">
        <f>SUM(I26:I28)</f>
        <v>210.27875</v>
      </c>
      <c r="J25" s="15">
        <f>SUM(J26:J28)</f>
        <v>1886.9803845000001</v>
      </c>
      <c r="K25" s="15">
        <f t="shared" si="2"/>
        <v>-1676.7016345000002</v>
      </c>
      <c r="L25" s="15">
        <f>SUM(L26:L28)</f>
        <v>303.22400000000005</v>
      </c>
      <c r="M25" s="15">
        <f>SUM(M26:M28)</f>
        <v>2582.0428460000003</v>
      </c>
      <c r="N25" s="15">
        <f t="shared" si="3"/>
        <v>-2278.8188460000001</v>
      </c>
    </row>
    <row r="26" spans="1:14" ht="18.75" customHeight="1" x14ac:dyDescent="0.3">
      <c r="A26" s="16" t="s">
        <v>49</v>
      </c>
      <c r="B26" s="23" t="s">
        <v>50</v>
      </c>
      <c r="C26" s="18">
        <v>12.026</v>
      </c>
      <c r="D26" s="18">
        <v>116.432</v>
      </c>
      <c r="E26" s="15">
        <f t="shared" si="0"/>
        <v>-104.40600000000001</v>
      </c>
      <c r="F26" s="18">
        <v>94.638000000000005</v>
      </c>
      <c r="G26" s="18">
        <v>943.00099999999998</v>
      </c>
      <c r="H26" s="15">
        <f t="shared" si="1"/>
        <v>-848.36299999999994</v>
      </c>
      <c r="I26" s="18">
        <v>128.06100000000001</v>
      </c>
      <c r="J26" s="18">
        <v>1695.22</v>
      </c>
      <c r="K26" s="15">
        <f t="shared" si="2"/>
        <v>-1567.1590000000001</v>
      </c>
      <c r="L26" s="18">
        <v>194.631</v>
      </c>
      <c r="M26" s="18">
        <v>2346.059201</v>
      </c>
      <c r="N26" s="15">
        <f t="shared" si="3"/>
        <v>-2151.4282010000002</v>
      </c>
    </row>
    <row r="27" spans="1:14" ht="18.75" customHeight="1" x14ac:dyDescent="0.3">
      <c r="A27" s="16" t="s">
        <v>51</v>
      </c>
      <c r="B27" s="23" t="s">
        <v>52</v>
      </c>
      <c r="C27" s="18">
        <v>41.065250000000006</v>
      </c>
      <c r="D27" s="18">
        <v>420.3764615</v>
      </c>
      <c r="E27" s="15">
        <f t="shared" si="0"/>
        <v>-379.31121150000001</v>
      </c>
      <c r="F27" s="18">
        <v>11.544499999999999</v>
      </c>
      <c r="G27" s="18">
        <v>130.61592300000001</v>
      </c>
      <c r="H27" s="15">
        <f t="shared" si="1"/>
        <v>-119.07142300000001</v>
      </c>
      <c r="I27" s="18">
        <v>31.21275</v>
      </c>
      <c r="J27" s="18">
        <v>-84.794615499999992</v>
      </c>
      <c r="K27" s="15">
        <f t="shared" si="2"/>
        <v>116.00736549999999</v>
      </c>
      <c r="L27" s="18">
        <v>17.734000000000002</v>
      </c>
      <c r="M27" s="18">
        <v>-198.82535500000003</v>
      </c>
      <c r="N27" s="15">
        <f t="shared" si="3"/>
        <v>216.55935500000004</v>
      </c>
    </row>
    <row r="28" spans="1:14" ht="18.75" customHeight="1" x14ac:dyDescent="0.25">
      <c r="A28" s="16" t="s">
        <v>53</v>
      </c>
      <c r="B28" s="24" t="s">
        <v>54</v>
      </c>
      <c r="C28" s="18">
        <v>14.511999999999997</v>
      </c>
      <c r="D28" s="18">
        <v>79.868000000000009</v>
      </c>
      <c r="E28" s="15">
        <f t="shared" si="0"/>
        <v>-65.356000000000009</v>
      </c>
      <c r="F28" s="18">
        <v>33.661000000000008</v>
      </c>
      <c r="G28" s="18">
        <v>186.98999999999998</v>
      </c>
      <c r="H28" s="15">
        <f t="shared" si="1"/>
        <v>-153.32899999999998</v>
      </c>
      <c r="I28" s="18">
        <v>51.004999999999995</v>
      </c>
      <c r="J28" s="18">
        <v>276.55500000000001</v>
      </c>
      <c r="K28" s="15">
        <f t="shared" si="2"/>
        <v>-225.55</v>
      </c>
      <c r="L28" s="18">
        <v>90.859000000000009</v>
      </c>
      <c r="M28" s="18">
        <v>434.80900000000003</v>
      </c>
      <c r="N28" s="15">
        <f t="shared" si="3"/>
        <v>-343.95000000000005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159.20000000000002</v>
      </c>
      <c r="D29" s="15">
        <f>SUM(D30:D31)</f>
        <v>169.5</v>
      </c>
      <c r="E29" s="15">
        <f t="shared" si="0"/>
        <v>-10.299999999999983</v>
      </c>
      <c r="F29" s="15">
        <f>SUM(F30:F31)</f>
        <v>325.2</v>
      </c>
      <c r="G29" s="15">
        <f>SUM(G30:G31)</f>
        <v>357.20000000000005</v>
      </c>
      <c r="H29" s="15">
        <f t="shared" si="1"/>
        <v>-32.000000000000057</v>
      </c>
      <c r="I29" s="15">
        <f>SUM(I30:I31)</f>
        <v>495.29999999999995</v>
      </c>
      <c r="J29" s="15">
        <f>SUM(J30:J31)</f>
        <v>546.79999999999995</v>
      </c>
      <c r="K29" s="15">
        <f t="shared" si="2"/>
        <v>-51.5</v>
      </c>
      <c r="L29" s="15">
        <f>SUM(L30:L31)</f>
        <v>646.19999999999993</v>
      </c>
      <c r="M29" s="15">
        <f>SUM(M30:M31)</f>
        <v>740</v>
      </c>
      <c r="N29" s="15">
        <f t="shared" si="3"/>
        <v>-93.800000000000068</v>
      </c>
    </row>
    <row r="30" spans="1:14" ht="18.75" customHeight="1" x14ac:dyDescent="0.3">
      <c r="A30" s="16" t="s">
        <v>57</v>
      </c>
      <c r="B30" s="23" t="s">
        <v>58</v>
      </c>
      <c r="C30" s="18">
        <v>0</v>
      </c>
      <c r="D30" s="18">
        <v>0</v>
      </c>
      <c r="E30" s="15">
        <f t="shared" si="0"/>
        <v>0</v>
      </c>
      <c r="F30" s="18">
        <v>11</v>
      </c>
      <c r="G30" s="18">
        <v>2.5</v>
      </c>
      <c r="H30" s="15">
        <f t="shared" si="1"/>
        <v>8.5</v>
      </c>
      <c r="I30" s="18">
        <v>30</v>
      </c>
      <c r="J30" s="18">
        <v>3.3</v>
      </c>
      <c r="K30" s="15">
        <f t="shared" si="2"/>
        <v>26.7</v>
      </c>
      <c r="L30" s="18">
        <v>30</v>
      </c>
      <c r="M30" s="18">
        <v>3.3</v>
      </c>
      <c r="N30" s="15">
        <f t="shared" si="3"/>
        <v>26.7</v>
      </c>
    </row>
    <row r="31" spans="1:14" ht="18.75" customHeight="1" x14ac:dyDescent="0.3">
      <c r="A31" s="16" t="s">
        <v>59</v>
      </c>
      <c r="B31" s="23" t="s">
        <v>60</v>
      </c>
      <c r="C31" s="18">
        <v>159.20000000000002</v>
      </c>
      <c r="D31" s="18">
        <v>169.5</v>
      </c>
      <c r="E31" s="15">
        <f t="shared" si="0"/>
        <v>-10.299999999999983</v>
      </c>
      <c r="F31" s="18">
        <v>314.2</v>
      </c>
      <c r="G31" s="18">
        <v>354.70000000000005</v>
      </c>
      <c r="H31" s="15">
        <f t="shared" si="1"/>
        <v>-40.500000000000057</v>
      </c>
      <c r="I31" s="18">
        <v>465.29999999999995</v>
      </c>
      <c r="J31" s="18">
        <v>543.5</v>
      </c>
      <c r="K31" s="15">
        <f t="shared" si="2"/>
        <v>-78.200000000000045</v>
      </c>
      <c r="L31" s="18">
        <v>616.19999999999993</v>
      </c>
      <c r="M31" s="18">
        <v>736.7</v>
      </c>
      <c r="N31" s="15">
        <f t="shared" si="3"/>
        <v>-120.50000000000011</v>
      </c>
    </row>
    <row r="32" spans="1:14" ht="18.75" customHeight="1" x14ac:dyDescent="0.3">
      <c r="A32" s="16" t="s">
        <v>61</v>
      </c>
      <c r="B32" s="25" t="s">
        <v>62</v>
      </c>
      <c r="C32" s="18">
        <v>47.799363883061353</v>
      </c>
      <c r="D32" s="18">
        <v>35.391456795926679</v>
      </c>
      <c r="E32" s="15">
        <f t="shared" si="0"/>
        <v>12.407907087134674</v>
      </c>
      <c r="F32" s="18">
        <v>106.38547809144603</v>
      </c>
      <c r="G32" s="18">
        <v>68.408308640718133</v>
      </c>
      <c r="H32" s="15">
        <f t="shared" si="1"/>
        <v>37.977169450727899</v>
      </c>
      <c r="I32" s="18">
        <v>162.30687713604931</v>
      </c>
      <c r="J32" s="18">
        <v>112.40065114821833</v>
      </c>
      <c r="K32" s="15">
        <f t="shared" si="2"/>
        <v>49.906225987830979</v>
      </c>
      <c r="L32" s="18">
        <v>219.35442721053536</v>
      </c>
      <c r="M32" s="18">
        <v>158.92803141110861</v>
      </c>
      <c r="N32" s="15">
        <f t="shared" si="3"/>
        <v>60.426395799426757</v>
      </c>
    </row>
    <row r="33" spans="1:14" ht="18.75" customHeight="1" x14ac:dyDescent="0.3">
      <c r="A33" s="16" t="s">
        <v>63</v>
      </c>
      <c r="B33" s="25" t="s">
        <v>64</v>
      </c>
      <c r="C33" s="18">
        <v>0.2</v>
      </c>
      <c r="D33" s="18">
        <v>0</v>
      </c>
      <c r="E33" s="15">
        <f t="shared" si="0"/>
        <v>0.2</v>
      </c>
      <c r="F33" s="18">
        <v>0.4</v>
      </c>
      <c r="G33" s="18">
        <v>0</v>
      </c>
      <c r="H33" s="15">
        <f t="shared" si="1"/>
        <v>0.4</v>
      </c>
      <c r="I33" s="18">
        <v>0.6</v>
      </c>
      <c r="J33" s="18">
        <v>0</v>
      </c>
      <c r="K33" s="15">
        <f t="shared" si="2"/>
        <v>0.6</v>
      </c>
      <c r="L33" s="18">
        <v>0.8</v>
      </c>
      <c r="M33" s="18">
        <v>0</v>
      </c>
      <c r="N33" s="15">
        <f t="shared" si="3"/>
        <v>0.8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439.5</v>
      </c>
      <c r="D34" s="15">
        <f>SUM(D35:D36)</f>
        <v>21.8</v>
      </c>
      <c r="E34" s="15">
        <f t="shared" si="0"/>
        <v>417.7</v>
      </c>
      <c r="F34" s="15">
        <f>SUM(F35:F36)</f>
        <v>485.70000000000005</v>
      </c>
      <c r="G34" s="15">
        <f>SUM(G35:G36)</f>
        <v>42.5</v>
      </c>
      <c r="H34" s="15">
        <f t="shared" si="1"/>
        <v>443.20000000000005</v>
      </c>
      <c r="I34" s="15">
        <f>SUM(I35:I36)</f>
        <v>522.5</v>
      </c>
      <c r="J34" s="15">
        <f>SUM(J35:J36)</f>
        <v>62.3</v>
      </c>
      <c r="K34" s="15">
        <f t="shared" si="2"/>
        <v>460.2</v>
      </c>
      <c r="L34" s="15">
        <f>SUM(L35:L36)</f>
        <v>557.5</v>
      </c>
      <c r="M34" s="15">
        <f>SUM(M35:M36)</f>
        <v>85.9</v>
      </c>
      <c r="N34" s="15">
        <f t="shared" si="3"/>
        <v>471.6</v>
      </c>
    </row>
    <row r="35" spans="1:14" ht="18.75" customHeight="1" x14ac:dyDescent="0.25">
      <c r="A35" s="16" t="s">
        <v>67</v>
      </c>
      <c r="B35" s="26" t="s">
        <v>68</v>
      </c>
      <c r="C35" s="18">
        <v>439.5</v>
      </c>
      <c r="D35" s="18">
        <v>21.8</v>
      </c>
      <c r="E35" s="15">
        <f t="shared" si="0"/>
        <v>417.7</v>
      </c>
      <c r="F35" s="18">
        <v>485.70000000000005</v>
      </c>
      <c r="G35" s="18">
        <v>42.5</v>
      </c>
      <c r="H35" s="15">
        <f t="shared" si="1"/>
        <v>443.20000000000005</v>
      </c>
      <c r="I35" s="18">
        <v>522.5</v>
      </c>
      <c r="J35" s="18">
        <v>62.3</v>
      </c>
      <c r="K35" s="15">
        <f t="shared" si="2"/>
        <v>460.2</v>
      </c>
      <c r="L35" s="18">
        <v>557.5</v>
      </c>
      <c r="M35" s="18">
        <v>85.9</v>
      </c>
      <c r="N35" s="15">
        <f t="shared" si="3"/>
        <v>471.6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165.95939500000003</v>
      </c>
      <c r="D37" s="15">
        <f>SUM(D38:D39)</f>
        <v>468.17172195098658</v>
      </c>
      <c r="E37" s="15">
        <f t="shared" si="0"/>
        <v>-302.21232695098655</v>
      </c>
      <c r="F37" s="15">
        <f>SUM(F38:F39)</f>
        <v>314.05313799999999</v>
      </c>
      <c r="G37" s="15">
        <f>SUM(G38:G39)</f>
        <v>807.9477487419731</v>
      </c>
      <c r="H37" s="15">
        <f t="shared" si="1"/>
        <v>-493.89461074197311</v>
      </c>
      <c r="I37" s="15">
        <f>SUM(I38:I39)</f>
        <v>451.06222699999995</v>
      </c>
      <c r="J37" s="15">
        <f>SUM(J38:J39)</f>
        <v>1152.4411991429597</v>
      </c>
      <c r="K37" s="15">
        <f t="shared" si="2"/>
        <v>-701.37897214295981</v>
      </c>
      <c r="L37" s="15">
        <f>SUM(L38:L39)</f>
        <v>624.11697200000003</v>
      </c>
      <c r="M37" s="15">
        <f>SUM(M38:M39)</f>
        <v>1443.0174212539464</v>
      </c>
      <c r="N37" s="15">
        <f t="shared" si="3"/>
        <v>-818.90044925394636</v>
      </c>
    </row>
    <row r="38" spans="1:14" ht="18.75" customHeight="1" x14ac:dyDescent="0.25">
      <c r="A38" s="16" t="s">
        <v>73</v>
      </c>
      <c r="B38" s="26" t="s">
        <v>68</v>
      </c>
      <c r="C38" s="18">
        <v>65.623744000000002</v>
      </c>
      <c r="D38" s="18">
        <v>319.34605995098656</v>
      </c>
      <c r="E38" s="15">
        <f t="shared" si="0"/>
        <v>-253.72231595098657</v>
      </c>
      <c r="F38" s="18">
        <v>113.38183600000001</v>
      </c>
      <c r="G38" s="18">
        <v>510.29642474197317</v>
      </c>
      <c r="H38" s="15">
        <f t="shared" si="1"/>
        <v>-396.91458874197315</v>
      </c>
      <c r="I38" s="18">
        <v>150.055274</v>
      </c>
      <c r="J38" s="18">
        <v>705.96420414295972</v>
      </c>
      <c r="K38" s="15">
        <f t="shared" si="2"/>
        <v>-555.90893014295966</v>
      </c>
      <c r="L38" s="18">
        <v>222.77436799999998</v>
      </c>
      <c r="M38" s="18">
        <v>847.71475525394612</v>
      </c>
      <c r="N38" s="15">
        <f t="shared" si="3"/>
        <v>-624.94038725394614</v>
      </c>
    </row>
    <row r="39" spans="1:14" ht="18.75" customHeight="1" x14ac:dyDescent="0.25">
      <c r="A39" s="16" t="s">
        <v>74</v>
      </c>
      <c r="B39" s="26" t="s">
        <v>70</v>
      </c>
      <c r="C39" s="18">
        <v>100.33565100000001</v>
      </c>
      <c r="D39" s="18">
        <v>148.82566199999999</v>
      </c>
      <c r="E39" s="15">
        <f t="shared" si="0"/>
        <v>-48.490010999999981</v>
      </c>
      <c r="F39" s="18">
        <v>200.671302</v>
      </c>
      <c r="G39" s="18">
        <v>297.65132399999999</v>
      </c>
      <c r="H39" s="15">
        <f t="shared" si="1"/>
        <v>-96.980021999999991</v>
      </c>
      <c r="I39" s="18">
        <v>301.00695299999995</v>
      </c>
      <c r="J39" s="18">
        <v>446.4769950000001</v>
      </c>
      <c r="K39" s="15">
        <f t="shared" si="2"/>
        <v>-145.47004200000015</v>
      </c>
      <c r="L39" s="18">
        <v>401.34260399999999</v>
      </c>
      <c r="M39" s="18">
        <v>595.30266600000016</v>
      </c>
      <c r="N39" s="15">
        <f t="shared" si="3"/>
        <v>-193.96006200000016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267.772381</v>
      </c>
      <c r="D40" s="15">
        <f>SUM(D41:D42)</f>
        <v>117.42864000000002</v>
      </c>
      <c r="E40" s="15">
        <f t="shared" si="0"/>
        <v>150.34374099999997</v>
      </c>
      <c r="F40" s="15">
        <f>SUM(F41:F42)</f>
        <v>676.12759400000004</v>
      </c>
      <c r="G40" s="15">
        <f>SUM(G41:G42)</f>
        <v>169.48521599999998</v>
      </c>
      <c r="H40" s="15">
        <f t="shared" si="1"/>
        <v>506.64237800000006</v>
      </c>
      <c r="I40" s="15">
        <f>SUM(I41:I42)</f>
        <v>861.49231699999996</v>
      </c>
      <c r="J40" s="15">
        <f>SUM(J41:J42)</f>
        <v>290.96879999999999</v>
      </c>
      <c r="K40" s="15">
        <f t="shared" si="2"/>
        <v>570.52351699999997</v>
      </c>
      <c r="L40" s="15">
        <f>SUM(L41:L42)</f>
        <v>1432.841371</v>
      </c>
      <c r="M40" s="15">
        <f>SUM(M41:M42)</f>
        <v>377.59999999999997</v>
      </c>
      <c r="N40" s="15">
        <f t="shared" si="3"/>
        <v>1055.2413710000001</v>
      </c>
    </row>
    <row r="41" spans="1:14" ht="18.75" customHeight="1" x14ac:dyDescent="0.3">
      <c r="A41" s="16" t="s">
        <v>77</v>
      </c>
      <c r="B41" s="20" t="s">
        <v>78</v>
      </c>
      <c r="C41" s="18">
        <v>47.50168</v>
      </c>
      <c r="D41" s="18">
        <v>117.42864000000002</v>
      </c>
      <c r="E41" s="15">
        <f t="shared" si="0"/>
        <v>-69.926960000000008</v>
      </c>
      <c r="F41" s="18">
        <v>91.728679999999997</v>
      </c>
      <c r="G41" s="18">
        <v>169.48521599999998</v>
      </c>
      <c r="H41" s="15">
        <f t="shared" si="1"/>
        <v>-77.756535999999983</v>
      </c>
      <c r="I41" s="18">
        <v>138.96688</v>
      </c>
      <c r="J41" s="18">
        <v>290.96879999999999</v>
      </c>
      <c r="K41" s="15">
        <f t="shared" si="2"/>
        <v>-152.00191999999998</v>
      </c>
      <c r="L41" s="18">
        <v>188.2</v>
      </c>
      <c r="M41" s="18">
        <v>377.59999999999997</v>
      </c>
      <c r="N41" s="15">
        <f t="shared" si="3"/>
        <v>-189.39999999999998</v>
      </c>
    </row>
    <row r="42" spans="1:14" ht="18.75" customHeight="1" x14ac:dyDescent="0.3">
      <c r="A42" s="16" t="s">
        <v>79</v>
      </c>
      <c r="B42" s="20" t="s">
        <v>80</v>
      </c>
      <c r="C42" s="18">
        <v>220.270701</v>
      </c>
      <c r="D42" s="18">
        <v>0</v>
      </c>
      <c r="E42" s="15">
        <f t="shared" si="0"/>
        <v>220.270701</v>
      </c>
      <c r="F42" s="18">
        <v>584.39891399999999</v>
      </c>
      <c r="G42" s="18">
        <v>0</v>
      </c>
      <c r="H42" s="15">
        <f t="shared" si="1"/>
        <v>584.39891399999999</v>
      </c>
      <c r="I42" s="18">
        <v>722.52543700000001</v>
      </c>
      <c r="J42" s="18">
        <v>0</v>
      </c>
      <c r="K42" s="15">
        <f t="shared" si="2"/>
        <v>722.52543700000001</v>
      </c>
      <c r="L42" s="18">
        <v>1244.6413709999999</v>
      </c>
      <c r="M42" s="18">
        <v>0</v>
      </c>
      <c r="N42" s="15">
        <f t="shared" si="3"/>
        <v>1244.6413709999999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5056.8592995153358</v>
      </c>
      <c r="D44" s="15">
        <f>+D45+D61+D77</f>
        <v>4577.0117148813652</v>
      </c>
      <c r="E44" s="15">
        <f t="shared" si="0"/>
        <v>479.84758463397065</v>
      </c>
      <c r="F44" s="15">
        <f>+F45+F61+H72+F77+F91</f>
        <v>7814.9006413180241</v>
      </c>
      <c r="G44" s="15">
        <f>+G45+G61+G77</f>
        <v>7177.8162242401168</v>
      </c>
      <c r="H44" s="15">
        <f t="shared" ref="H44:H71" si="4">+F44-G44</f>
        <v>637.08441707790735</v>
      </c>
      <c r="I44" s="15">
        <f>+I45+I61+K72+I77+I91</f>
        <v>8153.1144848996537</v>
      </c>
      <c r="J44" s="15">
        <f>+J45+J61+J77</f>
        <v>8806.9244764994619</v>
      </c>
      <c r="K44" s="15">
        <f t="shared" ref="K44:K71" si="5">+I44-J44</f>
        <v>-653.8099915998082</v>
      </c>
      <c r="L44" s="15">
        <f>+L45+L61+N72+L77+L91</f>
        <v>6739.8502851245466</v>
      </c>
      <c r="M44" s="15">
        <f>+M45+M61+M77</f>
        <v>7287.0235637955357</v>
      </c>
      <c r="N44" s="15">
        <f t="shared" ref="N44:N71" si="6">+L44-M44</f>
        <v>-547.17327867098902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865.3702500000004</v>
      </c>
      <c r="D45" s="15">
        <f>+D46+D51+D56</f>
        <v>525.8864615</v>
      </c>
      <c r="E45" s="15">
        <f t="shared" si="0"/>
        <v>339.4837885000004</v>
      </c>
      <c r="F45" s="15">
        <f>+F46+F51+F56</f>
        <v>823.62549999999999</v>
      </c>
      <c r="G45" s="15">
        <f>+G46+G51+G56</f>
        <v>-162.88007700000006</v>
      </c>
      <c r="H45" s="15">
        <f t="shared" si="4"/>
        <v>986.50557700000002</v>
      </c>
      <c r="I45" s="15">
        <f>+I46+I51+I56</f>
        <v>1343.9377499999998</v>
      </c>
      <c r="J45" s="15">
        <f>+J46+J51+J56</f>
        <v>995.27638449999984</v>
      </c>
      <c r="K45" s="15">
        <f t="shared" si="5"/>
        <v>348.66136549999999</v>
      </c>
      <c r="L45" s="15">
        <f>+L46+L51+L56</f>
        <v>976.14099999999985</v>
      </c>
      <c r="M45" s="15">
        <f>+M46+M51+M56</f>
        <v>756.83464499999991</v>
      </c>
      <c r="N45" s="15">
        <f t="shared" si="6"/>
        <v>219.30635499999994</v>
      </c>
    </row>
    <row r="46" spans="1:14" ht="18.75" customHeight="1" x14ac:dyDescent="0.25">
      <c r="A46" s="16" t="s">
        <v>87</v>
      </c>
      <c r="B46" s="31" t="s">
        <v>88</v>
      </c>
      <c r="C46" s="15">
        <f>SUM(C47:C50)</f>
        <v>107.58799999999999</v>
      </c>
      <c r="D46" s="15">
        <f>SUM(D47:D50)</f>
        <v>182.75300000000001</v>
      </c>
      <c r="E46" s="15">
        <f t="shared" si="0"/>
        <v>-75.16500000000002</v>
      </c>
      <c r="F46" s="15">
        <f>SUM(F47:F50)</f>
        <v>115.86499999999998</v>
      </c>
      <c r="G46" s="15">
        <f>SUM(G47:G50)</f>
        <v>120.50299999999996</v>
      </c>
      <c r="H46" s="15">
        <f t="shared" si="4"/>
        <v>-4.6379999999999768</v>
      </c>
      <c r="I46" s="15">
        <f>SUM(I47:I50)</f>
        <v>153.03399999999993</v>
      </c>
      <c r="J46" s="15">
        <f>SUM(J47:J50)</f>
        <v>209.04099999999997</v>
      </c>
      <c r="K46" s="15">
        <f t="shared" si="5"/>
        <v>-56.007000000000033</v>
      </c>
      <c r="L46" s="15">
        <f>SUM(L47:L50)</f>
        <v>-90.388999999999953</v>
      </c>
      <c r="M46" s="15">
        <f>SUM(M47:M50)</f>
        <v>653.34999999999991</v>
      </c>
      <c r="N46" s="15">
        <f t="shared" si="6"/>
        <v>-743.73899999999981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71.876000000000005</v>
      </c>
      <c r="E48" s="15">
        <f t="shared" si="0"/>
        <v>-71.876000000000005</v>
      </c>
      <c r="F48" s="18">
        <v>0</v>
      </c>
      <c r="G48" s="18">
        <v>86.3</v>
      </c>
      <c r="H48" s="15">
        <f t="shared" si="4"/>
        <v>-86.3</v>
      </c>
      <c r="I48" s="18">
        <v>0</v>
      </c>
      <c r="J48" s="18">
        <v>89.603999999999957</v>
      </c>
      <c r="K48" s="15">
        <f t="shared" si="5"/>
        <v>-89.603999999999957</v>
      </c>
      <c r="L48" s="18">
        <v>0</v>
      </c>
      <c r="M48" s="18">
        <v>456.279</v>
      </c>
      <c r="N48" s="15">
        <f t="shared" si="6"/>
        <v>-456.279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25">
      <c r="A50" s="16" t="s">
        <v>94</v>
      </c>
      <c r="B50" s="26" t="s">
        <v>70</v>
      </c>
      <c r="C50" s="18">
        <v>107.58799999999999</v>
      </c>
      <c r="D50" s="18">
        <v>110.87700000000001</v>
      </c>
      <c r="E50" s="15">
        <f t="shared" si="0"/>
        <v>-3.2890000000000157</v>
      </c>
      <c r="F50" s="18">
        <v>115.86499999999998</v>
      </c>
      <c r="G50" s="18">
        <v>34.20299999999996</v>
      </c>
      <c r="H50" s="15">
        <f t="shared" si="4"/>
        <v>81.66200000000002</v>
      </c>
      <c r="I50" s="18">
        <v>153.03399999999993</v>
      </c>
      <c r="J50" s="18">
        <v>119.43700000000001</v>
      </c>
      <c r="K50" s="15">
        <f t="shared" si="5"/>
        <v>33.596999999999923</v>
      </c>
      <c r="L50" s="18">
        <v>-90.388999999999953</v>
      </c>
      <c r="M50" s="18">
        <v>197.07099999999991</v>
      </c>
      <c r="N50" s="15">
        <f t="shared" si="6"/>
        <v>-287.45999999999987</v>
      </c>
    </row>
    <row r="51" spans="1:14" ht="18.75" customHeight="1" x14ac:dyDescent="0.25">
      <c r="A51" s="16" t="s">
        <v>95</v>
      </c>
      <c r="B51" s="31" t="s">
        <v>96</v>
      </c>
      <c r="C51" s="15">
        <f>SUM(C52:C55)</f>
        <v>41.065250000000006</v>
      </c>
      <c r="D51" s="15">
        <f>SUM(D52:D55)</f>
        <v>420.3764615</v>
      </c>
      <c r="E51" s="15">
        <f t="shared" si="0"/>
        <v>-379.31121150000001</v>
      </c>
      <c r="F51" s="15">
        <f>SUM(F52:F55)</f>
        <v>11.544499999999996</v>
      </c>
      <c r="G51" s="15">
        <f>SUM(G52:G55)</f>
        <v>130.61592300000001</v>
      </c>
      <c r="H51" s="15">
        <f t="shared" si="4"/>
        <v>-119.07142300000001</v>
      </c>
      <c r="I51" s="15">
        <f>SUM(I52:I55)</f>
        <v>31.212749999999996</v>
      </c>
      <c r="J51" s="15">
        <f>SUM(J52:J55)</f>
        <v>-84.794615499999964</v>
      </c>
      <c r="K51" s="15">
        <f t="shared" si="5"/>
        <v>116.00736549999996</v>
      </c>
      <c r="L51" s="15">
        <f>SUM(L52:L55)</f>
        <v>17.734000000000002</v>
      </c>
      <c r="M51" s="15">
        <f>SUM(M52:M55)</f>
        <v>-198.82535500000003</v>
      </c>
      <c r="N51" s="15">
        <f t="shared" si="6"/>
        <v>216.55935500000004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1.87575</v>
      </c>
      <c r="D53" s="18">
        <v>131.21721150000002</v>
      </c>
      <c r="E53" s="15">
        <f t="shared" si="0"/>
        <v>-129.34146150000001</v>
      </c>
      <c r="F53" s="18">
        <v>3.7515000000000001</v>
      </c>
      <c r="G53" s="18">
        <v>-59.465576999999989</v>
      </c>
      <c r="H53" s="15">
        <f t="shared" si="4"/>
        <v>63.217076999999989</v>
      </c>
      <c r="I53" s="18">
        <v>5.6272500000000001</v>
      </c>
      <c r="J53" s="18">
        <v>52.307634500000013</v>
      </c>
      <c r="K53" s="15">
        <f t="shared" si="5"/>
        <v>-46.680384500000017</v>
      </c>
      <c r="L53" s="18">
        <v>7.5030000000000001</v>
      </c>
      <c r="M53" s="18">
        <v>183.52464499999999</v>
      </c>
      <c r="N53" s="15">
        <f t="shared" si="6"/>
        <v>-176.02164499999998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39.189500000000002</v>
      </c>
      <c r="D55" s="18">
        <v>289.15924999999999</v>
      </c>
      <c r="E55" s="15">
        <f t="shared" si="0"/>
        <v>-249.96974999999998</v>
      </c>
      <c r="F55" s="18">
        <v>7.7929999999999957</v>
      </c>
      <c r="G55" s="18">
        <v>190.08150000000001</v>
      </c>
      <c r="H55" s="15">
        <f t="shared" si="4"/>
        <v>-182.2885</v>
      </c>
      <c r="I55" s="18">
        <v>25.585499999999996</v>
      </c>
      <c r="J55" s="18">
        <v>-137.10224999999997</v>
      </c>
      <c r="K55" s="15">
        <f t="shared" si="5"/>
        <v>162.68774999999997</v>
      </c>
      <c r="L55" s="18">
        <v>10.231</v>
      </c>
      <c r="M55" s="18">
        <v>-382.35</v>
      </c>
      <c r="N55" s="15">
        <f t="shared" si="6"/>
        <v>392.58100000000002</v>
      </c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716.71700000000033</v>
      </c>
      <c r="D56" s="15">
        <f>SUM(D57:D60)</f>
        <v>-77.243000000000052</v>
      </c>
      <c r="E56" s="15">
        <f t="shared" si="0"/>
        <v>793.96000000000038</v>
      </c>
      <c r="F56" s="15">
        <f>SUM(F57:F60)</f>
        <v>696.21600000000001</v>
      </c>
      <c r="G56" s="15">
        <f>SUM(G57:G60)</f>
        <v>-413.99900000000002</v>
      </c>
      <c r="H56" s="15">
        <f t="shared" si="4"/>
        <v>1110.2150000000001</v>
      </c>
      <c r="I56" s="15">
        <f>SUM(I57:I60)</f>
        <v>1159.6909999999998</v>
      </c>
      <c r="J56" s="15">
        <f>SUM(J57:J60)</f>
        <v>871.02999999999986</v>
      </c>
      <c r="K56" s="15">
        <f t="shared" si="5"/>
        <v>288.66099999999994</v>
      </c>
      <c r="L56" s="15">
        <f>SUM(L57:L60)</f>
        <v>1048.7959999999998</v>
      </c>
      <c r="M56" s="15">
        <f>SUM(M57:M60)</f>
        <v>302.31000000000006</v>
      </c>
      <c r="N56" s="15">
        <f t="shared" si="6"/>
        <v>746.48599999999976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716.71700000000033</v>
      </c>
      <c r="D60" s="18">
        <v>-77.243000000000052</v>
      </c>
      <c r="E60" s="15">
        <f t="shared" si="0"/>
        <v>793.96000000000038</v>
      </c>
      <c r="F60" s="18">
        <v>696.21600000000001</v>
      </c>
      <c r="G60" s="18">
        <v>-413.99900000000002</v>
      </c>
      <c r="H60" s="15">
        <f t="shared" si="4"/>
        <v>1110.2150000000001</v>
      </c>
      <c r="I60" s="18">
        <v>1159.6909999999998</v>
      </c>
      <c r="J60" s="18">
        <v>871.02999999999986</v>
      </c>
      <c r="K60" s="15">
        <f t="shared" si="5"/>
        <v>288.66099999999994</v>
      </c>
      <c r="L60" s="18">
        <v>1048.7959999999998</v>
      </c>
      <c r="M60" s="18">
        <v>302.31000000000006</v>
      </c>
      <c r="N60" s="15">
        <f t="shared" si="6"/>
        <v>746.48599999999976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81.5</v>
      </c>
      <c r="D61" s="15">
        <f>+D62+D67</f>
        <v>3030.8999999999996</v>
      </c>
      <c r="E61" s="15">
        <f t="shared" si="0"/>
        <v>-2949.3999999999996</v>
      </c>
      <c r="F61" s="15">
        <f>+F62+F67</f>
        <v>-493.09999999999991</v>
      </c>
      <c r="G61" s="15">
        <f>+G62+G67</f>
        <v>4860.8999999999996</v>
      </c>
      <c r="H61" s="15">
        <f t="shared" si="4"/>
        <v>-5354</v>
      </c>
      <c r="I61" s="15">
        <f>+I62+I67</f>
        <v>-232.80000000000018</v>
      </c>
      <c r="J61" s="15">
        <f>+J62+J67</f>
        <v>5018.7999999999993</v>
      </c>
      <c r="K61" s="15">
        <f t="shared" si="5"/>
        <v>-5251.5999999999995</v>
      </c>
      <c r="L61" s="15">
        <f>+L62+L67</f>
        <v>381.30000000000018</v>
      </c>
      <c r="M61" s="15">
        <f>+M62+M67</f>
        <v>6917.8</v>
      </c>
      <c r="N61" s="15">
        <f t="shared" si="6"/>
        <v>-6536.5</v>
      </c>
    </row>
    <row r="62" spans="1:14" ht="18.75" customHeight="1" x14ac:dyDescent="0.25">
      <c r="A62" s="16" t="s">
        <v>108</v>
      </c>
      <c r="B62" s="31" t="s">
        <v>58</v>
      </c>
      <c r="C62" s="15">
        <f>SUM(C63:C66)</f>
        <v>231.79999999999998</v>
      </c>
      <c r="D62" s="15">
        <f>SUM(D63:D66)</f>
        <v>86.7</v>
      </c>
      <c r="E62" s="15">
        <f t="shared" si="0"/>
        <v>145.09999999999997</v>
      </c>
      <c r="F62" s="15">
        <f>SUM(F63:F66)</f>
        <v>223.99999999999997</v>
      </c>
      <c r="G62" s="15">
        <f>SUM(G63:G66)</f>
        <v>71.5</v>
      </c>
      <c r="H62" s="15">
        <f t="shared" si="4"/>
        <v>152.49999999999997</v>
      </c>
      <c r="I62" s="15">
        <f>SUM(I63:I66)</f>
        <v>418.9</v>
      </c>
      <c r="J62" s="15">
        <f>SUM(J63:J66)</f>
        <v>82.100000000000009</v>
      </c>
      <c r="K62" s="15">
        <f t="shared" si="5"/>
        <v>336.79999999999995</v>
      </c>
      <c r="L62" s="15">
        <f>SUM(L63:L66)</f>
        <v>671.9</v>
      </c>
      <c r="M62" s="15">
        <f>SUM(M63:M66)</f>
        <v>65.2</v>
      </c>
      <c r="N62" s="15">
        <f t="shared" si="6"/>
        <v>606.69999999999993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-10.8</v>
      </c>
      <c r="D64" s="18">
        <v>1.7</v>
      </c>
      <c r="E64" s="15">
        <f t="shared" si="0"/>
        <v>-12.5</v>
      </c>
      <c r="F64" s="18">
        <v>-0.8</v>
      </c>
      <c r="G64" s="18">
        <v>1.7</v>
      </c>
      <c r="H64" s="15">
        <f t="shared" si="4"/>
        <v>-2.5</v>
      </c>
      <c r="I64" s="18">
        <v>5.8</v>
      </c>
      <c r="J64" s="18">
        <v>-6.5</v>
      </c>
      <c r="K64" s="15">
        <f t="shared" si="5"/>
        <v>12.3</v>
      </c>
      <c r="L64" s="18">
        <v>6.5</v>
      </c>
      <c r="M64" s="18">
        <v>-6.7</v>
      </c>
      <c r="N64" s="15">
        <f t="shared" si="6"/>
        <v>13.2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242.6</v>
      </c>
      <c r="D66" s="18">
        <v>85</v>
      </c>
      <c r="E66" s="15">
        <f t="shared" si="0"/>
        <v>157.6</v>
      </c>
      <c r="F66" s="18">
        <v>224.79999999999998</v>
      </c>
      <c r="G66" s="18">
        <v>69.8</v>
      </c>
      <c r="H66" s="15">
        <f t="shared" si="4"/>
        <v>155</v>
      </c>
      <c r="I66" s="18">
        <v>413.09999999999997</v>
      </c>
      <c r="J66" s="18">
        <v>88.600000000000009</v>
      </c>
      <c r="K66" s="15">
        <f t="shared" si="5"/>
        <v>324.49999999999994</v>
      </c>
      <c r="L66" s="18">
        <v>665.4</v>
      </c>
      <c r="M66" s="18">
        <v>71.900000000000006</v>
      </c>
      <c r="N66" s="15">
        <f t="shared" si="6"/>
        <v>593.5</v>
      </c>
    </row>
    <row r="67" spans="1:14" ht="18.75" customHeight="1" x14ac:dyDescent="0.25">
      <c r="A67" s="16" t="s">
        <v>113</v>
      </c>
      <c r="B67" s="31" t="s">
        <v>60</v>
      </c>
      <c r="C67" s="15">
        <f>SUM(C68:C71)</f>
        <v>-150.29999999999998</v>
      </c>
      <c r="D67" s="15">
        <f>SUM(D68:D71)</f>
        <v>2944.2</v>
      </c>
      <c r="E67" s="15">
        <f t="shared" si="0"/>
        <v>-3094.5</v>
      </c>
      <c r="F67" s="15">
        <f>SUM(F68:F71)</f>
        <v>-717.09999999999991</v>
      </c>
      <c r="G67" s="15">
        <f>SUM(G68:G71)</f>
        <v>4789.3999999999996</v>
      </c>
      <c r="H67" s="15">
        <f t="shared" si="4"/>
        <v>-5506.5</v>
      </c>
      <c r="I67" s="15">
        <f>SUM(I68:I71)</f>
        <v>-651.70000000000016</v>
      </c>
      <c r="J67" s="15">
        <f>SUM(J68:J71)</f>
        <v>4936.6999999999989</v>
      </c>
      <c r="K67" s="15">
        <f t="shared" si="5"/>
        <v>-5588.3999999999987</v>
      </c>
      <c r="L67" s="15">
        <f>SUM(L68:L71)</f>
        <v>-290.5999999999998</v>
      </c>
      <c r="M67" s="15">
        <f>SUM(M68:M71)</f>
        <v>6852.6</v>
      </c>
      <c r="N67" s="15">
        <f t="shared" si="6"/>
        <v>-7143.2</v>
      </c>
    </row>
    <row r="68" spans="1:14" ht="18.75" customHeight="1" x14ac:dyDescent="0.25">
      <c r="A68" s="16" t="s">
        <v>114</v>
      </c>
      <c r="B68" s="26" t="s">
        <v>90</v>
      </c>
      <c r="C68" s="18">
        <v>-354.1</v>
      </c>
      <c r="D68" s="18">
        <v>0</v>
      </c>
      <c r="E68" s="15">
        <f t="shared" si="0"/>
        <v>-354.1</v>
      </c>
      <c r="F68" s="18">
        <v>-1026</v>
      </c>
      <c r="G68" s="18">
        <v>0</v>
      </c>
      <c r="H68" s="15">
        <f t="shared" si="4"/>
        <v>-1026</v>
      </c>
      <c r="I68" s="18">
        <v>-1320.6000000000001</v>
      </c>
      <c r="J68" s="18">
        <v>0</v>
      </c>
      <c r="K68" s="15">
        <f t="shared" si="5"/>
        <v>-1320.6000000000001</v>
      </c>
      <c r="L68" s="18">
        <v>-1544.1</v>
      </c>
      <c r="M68" s="18">
        <v>0</v>
      </c>
      <c r="N68" s="15">
        <f t="shared" si="6"/>
        <v>-1544.1</v>
      </c>
    </row>
    <row r="69" spans="1:14" ht="18.75" customHeight="1" x14ac:dyDescent="0.25">
      <c r="A69" s="16" t="s">
        <v>115</v>
      </c>
      <c r="B69" s="26" t="s">
        <v>92</v>
      </c>
      <c r="C69" s="18">
        <v>75.600000000000009</v>
      </c>
      <c r="D69" s="18">
        <v>93.1</v>
      </c>
      <c r="E69" s="15">
        <f t="shared" si="0"/>
        <v>-17.499999999999986</v>
      </c>
      <c r="F69" s="18">
        <v>44.6</v>
      </c>
      <c r="G69" s="18">
        <v>63.4</v>
      </c>
      <c r="H69" s="15">
        <f t="shared" si="4"/>
        <v>-18.799999999999997</v>
      </c>
      <c r="I69" s="18">
        <v>119.99999999999999</v>
      </c>
      <c r="J69" s="18">
        <v>135.9</v>
      </c>
      <c r="K69" s="15">
        <f t="shared" si="5"/>
        <v>-15.90000000000002</v>
      </c>
      <c r="L69" s="18">
        <v>334.2</v>
      </c>
      <c r="M69" s="18">
        <v>139.1</v>
      </c>
      <c r="N69" s="15">
        <f t="shared" si="6"/>
        <v>195.1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2855.4</v>
      </c>
      <c r="E70" s="15">
        <f t="shared" ref="E70:E91" si="7">+C70-D70</f>
        <v>-2855.4</v>
      </c>
      <c r="F70" s="18">
        <v>0</v>
      </c>
      <c r="G70" s="18">
        <v>4631.7</v>
      </c>
      <c r="H70" s="15">
        <f t="shared" si="4"/>
        <v>-4631.7</v>
      </c>
      <c r="I70" s="18">
        <v>0</v>
      </c>
      <c r="J70" s="18">
        <v>4704.3999999999996</v>
      </c>
      <c r="K70" s="15">
        <f t="shared" si="5"/>
        <v>-4704.3999999999996</v>
      </c>
      <c r="L70" s="18">
        <v>0</v>
      </c>
      <c r="M70" s="18">
        <v>4534</v>
      </c>
      <c r="N70" s="15">
        <f t="shared" si="6"/>
        <v>-4534</v>
      </c>
    </row>
    <row r="71" spans="1:14" ht="18.75" customHeight="1" x14ac:dyDescent="0.25">
      <c r="A71" s="16" t="s">
        <v>117</v>
      </c>
      <c r="B71" s="26" t="s">
        <v>70</v>
      </c>
      <c r="C71" s="18">
        <v>128.20000000000002</v>
      </c>
      <c r="D71" s="18">
        <v>-4.3</v>
      </c>
      <c r="E71" s="15">
        <f t="shared" si="7"/>
        <v>132.50000000000003</v>
      </c>
      <c r="F71" s="18">
        <v>264.3</v>
      </c>
      <c r="G71" s="18">
        <v>94.3</v>
      </c>
      <c r="H71" s="15">
        <f t="shared" si="4"/>
        <v>170</v>
      </c>
      <c r="I71" s="18">
        <v>548.9</v>
      </c>
      <c r="J71" s="18">
        <v>96.399999999999991</v>
      </c>
      <c r="K71" s="15">
        <f t="shared" si="5"/>
        <v>452.5</v>
      </c>
      <c r="L71" s="18">
        <v>919.30000000000007</v>
      </c>
      <c r="M71" s="18">
        <v>2179.5</v>
      </c>
      <c r="N71" s="15">
        <f t="shared" si="6"/>
        <v>-1260.1999999999998</v>
      </c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122.663</v>
      </c>
      <c r="F72" s="32"/>
      <c r="G72" s="32"/>
      <c r="H72" s="15">
        <f>SUM(H73:H76)</f>
        <v>205.51000000000002</v>
      </c>
      <c r="I72" s="32"/>
      <c r="J72" s="32"/>
      <c r="K72" s="15">
        <f>SUM(K73:K76)</f>
        <v>256.483</v>
      </c>
      <c r="L72" s="32"/>
      <c r="M72" s="32"/>
      <c r="N72" s="15">
        <f>SUM(N73:N76)</f>
        <v>320.42600000000004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119.1</v>
      </c>
      <c r="F73" s="32"/>
      <c r="G73" s="32"/>
      <c r="H73" s="18">
        <v>212.89999999999998</v>
      </c>
      <c r="I73" s="32"/>
      <c r="J73" s="32"/>
      <c r="K73" s="18">
        <v>279.3</v>
      </c>
      <c r="L73" s="32"/>
      <c r="M73" s="32"/>
      <c r="N73" s="18">
        <v>371.1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19.399999999999999</v>
      </c>
      <c r="F74" s="32"/>
      <c r="G74" s="32"/>
      <c r="H74" s="18">
        <v>35.100000000000009</v>
      </c>
      <c r="I74" s="32"/>
      <c r="J74" s="32"/>
      <c r="K74" s="18">
        <v>30.9</v>
      </c>
      <c r="L74" s="32"/>
      <c r="M74" s="32"/>
      <c r="N74" s="18">
        <v>10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-15.837000000000007</v>
      </c>
      <c r="F76" s="32"/>
      <c r="G76" s="32"/>
      <c r="H76" s="18">
        <v>-42.489999999999988</v>
      </c>
      <c r="I76" s="32"/>
      <c r="J76" s="32"/>
      <c r="K76" s="18">
        <v>-53.717000000000006</v>
      </c>
      <c r="L76" s="32"/>
      <c r="M76" s="32"/>
      <c r="N76" s="18">
        <v>-60.674000000000007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3943.4260495153358</v>
      </c>
      <c r="D77" s="15">
        <f>SUM(D79:D82)</f>
        <v>1020.2252533813655</v>
      </c>
      <c r="E77" s="15">
        <f t="shared" si="7"/>
        <v>2923.2007961339705</v>
      </c>
      <c r="F77" s="15">
        <f>SUM(F79:F82)</f>
        <v>7062.565141318024</v>
      </c>
      <c r="G77" s="15">
        <f>SUM(G79:G82)</f>
        <v>2479.7963012401169</v>
      </c>
      <c r="H77" s="15">
        <f t="shared" ref="H77" si="8">+F77-G77</f>
        <v>4582.768840077907</v>
      </c>
      <c r="I77" s="15">
        <f>SUM(I79:I82)</f>
        <v>6764.0937348996549</v>
      </c>
      <c r="J77" s="15">
        <f>SUM(J79:J82)</f>
        <v>2792.8480919994636</v>
      </c>
      <c r="K77" s="15">
        <f t="shared" ref="K77" si="9">+I77-J77</f>
        <v>3971.2456429001913</v>
      </c>
      <c r="L77" s="15">
        <f>SUM(L79:L82)</f>
        <v>4988.6832851245463</v>
      </c>
      <c r="M77" s="15">
        <f>SUM(M79:M82)</f>
        <v>-387.6110812044642</v>
      </c>
      <c r="N77" s="15">
        <f t="shared" ref="N77" si="10">+L77-M77</f>
        <v>5376.2943663290107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3650.5</v>
      </c>
      <c r="D79" s="18">
        <v>313.2</v>
      </c>
      <c r="E79" s="15">
        <f t="shared" si="7"/>
        <v>3337.3</v>
      </c>
      <c r="F79" s="18">
        <v>6136.2</v>
      </c>
      <c r="G79" s="18">
        <v>676.00000000000011</v>
      </c>
      <c r="H79" s="15">
        <f t="shared" ref="H79:H82" si="11">+F79-G79</f>
        <v>5460.2</v>
      </c>
      <c r="I79" s="18">
        <v>5703.4</v>
      </c>
      <c r="J79" s="18">
        <v>669.7</v>
      </c>
      <c r="K79" s="15">
        <f t="shared" ref="K79:K82" si="12">+I79-J79</f>
        <v>5033.7</v>
      </c>
      <c r="L79" s="18">
        <v>1407.6000000000001</v>
      </c>
      <c r="M79" s="18">
        <v>-3256.1000000000004</v>
      </c>
      <c r="N79" s="15">
        <f t="shared" ref="N79:N82" si="13">+L79-M79</f>
        <v>4663.7000000000007</v>
      </c>
    </row>
    <row r="80" spans="1:14" ht="18.75" customHeight="1" x14ac:dyDescent="0.25">
      <c r="A80" s="16" t="s">
        <v>127</v>
      </c>
      <c r="B80" s="26" t="s">
        <v>92</v>
      </c>
      <c r="C80" s="18">
        <v>106.99999999999999</v>
      </c>
      <c r="D80" s="18">
        <v>588.29999999999995</v>
      </c>
      <c r="E80" s="15">
        <f t="shared" si="7"/>
        <v>-481.29999999999995</v>
      </c>
      <c r="F80" s="18">
        <v>-201.50000000000006</v>
      </c>
      <c r="G80" s="18">
        <v>1150</v>
      </c>
      <c r="H80" s="15">
        <f t="shared" si="11"/>
        <v>-1351.5</v>
      </c>
      <c r="I80" s="18">
        <v>-264.89999999999998</v>
      </c>
      <c r="J80" s="18">
        <v>1057.5999999999999</v>
      </c>
      <c r="K80" s="15">
        <f t="shared" si="12"/>
        <v>-1322.5</v>
      </c>
      <c r="L80" s="18">
        <v>1657.3000000000002</v>
      </c>
      <c r="M80" s="18">
        <v>974.60000000000014</v>
      </c>
      <c r="N80" s="15">
        <f t="shared" si="13"/>
        <v>682.7</v>
      </c>
    </row>
    <row r="81" spans="1:14" ht="18.75" customHeight="1" x14ac:dyDescent="0.25">
      <c r="A81" s="16" t="s">
        <v>128</v>
      </c>
      <c r="B81" s="26" t="s">
        <v>68</v>
      </c>
      <c r="C81" s="18">
        <v>-140.85795048466429</v>
      </c>
      <c r="D81" s="18">
        <v>29.217253381365538</v>
      </c>
      <c r="E81" s="15">
        <f t="shared" si="7"/>
        <v>-170.07520386602982</v>
      </c>
      <c r="F81" s="18">
        <v>208.82814131802408</v>
      </c>
      <c r="G81" s="18">
        <v>263.51030124011697</v>
      </c>
      <c r="H81" s="15">
        <f t="shared" si="11"/>
        <v>-54.682159922092893</v>
      </c>
      <c r="I81" s="18">
        <v>450.66573489965532</v>
      </c>
      <c r="J81" s="18">
        <v>516.1230919994639</v>
      </c>
      <c r="K81" s="15">
        <f t="shared" si="12"/>
        <v>-65.457357099808576</v>
      </c>
      <c r="L81" s="18">
        <v>1430.188285124545</v>
      </c>
      <c r="M81" s="18">
        <v>933.54791879553568</v>
      </c>
      <c r="N81" s="15">
        <f t="shared" si="13"/>
        <v>496.64036632900934</v>
      </c>
    </row>
    <row r="82" spans="1:14" ht="18.75" customHeight="1" x14ac:dyDescent="0.25">
      <c r="A82" s="16" t="s">
        <v>129</v>
      </c>
      <c r="B82" s="26" t="s">
        <v>70</v>
      </c>
      <c r="C82" s="18">
        <v>326.78399999999999</v>
      </c>
      <c r="D82" s="18">
        <v>89.507999999999996</v>
      </c>
      <c r="E82" s="15">
        <f t="shared" si="7"/>
        <v>237.27600000000001</v>
      </c>
      <c r="F82" s="18">
        <v>919.03699999999992</v>
      </c>
      <c r="G82" s="18">
        <v>390.286</v>
      </c>
      <c r="H82" s="15">
        <f t="shared" si="11"/>
        <v>528.75099999999998</v>
      </c>
      <c r="I82" s="18">
        <v>874.928</v>
      </c>
      <c r="J82" s="18">
        <v>549.42499999999995</v>
      </c>
      <c r="K82" s="15">
        <f t="shared" si="12"/>
        <v>325.50300000000004</v>
      </c>
      <c r="L82" s="18">
        <v>493.59500000000003</v>
      </c>
      <c r="M82" s="18">
        <v>960.34100000000012</v>
      </c>
      <c r="N82" s="15">
        <f t="shared" si="13"/>
        <v>-466.74600000000009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1.0707409750731594</v>
      </c>
      <c r="D84" s="18">
        <v>0</v>
      </c>
      <c r="E84" s="15">
        <f t="shared" ref="E84:E89" si="14">+C84-D84</f>
        <v>1.0707409750731594</v>
      </c>
      <c r="F84" s="18">
        <v>134.71838645900996</v>
      </c>
      <c r="G84" s="18">
        <v>0</v>
      </c>
      <c r="H84" s="15">
        <f t="shared" ref="H84:H91" si="15">+F84-G84</f>
        <v>134.71838645900996</v>
      </c>
      <c r="I84" s="18">
        <v>135.83214305081464</v>
      </c>
      <c r="J84" s="18">
        <v>0</v>
      </c>
      <c r="K84" s="15">
        <f t="shared" ref="K84:K91" si="16">+I84-J84</f>
        <v>135.83214305081464</v>
      </c>
      <c r="L84" s="18">
        <v>291.81879178963237</v>
      </c>
      <c r="M84" s="18">
        <v>0</v>
      </c>
      <c r="N84" s="15">
        <f t="shared" ref="N84:N91" si="17">+L84-M84</f>
        <v>291.81879178963237</v>
      </c>
    </row>
    <row r="85" spans="1:14" ht="18.75" customHeight="1" x14ac:dyDescent="0.25">
      <c r="A85" s="16" t="s">
        <v>133</v>
      </c>
      <c r="B85" s="26" t="s">
        <v>134</v>
      </c>
      <c r="C85" s="18">
        <v>3441.8870000000002</v>
      </c>
      <c r="D85" s="18">
        <v>882.39841687000012</v>
      </c>
      <c r="E85" s="15">
        <f t="shared" si="14"/>
        <v>2559.4885831299998</v>
      </c>
      <c r="F85" s="18">
        <v>6043.8370000000004</v>
      </c>
      <c r="G85" s="18">
        <v>1719.8402184099998</v>
      </c>
      <c r="H85" s="15">
        <f t="shared" si="15"/>
        <v>4323.9967815900009</v>
      </c>
      <c r="I85" s="18">
        <v>5610.9559999999992</v>
      </c>
      <c r="J85" s="18">
        <v>1700.8220583499997</v>
      </c>
      <c r="K85" s="15">
        <f t="shared" si="16"/>
        <v>3910.1339416499995</v>
      </c>
      <c r="L85" s="18">
        <v>3330.9359999999997</v>
      </c>
      <c r="M85" s="18">
        <v>-2270.19718302</v>
      </c>
      <c r="N85" s="15">
        <f t="shared" si="17"/>
        <v>5601.1331830199997</v>
      </c>
    </row>
    <row r="86" spans="1:14" ht="18.75" customHeight="1" x14ac:dyDescent="0.25">
      <c r="A86" s="16" t="s">
        <v>135</v>
      </c>
      <c r="B86" s="26" t="s">
        <v>136</v>
      </c>
      <c r="C86" s="18">
        <v>185.92930854026244</v>
      </c>
      <c r="D86" s="18">
        <v>173.93983651136554</v>
      </c>
      <c r="E86" s="15">
        <f t="shared" si="14"/>
        <v>11.989472028896898</v>
      </c>
      <c r="F86" s="18">
        <v>459.49075485901403</v>
      </c>
      <c r="G86" s="18">
        <v>463.59008283011701</v>
      </c>
      <c r="H86" s="15">
        <f t="shared" si="15"/>
        <v>-4.09932797110298</v>
      </c>
      <c r="I86" s="18">
        <v>546.9195918488407</v>
      </c>
      <c r="J86" s="18">
        <v>793.42203364946397</v>
      </c>
      <c r="K86" s="15">
        <f t="shared" si="16"/>
        <v>-246.50244180062327</v>
      </c>
      <c r="L86" s="18">
        <v>1121.8174933349121</v>
      </c>
      <c r="M86" s="18">
        <v>1694.8751018155358</v>
      </c>
      <c r="N86" s="15">
        <f t="shared" si="17"/>
        <v>-573.05760848062368</v>
      </c>
    </row>
    <row r="87" spans="1:14" ht="18.75" customHeight="1" x14ac:dyDescent="0.25">
      <c r="A87" s="16" t="s">
        <v>137</v>
      </c>
      <c r="B87" s="26" t="s">
        <v>138</v>
      </c>
      <c r="C87" s="18">
        <v>-7.3999999999999995</v>
      </c>
      <c r="D87" s="18">
        <v>-10.7</v>
      </c>
      <c r="E87" s="15">
        <f t="shared" si="14"/>
        <v>3.3</v>
      </c>
      <c r="F87" s="18">
        <v>-18</v>
      </c>
      <c r="G87" s="18">
        <v>-27.100000000000005</v>
      </c>
      <c r="H87" s="15">
        <f t="shared" si="15"/>
        <v>9.100000000000005</v>
      </c>
      <c r="I87" s="18">
        <v>-22.2</v>
      </c>
      <c r="J87" s="18">
        <v>-39.4</v>
      </c>
      <c r="K87" s="15">
        <f t="shared" si="16"/>
        <v>17.2</v>
      </c>
      <c r="L87" s="18">
        <v>-57.1</v>
      </c>
      <c r="M87" s="18">
        <v>-46.7</v>
      </c>
      <c r="N87" s="15">
        <f t="shared" si="17"/>
        <v>-10.399999999999999</v>
      </c>
    </row>
    <row r="88" spans="1:14" ht="18.75" customHeight="1" x14ac:dyDescent="0.25">
      <c r="A88" s="16" t="s">
        <v>139</v>
      </c>
      <c r="B88" s="26" t="s">
        <v>140</v>
      </c>
      <c r="C88" s="18">
        <v>290.839</v>
      </c>
      <c r="D88" s="18">
        <v>-53.412999999999997</v>
      </c>
      <c r="E88" s="15">
        <f t="shared" si="14"/>
        <v>344.25200000000001</v>
      </c>
      <c r="F88" s="18">
        <v>457.21900000000005</v>
      </c>
      <c r="G88" s="18">
        <v>212.76599999999996</v>
      </c>
      <c r="H88" s="15">
        <f t="shared" si="15"/>
        <v>244.45300000000009</v>
      </c>
      <c r="I88" s="18">
        <v>484.78599999999994</v>
      </c>
      <c r="J88" s="18">
        <v>272.70400000000001</v>
      </c>
      <c r="K88" s="15">
        <f t="shared" si="16"/>
        <v>212.08199999999994</v>
      </c>
      <c r="L88" s="18">
        <v>286.71100000000001</v>
      </c>
      <c r="M88" s="18">
        <v>221.71100000000001</v>
      </c>
      <c r="N88" s="15">
        <f t="shared" si="17"/>
        <v>65</v>
      </c>
    </row>
    <row r="89" spans="1:14" ht="18.75" customHeight="1" x14ac:dyDescent="0.25">
      <c r="A89" s="16" t="s">
        <v>141</v>
      </c>
      <c r="B89" s="26" t="s">
        <v>142</v>
      </c>
      <c r="C89" s="18">
        <v>31.099999999999998</v>
      </c>
      <c r="D89" s="18">
        <v>28</v>
      </c>
      <c r="E89" s="15">
        <f t="shared" si="14"/>
        <v>3.0999999999999979</v>
      </c>
      <c r="F89" s="18">
        <v>-14.700000000000003</v>
      </c>
      <c r="G89" s="18">
        <v>110.69999999999997</v>
      </c>
      <c r="H89" s="15">
        <f t="shared" si="15"/>
        <v>-125.39999999999998</v>
      </c>
      <c r="I89" s="18">
        <v>7.8000000000000007</v>
      </c>
      <c r="J89" s="18">
        <v>65.3</v>
      </c>
      <c r="K89" s="15">
        <f t="shared" si="16"/>
        <v>-57.5</v>
      </c>
      <c r="L89" s="18">
        <v>14.5</v>
      </c>
      <c r="M89" s="18">
        <v>12.700000000000001</v>
      </c>
      <c r="N89" s="15">
        <f t="shared" si="17"/>
        <v>1.7999999999999989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43.900000000000006</v>
      </c>
      <c r="D91" s="32"/>
      <c r="E91" s="15">
        <f t="shared" si="7"/>
        <v>43.900000000000006</v>
      </c>
      <c r="F91" s="18">
        <v>216.29999999999998</v>
      </c>
      <c r="G91" s="32"/>
      <c r="H91" s="15">
        <f t="shared" si="15"/>
        <v>216.29999999999998</v>
      </c>
      <c r="I91" s="18">
        <v>21.4</v>
      </c>
      <c r="J91" s="32"/>
      <c r="K91" s="15">
        <f t="shared" si="16"/>
        <v>21.4</v>
      </c>
      <c r="L91" s="18">
        <v>73.3</v>
      </c>
      <c r="M91" s="32"/>
      <c r="N91" s="15">
        <f t="shared" si="17"/>
        <v>73.3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-260.44366060699423</v>
      </c>
      <c r="F92" s="32"/>
      <c r="G92" s="32"/>
      <c r="H92" s="15">
        <f>+H44-H6-H40</f>
        <v>-1437.6631387356661</v>
      </c>
      <c r="I92" s="32"/>
      <c r="J92" s="32"/>
      <c r="K92" s="15">
        <f>+K44-K6-K40</f>
        <v>-3311.6788275495023</v>
      </c>
      <c r="L92" s="32"/>
      <c r="M92" s="32"/>
      <c r="N92" s="15">
        <f>+N44-N6-N40</f>
        <v>-3793.3209878212965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D5">
    <cfRule type="duplicateValues" dxfId="49" priority="85" stopIfTrue="1"/>
    <cfRule type="duplicateValues" dxfId="48" priority="86" stopIfTrue="1"/>
  </conditionalFormatting>
  <conditionalFormatting sqref="F5">
    <cfRule type="duplicateValues" dxfId="47" priority="83" stopIfTrue="1"/>
    <cfRule type="duplicateValues" dxfId="46" priority="84" stopIfTrue="1"/>
  </conditionalFormatting>
  <conditionalFormatting sqref="G5:H5">
    <cfRule type="duplicateValues" dxfId="45" priority="81" stopIfTrue="1"/>
    <cfRule type="duplicateValues" dxfId="44" priority="82" stopIfTrue="1"/>
  </conditionalFormatting>
  <conditionalFormatting sqref="I5">
    <cfRule type="duplicateValues" dxfId="43" priority="79" stopIfTrue="1"/>
    <cfRule type="duplicateValues" dxfId="42" priority="80" stopIfTrue="1"/>
  </conditionalFormatting>
  <conditionalFormatting sqref="J5:K5">
    <cfRule type="duplicateValues" dxfId="41" priority="77" stopIfTrue="1"/>
    <cfRule type="duplicateValues" dxfId="40" priority="78" stopIfTrue="1"/>
  </conditionalFormatting>
  <conditionalFormatting sqref="L5">
    <cfRule type="duplicateValues" dxfId="39" priority="75" stopIfTrue="1"/>
    <cfRule type="duplicateValues" dxfId="38" priority="76" stopIfTrue="1"/>
  </conditionalFormatting>
  <conditionalFormatting sqref="M5">
    <cfRule type="duplicateValues" dxfId="37" priority="73" stopIfTrue="1"/>
    <cfRule type="duplicateValues" dxfId="36" priority="74" stopIfTrue="1"/>
  </conditionalFormatting>
  <conditionalFormatting sqref="E5">
    <cfRule type="duplicateValues" dxfId="35" priority="71" stopIfTrue="1"/>
    <cfRule type="duplicateValues" dxfId="34" priority="72" stopIfTrue="1"/>
  </conditionalFormatting>
  <conditionalFormatting sqref="H5">
    <cfRule type="duplicateValues" dxfId="33" priority="69" stopIfTrue="1"/>
    <cfRule type="duplicateValues" dxfId="32" priority="70" stopIfTrue="1"/>
  </conditionalFormatting>
  <conditionalFormatting sqref="K5">
    <cfRule type="duplicateValues" dxfId="31" priority="67" stopIfTrue="1"/>
    <cfRule type="duplicateValues" dxfId="30" priority="68" stopIfTrue="1"/>
  </conditionalFormatting>
  <conditionalFormatting sqref="N5">
    <cfRule type="duplicateValues" dxfId="29" priority="65" stopIfTrue="1"/>
    <cfRule type="duplicateValues" dxfId="28" priority="66" stopIfTrue="1"/>
  </conditionalFormatting>
  <conditionalFormatting sqref="G5">
    <cfRule type="duplicateValues" dxfId="27" priority="63" stopIfTrue="1"/>
    <cfRule type="duplicateValues" dxfId="26" priority="64" stopIfTrue="1"/>
  </conditionalFormatting>
  <conditionalFormatting sqref="J5">
    <cfRule type="duplicateValues" dxfId="25" priority="61" stopIfTrue="1"/>
    <cfRule type="duplicateValues" dxfId="24" priority="62" stopIfTrue="1"/>
  </conditionalFormatting>
  <conditionalFormatting sqref="C43">
    <cfRule type="duplicateValues" dxfId="23" priority="41" stopIfTrue="1"/>
    <cfRule type="duplicateValues" dxfId="22" priority="42" stopIfTrue="1"/>
  </conditionalFormatting>
  <conditionalFormatting sqref="D43">
    <cfRule type="duplicateValues" dxfId="21" priority="39" stopIfTrue="1"/>
    <cfRule type="duplicateValues" dxfId="20" priority="40" stopIfTrue="1"/>
  </conditionalFormatting>
  <conditionalFormatting sqref="E43">
    <cfRule type="duplicateValues" dxfId="19" priority="37" stopIfTrue="1"/>
    <cfRule type="duplicateValues" dxfId="18" priority="38" stopIfTrue="1"/>
  </conditionalFormatting>
  <conditionalFormatting sqref="F43">
    <cfRule type="duplicateValues" dxfId="17" priority="29" stopIfTrue="1"/>
    <cfRule type="duplicateValues" dxfId="16" priority="30" stopIfTrue="1"/>
  </conditionalFormatting>
  <conditionalFormatting sqref="G43">
    <cfRule type="duplicateValues" dxfId="15" priority="27" stopIfTrue="1"/>
    <cfRule type="duplicateValues" dxfId="14" priority="28" stopIfTrue="1"/>
  </conditionalFormatting>
  <conditionalFormatting sqref="H43">
    <cfRule type="duplicateValues" dxfId="13" priority="25" stopIfTrue="1"/>
    <cfRule type="duplicateValues" dxfId="12" priority="26" stopIfTrue="1"/>
  </conditionalFormatting>
  <conditionalFormatting sqref="I43">
    <cfRule type="duplicateValues" dxfId="11" priority="17" stopIfTrue="1"/>
    <cfRule type="duplicateValues" dxfId="10" priority="18" stopIfTrue="1"/>
  </conditionalFormatting>
  <conditionalFormatting sqref="J43">
    <cfRule type="duplicateValues" dxfId="9" priority="15" stopIfTrue="1"/>
    <cfRule type="duplicateValues" dxfId="8" priority="16" stopIfTrue="1"/>
  </conditionalFormatting>
  <conditionalFormatting sqref="K43">
    <cfRule type="duplicateValues" dxfId="7" priority="13" stopIfTrue="1"/>
    <cfRule type="duplicateValues" dxfId="6" priority="14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2024-10-07T12:31:12Z</dcterms:created>
  <dcterms:modified xsi:type="dcterms:W3CDTF">2024-10-07T12:32:00Z</dcterms:modified>
</cp:coreProperties>
</file>