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5236" windowHeight="6156" tabRatio="595" activeTab="0"/>
  </bookViews>
  <sheets>
    <sheet name="Sprava_CP_spolu" sheetId="1" r:id="rId1"/>
    <sheet name="vzorce" sheetId="2" state="hidden" r:id="rId2"/>
  </sheets>
  <definedNames>
    <definedName name="DCP">#REF!</definedName>
    <definedName name="MCP">#REF!</definedName>
    <definedName name="_xlnm.Print_Area" localSheetId="0">'Sprava_CP_spolu'!$A$1:$Q$26</definedName>
    <definedName name="v86_Dlhove_CP_Klient">#REF!</definedName>
    <definedName name="v86_Majet_CP_Klient">#REF!</definedName>
    <definedName name="v86_zhr_parametre">#REF!</definedName>
    <definedName name="v86_zhr_vykazy">#REF!</definedName>
  </definedNames>
  <calcPr fullCalcOnLoad="1"/>
</workbook>
</file>

<file path=xl/sharedStrings.xml><?xml version="1.0" encoding="utf-8"?>
<sst xmlns="http://schemas.openxmlformats.org/spreadsheetml/2006/main" count="79" uniqueCount="49">
  <si>
    <t>Rezidencia investora</t>
  </si>
  <si>
    <t>Investor</t>
  </si>
  <si>
    <t>Zahraničné CP</t>
  </si>
  <si>
    <t>SPOLU</t>
  </si>
  <si>
    <t>Majetkové CP</t>
  </si>
  <si>
    <r>
      <t>Správcovia cenných papierov</t>
    </r>
    <r>
      <rPr>
        <vertAlign val="superscript"/>
        <sz val="10"/>
        <rFont val="Arial"/>
        <family val="2"/>
      </rPr>
      <t>1</t>
    </r>
  </si>
  <si>
    <r>
      <t>Finančné inštitúcie</t>
    </r>
    <r>
      <rPr>
        <vertAlign val="superscript"/>
        <sz val="10"/>
        <rFont val="Arial"/>
        <family val="2"/>
      </rPr>
      <t>2</t>
    </r>
  </si>
  <si>
    <r>
      <t>Retail</t>
    </r>
    <r>
      <rPr>
        <vertAlign val="superscript"/>
        <sz val="10"/>
        <rFont val="Arial"/>
        <family val="2"/>
      </rPr>
      <t>3</t>
    </r>
  </si>
  <si>
    <r>
      <t>Právnické osoby</t>
    </r>
    <r>
      <rPr>
        <vertAlign val="superscript"/>
        <sz val="10"/>
        <rFont val="Arial"/>
        <family val="2"/>
      </rPr>
      <t>4</t>
    </r>
  </si>
  <si>
    <r>
      <t>Verejná správa</t>
    </r>
    <r>
      <rPr>
        <vertAlign val="superscript"/>
        <sz val="10"/>
        <rFont val="Arial"/>
        <family val="2"/>
      </rPr>
      <t>5</t>
    </r>
  </si>
  <si>
    <t>zahraničný</t>
  </si>
  <si>
    <t>Finančné inštitúcie</t>
  </si>
  <si>
    <t>Dlhové CP</t>
  </si>
  <si>
    <t>Druh CP</t>
  </si>
  <si>
    <t>Vysvetlivky:</t>
  </si>
  <si>
    <t>S</t>
  </si>
  <si>
    <t>Bankový sektor</t>
  </si>
  <si>
    <t>Majet_CP_Klient</t>
  </si>
  <si>
    <t>Dlhove_CP_Klient</t>
  </si>
  <si>
    <r>
      <t xml:space="preserve">1 </t>
    </r>
    <r>
      <rPr>
        <sz val="10"/>
        <rFont val="Arial"/>
        <family val="2"/>
      </rPr>
      <t>Správcovia cenných papierov s rezidenciou v SR</t>
    </r>
  </si>
  <si>
    <r>
      <t xml:space="preserve">2 </t>
    </r>
    <r>
      <rPr>
        <sz val="10"/>
        <rFont val="Arial"/>
        <family val="2"/>
      </rPr>
      <t>Finančné inštitúcie (sektor S.12) okrem správcov cenných papierov definovaných v bode 1</t>
    </r>
  </si>
  <si>
    <r>
      <t>3</t>
    </r>
    <r>
      <rPr>
        <sz val="11"/>
        <rFont val="Arial"/>
        <family val="0"/>
      </rPr>
      <t xml:space="preserve"> </t>
    </r>
    <r>
      <rPr>
        <sz val="10"/>
        <rFont val="Arial"/>
        <family val="2"/>
      </rPr>
      <t>Retail - fyzické osoby (sektor S.14)</t>
    </r>
  </si>
  <si>
    <r>
      <t>4</t>
    </r>
    <r>
      <rPr>
        <sz val="10"/>
        <rFont val="Arial"/>
        <family val="2"/>
      </rPr>
      <t xml:space="preserve"> Právnické osoby (sektor S.11 a S.15)</t>
    </r>
  </si>
  <si>
    <r>
      <t>5</t>
    </r>
    <r>
      <rPr>
        <sz val="11"/>
        <rFont val="Arial"/>
        <family val="0"/>
      </rPr>
      <t xml:space="preserve"> </t>
    </r>
    <r>
      <rPr>
        <sz val="10"/>
        <rFont val="Arial"/>
        <family val="2"/>
      </rPr>
      <t>Verejná správa (sektor S.13)</t>
    </r>
  </si>
  <si>
    <t>Tuzemské CP</t>
  </si>
  <si>
    <t>tuzemský</t>
  </si>
  <si>
    <t>DS_P</t>
  </si>
  <si>
    <t>VUM_P</t>
  </si>
  <si>
    <t>CD_P</t>
  </si>
  <si>
    <t>E2_P</t>
  </si>
  <si>
    <t>E1_P</t>
  </si>
  <si>
    <t>DS_RP</t>
  </si>
  <si>
    <t>VUM_RP</t>
  </si>
  <si>
    <t>CD_RP</t>
  </si>
  <si>
    <t>E1_RP</t>
  </si>
  <si>
    <t>E2_RP</t>
  </si>
  <si>
    <t xml:space="preserve">      </t>
  </si>
  <si>
    <t>VUM_RP - finančné nástroje nadobudnuté na vlastný účet majiteľa podľa § 105 vedenom centrálnym depozitárom na základe riadenia portfólia</t>
  </si>
  <si>
    <t>DS_P - úschova a správa vrátane držiteľskej správy - finančné nástroje nadobudnuté na základe pokynu (prevod, prechod, presun)</t>
  </si>
  <si>
    <t>DS_RP - úschova a správa vrátane držiteľskej správy - finančné nástroje nadobudnuté na základe riadenia portfólia</t>
  </si>
  <si>
    <t>S - správa - custody služby</t>
  </si>
  <si>
    <t>VUM_P - finančné nástroje nadobudnuté na vlastný účet majiteľa podľa § 105 vedenom centrálnym depozitárom na základe pokynu (prevod, prechod, presun)</t>
  </si>
  <si>
    <t>CD_P - finančné nástroje nadobudnuté na účet majiteľa podľa § 105 vedenom bankou alebo OCP ako členom centrálneho depozitára v rámci klientskeho účtu člena zriadeného § 106 na základe pokynu (prevod, prechod, presun)</t>
  </si>
  <si>
    <t>CD_RP - finančné nástroje nadobudnuté na účet majiteľa podľa § 105 vedenom bankou alebo OCP ako členom centrálneho depozitára v rámci klientskeho účtu člena zriadeného § 106 na základe riadenia portfólia</t>
  </si>
  <si>
    <t>E1_P - finančné nástroje nadobudnuté na účet majiteľa v evidencii vedenej priamo na meno klienta bankou, pobočkou zahraničnej banky, obchodníkom s cennými papiermi alebo (zahraničnou) pobočkou obchodníka s cennými papiermi v SR inou ako vykazujúci subjekt - na základe pokynu (prevod, prechod, presun, sprostredkovanie)</t>
  </si>
  <si>
    <t>E1_RP - finančné nástroje nadobudnuté na účet majiteľa v evidencii vedenej priamo na meno klienta bankou, pobočkou zahraničnej banky, obchodníkom s cennými papiermi alebo (zahraničnou) pobočkou obchodníka s cennými papiermi v SR inou ako vykazujúci subjekt - na základe riadenia portfólia</t>
  </si>
  <si>
    <t>E2_P - finančné nástroje nadobudnuté na účet majiteľa v evidencii vedenej priamo na meno klienta inou osobou ako v prípade E1, najmä subjektom v zahraničí  alebo správcovskou spoločnosťou (vedenie podielových listov) na základe pokynu (prevod, prechod, presun, sprostredkovanie)</t>
  </si>
  <si>
    <t>E2_RP - finančné nástroje nadobudnuté na účet majiteľa v evidencii vedenej priamo na meno klienta inou osobou ako v prípade E1, najmä subjektom v zahraničí  alebo správcovskou spoločnosťou (vedenie podielových listov) na základe riadenia portfólia</t>
  </si>
  <si>
    <t>Typ správy: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</si>
</sst>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d/m/yyyy\ hh:mm:ss"/>
    <numFmt numFmtId="175" formatCode="0.0%"/>
    <numFmt numFmtId="176" formatCode="0.0"/>
    <numFmt numFmtId="177" formatCode="0.00;\-0.00;\-"/>
    <numFmt numFmtId="178" formatCode="#,##0.00;\-#,##0.00;\-"/>
    <numFmt numFmtId="179" formatCode="#,##0;\-#,##0;\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"/>
    <numFmt numFmtId="184" formatCode="[$€-2]\ #,##0.00_);[Red]\([$€-2]\ #,##0.00\)"/>
    <numFmt numFmtId="185" formatCode="[$-41B]d\.\ mmmm\ yyyy"/>
    <numFmt numFmtId="186" formatCode="#,##0.0"/>
    <numFmt numFmtId="187" formatCode="#,##0.000"/>
    <numFmt numFmtId="188" formatCode="#,##0.0000"/>
    <numFmt numFmtId="189" formatCode="#,##0.00000"/>
    <numFmt numFmtId="190" formatCode="#,##0.000000"/>
    <numFmt numFmtId="191" formatCode="#,##0.0000000"/>
    <numFmt numFmtId="192" formatCode="#,##0.00000000"/>
    <numFmt numFmtId="193" formatCode="#,##0.000000000"/>
    <numFmt numFmtId="194" formatCode="#,##0.0000000000"/>
    <numFmt numFmtId="195" formatCode="d/m/yyyy;@"/>
    <numFmt numFmtId="196" formatCode="#,##0\ [$EUR]"/>
    <numFmt numFmtId="197" formatCode="0.0000"/>
  </numFmts>
  <fonts count="45">
    <font>
      <sz val="11"/>
      <name val="Arial"/>
      <family val="0"/>
    </font>
    <font>
      <b/>
      <sz val="11"/>
      <name val="Arial"/>
      <family val="2"/>
    </font>
    <font>
      <sz val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sz val="11"/>
      <color indexed="8"/>
      <name val="Calibri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rgb="FFFA7D00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1"/>
      <color rgb="FF3F3F76"/>
      <name val="Arial"/>
      <family val="2"/>
    </font>
    <font>
      <b/>
      <sz val="11"/>
      <color rgb="FFFA7D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sz val="11"/>
      <color rgb="FF9C0006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29" fillId="21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5" fillId="0" borderId="0">
      <alignment/>
      <protection/>
    </xf>
    <xf numFmtId="0" fontId="26" fillId="0" borderId="0">
      <alignment/>
      <protection/>
    </xf>
    <xf numFmtId="0" fontId="35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4" fontId="0" fillId="33" borderId="10" xfId="0" applyNumberFormat="1" applyFill="1" applyBorder="1" applyAlignment="1">
      <alignment/>
    </xf>
    <xf numFmtId="4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2" fontId="0" fillId="34" borderId="10" xfId="0" applyNumberFormat="1" applyFill="1" applyBorder="1" applyAlignment="1">
      <alignment/>
    </xf>
    <xf numFmtId="3" fontId="0" fillId="33" borderId="10" xfId="0" applyNumberFormat="1" applyFill="1" applyBorder="1" applyAlignment="1">
      <alignment/>
    </xf>
    <xf numFmtId="0" fontId="0" fillId="33" borderId="0" xfId="0" applyFill="1" applyAlignment="1">
      <alignment/>
    </xf>
    <xf numFmtId="3" fontId="0" fillId="34" borderId="10" xfId="0" applyNumberFormat="1" applyFill="1" applyBorder="1" applyAlignment="1">
      <alignment/>
    </xf>
    <xf numFmtId="0" fontId="0" fillId="34" borderId="0" xfId="0" applyFill="1" applyAlignment="1">
      <alignment/>
    </xf>
    <xf numFmtId="0" fontId="6" fillId="35" borderId="11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3" fontId="6" fillId="36" borderId="11" xfId="0" applyNumberFormat="1" applyFont="1" applyFill="1" applyBorder="1" applyAlignment="1">
      <alignment horizontal="right" vertical="center"/>
    </xf>
    <xf numFmtId="3" fontId="6" fillId="0" borderId="14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15" xfId="0" applyNumberFormat="1" applyFont="1" applyFill="1" applyBorder="1" applyAlignment="1">
      <alignment horizontal="right" vertical="center"/>
    </xf>
    <xf numFmtId="3" fontId="6" fillId="36" borderId="16" xfId="0" applyNumberFormat="1" applyFont="1" applyFill="1" applyBorder="1" applyAlignment="1">
      <alignment horizontal="right" vertical="center"/>
    </xf>
    <xf numFmtId="0" fontId="6" fillId="0" borderId="0" xfId="0" applyFont="1" applyAlignment="1">
      <alignment/>
    </xf>
    <xf numFmtId="3" fontId="6" fillId="0" borderId="11" xfId="0" applyNumberFormat="1" applyFont="1" applyFill="1" applyBorder="1" applyAlignment="1">
      <alignment horizontal="right" vertical="center"/>
    </xf>
    <xf numFmtId="3" fontId="6" fillId="0" borderId="13" xfId="0" applyNumberFormat="1" applyFont="1" applyFill="1" applyBorder="1" applyAlignment="1">
      <alignment horizontal="right" vertical="center"/>
    </xf>
    <xf numFmtId="3" fontId="6" fillId="0" borderId="17" xfId="0" applyNumberFormat="1" applyFont="1" applyFill="1" applyBorder="1" applyAlignment="1">
      <alignment horizontal="right" vertical="center"/>
    </xf>
    <xf numFmtId="3" fontId="6" fillId="0" borderId="18" xfId="0" applyNumberFormat="1" applyFont="1" applyFill="1" applyBorder="1" applyAlignment="1">
      <alignment horizontal="right" vertical="center"/>
    </xf>
    <xf numFmtId="3" fontId="6" fillId="0" borderId="19" xfId="0" applyNumberFormat="1" applyFont="1" applyFill="1" applyBorder="1" applyAlignment="1">
      <alignment horizontal="right" vertical="center"/>
    </xf>
    <xf numFmtId="3" fontId="6" fillId="0" borderId="20" xfId="0" applyNumberFormat="1" applyFont="1" applyFill="1" applyBorder="1" applyAlignment="1">
      <alignment horizontal="right" vertical="center"/>
    </xf>
    <xf numFmtId="3" fontId="6" fillId="0" borderId="21" xfId="0" applyNumberFormat="1" applyFont="1" applyFill="1" applyBorder="1" applyAlignment="1">
      <alignment horizontal="right" vertical="center"/>
    </xf>
    <xf numFmtId="3" fontId="6" fillId="0" borderId="22" xfId="0" applyNumberFormat="1" applyFont="1" applyFill="1" applyBorder="1" applyAlignment="1">
      <alignment horizontal="right" vertical="center"/>
    </xf>
    <xf numFmtId="0" fontId="0" fillId="35" borderId="12" xfId="0" applyFill="1" applyBorder="1" applyAlignment="1">
      <alignment horizontal="left" vertical="center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6" fillId="35" borderId="23" xfId="0" applyFont="1" applyFill="1" applyBorder="1" applyAlignment="1">
      <alignment horizontal="left" vertical="center"/>
    </xf>
    <xf numFmtId="0" fontId="0" fillId="35" borderId="12" xfId="0" applyFont="1" applyFill="1" applyBorder="1" applyAlignment="1">
      <alignment horizontal="left" vertical="center"/>
    </xf>
    <xf numFmtId="0" fontId="0" fillId="35" borderId="24" xfId="0" applyFill="1" applyBorder="1" applyAlignment="1">
      <alignment horizontal="left" vertical="center"/>
    </xf>
    <xf numFmtId="0" fontId="0" fillId="35" borderId="24" xfId="0" applyFill="1" applyBorder="1" applyAlignment="1">
      <alignment horizontal="left" vertical="center" wrapText="1"/>
    </xf>
    <xf numFmtId="0" fontId="0" fillId="35" borderId="20" xfId="0" applyFill="1" applyBorder="1" applyAlignment="1">
      <alignment horizontal="left" vertical="center"/>
    </xf>
    <xf numFmtId="0" fontId="36" fillId="0" borderId="0" xfId="0" applyFont="1" applyAlignment="1">
      <alignment/>
    </xf>
    <xf numFmtId="0" fontId="36" fillId="0" borderId="0" xfId="0" applyFont="1" applyAlignment="1">
      <alignment vertical="center"/>
    </xf>
    <xf numFmtId="0" fontId="6" fillId="35" borderId="23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6" fillId="35" borderId="19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 textRotation="90"/>
    </xf>
    <xf numFmtId="0" fontId="6" fillId="35" borderId="17" xfId="0" applyFont="1" applyFill="1" applyBorder="1" applyAlignment="1">
      <alignment horizontal="center" vertical="center" textRotation="90"/>
    </xf>
    <xf numFmtId="0" fontId="6" fillId="35" borderId="20" xfId="0" applyFont="1" applyFill="1" applyBorder="1" applyAlignment="1">
      <alignment horizontal="center" vertical="center" textRotation="90"/>
    </xf>
    <xf numFmtId="0" fontId="6" fillId="35" borderId="11" xfId="0" applyFont="1" applyFill="1" applyBorder="1" applyAlignment="1">
      <alignment horizontal="center" vertical="center" wrapText="1"/>
    </xf>
    <xf numFmtId="0" fontId="6" fillId="35" borderId="20" xfId="0" applyFont="1" applyFill="1" applyBorder="1" applyAlignment="1">
      <alignment horizontal="center" vertical="center" wrapText="1"/>
    </xf>
    <xf numFmtId="0" fontId="6" fillId="35" borderId="16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6" fillId="35" borderId="17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6" fillId="35" borderId="20" xfId="0" applyFont="1" applyFill="1" applyBorder="1" applyAlignment="1">
      <alignment horizontal="center" vertical="center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left" wrapText="1"/>
    </xf>
  </cellXfs>
  <cellStyles count="55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Normal 17" xfId="46"/>
    <cellStyle name="Normal 2" xfId="47"/>
    <cellStyle name="Normal 2 2" xfId="48"/>
    <cellStyle name="Normal 3" xfId="49"/>
    <cellStyle name="Normal 4" xfId="50"/>
    <cellStyle name="Normal_CDCP_makro_euro" xfId="51"/>
    <cellStyle name="Percent" xfId="52"/>
    <cellStyle name="Followed Hyperlink" xfId="53"/>
    <cellStyle name="Poznámka" xfId="54"/>
    <cellStyle name="Prepojená bunka" xfId="55"/>
    <cellStyle name="Spolu" xfId="56"/>
    <cellStyle name="Text upozornenia" xfId="57"/>
    <cellStyle name="Vstup" xfId="58"/>
    <cellStyle name="Výpočet" xfId="59"/>
    <cellStyle name="Výstup" xfId="60"/>
    <cellStyle name="Vysvetľujúci text" xfId="61"/>
    <cellStyle name="Zlá" xfId="62"/>
    <cellStyle name="Zvýraznenie1" xfId="63"/>
    <cellStyle name="Zvýraznenie2" xfId="64"/>
    <cellStyle name="Zvýraznenie3" xfId="65"/>
    <cellStyle name="Zvýraznenie4" xfId="66"/>
    <cellStyle name="Zvýraznenie5" xfId="67"/>
    <cellStyle name="Zvýraznenie6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AA61"/>
  <sheetViews>
    <sheetView showGridLines="0" tabSelected="1" zoomScalePageLayoutView="0" workbookViewId="0" topLeftCell="A1">
      <selection activeCell="A1" sqref="A1"/>
    </sheetView>
  </sheetViews>
  <sheetFormatPr defaultColWidth="9.00390625" defaultRowHeight="14.25"/>
  <cols>
    <col min="1" max="1" width="8.125" style="0" customWidth="1"/>
    <col min="2" max="2" width="14.625" style="0" customWidth="1"/>
    <col min="3" max="3" width="25.75390625" style="0" bestFit="1" customWidth="1"/>
    <col min="4" max="121" width="13.75390625" style="0" customWidth="1"/>
  </cols>
  <sheetData>
    <row r="1" spans="1:3" ht="13.5">
      <c r="A1" s="29" t="s">
        <v>36</v>
      </c>
      <c r="B1" s="29"/>
      <c r="C1" s="29" t="s">
        <v>16</v>
      </c>
    </row>
    <row r="3" spans="1:27" ht="16.5" customHeight="1">
      <c r="A3" s="45" t="s">
        <v>13</v>
      </c>
      <c r="B3" s="45" t="s">
        <v>0</v>
      </c>
      <c r="C3" s="47" t="s">
        <v>1</v>
      </c>
      <c r="D3" s="39" t="s">
        <v>24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39" t="s">
        <v>2</v>
      </c>
      <c r="Q3" s="40"/>
      <c r="R3" s="40"/>
      <c r="S3" s="40"/>
      <c r="T3" s="40"/>
      <c r="U3" s="40"/>
      <c r="V3" s="40"/>
      <c r="W3" s="40"/>
      <c r="X3" s="40"/>
      <c r="Y3" s="40"/>
      <c r="Z3" s="40"/>
      <c r="AA3" s="41"/>
    </row>
    <row r="4" spans="1:27" ht="16.5" customHeight="1">
      <c r="A4" s="46"/>
      <c r="B4" s="46"/>
      <c r="C4" s="47"/>
      <c r="D4" s="10" t="s">
        <v>3</v>
      </c>
      <c r="E4" s="12" t="s">
        <v>26</v>
      </c>
      <c r="F4" s="12" t="s">
        <v>31</v>
      </c>
      <c r="G4" s="13" t="s">
        <v>15</v>
      </c>
      <c r="H4" s="12" t="s">
        <v>27</v>
      </c>
      <c r="I4" s="12" t="s">
        <v>32</v>
      </c>
      <c r="J4" s="11" t="s">
        <v>28</v>
      </c>
      <c r="K4" s="10" t="s">
        <v>33</v>
      </c>
      <c r="L4" s="12" t="s">
        <v>30</v>
      </c>
      <c r="M4" s="12" t="s">
        <v>34</v>
      </c>
      <c r="N4" s="12" t="s">
        <v>29</v>
      </c>
      <c r="O4" s="12" t="s">
        <v>35</v>
      </c>
      <c r="P4" s="10" t="s">
        <v>3</v>
      </c>
      <c r="Q4" s="12" t="s">
        <v>26</v>
      </c>
      <c r="R4" s="12" t="s">
        <v>31</v>
      </c>
      <c r="S4" s="13" t="s">
        <v>15</v>
      </c>
      <c r="T4" s="12" t="s">
        <v>27</v>
      </c>
      <c r="U4" s="12" t="s">
        <v>32</v>
      </c>
      <c r="V4" s="11" t="s">
        <v>28</v>
      </c>
      <c r="W4" s="10" t="s">
        <v>33</v>
      </c>
      <c r="X4" s="12" t="s">
        <v>30</v>
      </c>
      <c r="Y4" s="12" t="s">
        <v>34</v>
      </c>
      <c r="Z4" s="12" t="s">
        <v>29</v>
      </c>
      <c r="AA4" s="12" t="s">
        <v>35</v>
      </c>
    </row>
    <row r="5" spans="1:27" ht="16.5" customHeight="1">
      <c r="A5" s="42" t="s">
        <v>4</v>
      </c>
      <c r="B5" s="48" t="s">
        <v>25</v>
      </c>
      <c r="C5" s="32" t="s">
        <v>3</v>
      </c>
      <c r="D5" s="14">
        <v>4142437637.188958</v>
      </c>
      <c r="E5" s="15">
        <v>611403053.2944365</v>
      </c>
      <c r="F5" s="15">
        <v>4019922</v>
      </c>
      <c r="G5" s="15">
        <v>1667513.9756</v>
      </c>
      <c r="H5" s="15">
        <v>2318265711.248602</v>
      </c>
      <c r="I5" s="15">
        <v>255303384.6764552</v>
      </c>
      <c r="J5" s="15">
        <v>794545199.8207514</v>
      </c>
      <c r="K5" s="15">
        <v>0</v>
      </c>
      <c r="L5" s="15">
        <v>42714412.17310762</v>
      </c>
      <c r="M5" s="15">
        <v>114518440</v>
      </c>
      <c r="N5" s="15">
        <v>0</v>
      </c>
      <c r="O5" s="21">
        <v>0</v>
      </c>
      <c r="P5" s="14">
        <v>11990594221.871973</v>
      </c>
      <c r="Q5" s="21">
        <v>9302568260.459208</v>
      </c>
      <c r="R5" s="15">
        <v>102204124.497637</v>
      </c>
      <c r="S5" s="15">
        <v>2585818636.5473547</v>
      </c>
      <c r="T5" s="15">
        <v>454.25</v>
      </c>
      <c r="U5" s="15">
        <v>0</v>
      </c>
      <c r="V5" s="15">
        <v>2746.1177739817754</v>
      </c>
      <c r="W5" s="15">
        <v>0</v>
      </c>
      <c r="X5" s="21">
        <v>64197758.673243605</v>
      </c>
      <c r="Y5" s="15">
        <v>15826654.741889745</v>
      </c>
      <c r="Z5" s="15">
        <v>2274442.226190769</v>
      </c>
      <c r="AA5" s="21">
        <v>0</v>
      </c>
    </row>
    <row r="6" spans="1:27" ht="16.5" customHeight="1">
      <c r="A6" s="43"/>
      <c r="B6" s="49"/>
      <c r="C6" s="33" t="s">
        <v>5</v>
      </c>
      <c r="D6" s="20">
        <v>1909630.6731076147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>
        <v>1909630.6731076147</v>
      </c>
      <c r="K6" s="15">
        <v>0</v>
      </c>
      <c r="L6" s="15">
        <v>0</v>
      </c>
      <c r="M6" s="15">
        <v>0</v>
      </c>
      <c r="N6" s="15">
        <v>0</v>
      </c>
      <c r="O6" s="21">
        <v>0</v>
      </c>
      <c r="P6" s="20">
        <v>523235.9539543696</v>
      </c>
      <c r="Q6" s="21">
        <v>523235.9539543696</v>
      </c>
      <c r="R6" s="15">
        <v>0</v>
      </c>
      <c r="S6" s="15">
        <v>0</v>
      </c>
      <c r="T6" s="15">
        <v>0</v>
      </c>
      <c r="U6" s="15">
        <v>0</v>
      </c>
      <c r="V6" s="15">
        <v>0</v>
      </c>
      <c r="W6" s="15">
        <v>0</v>
      </c>
      <c r="X6" s="21">
        <v>0</v>
      </c>
      <c r="Y6" s="15">
        <v>0</v>
      </c>
      <c r="Z6" s="15">
        <v>0</v>
      </c>
      <c r="AA6" s="21">
        <v>0</v>
      </c>
    </row>
    <row r="7" spans="1:27" ht="16.5" customHeight="1">
      <c r="A7" s="43"/>
      <c r="B7" s="49"/>
      <c r="C7" s="34" t="s">
        <v>6</v>
      </c>
      <c r="D7" s="22">
        <v>599496089.9284046</v>
      </c>
      <c r="E7" s="16">
        <v>16703577.611747328</v>
      </c>
      <c r="F7" s="16">
        <v>4019922</v>
      </c>
      <c r="G7" s="16">
        <v>34678</v>
      </c>
      <c r="H7" s="16">
        <v>335187249.0601999</v>
      </c>
      <c r="I7" s="16">
        <v>754968.9849572328</v>
      </c>
      <c r="J7" s="16">
        <v>128277254.27150002</v>
      </c>
      <c r="K7" s="16">
        <v>0</v>
      </c>
      <c r="L7" s="16">
        <v>0</v>
      </c>
      <c r="M7" s="16">
        <v>114518440</v>
      </c>
      <c r="N7" s="16">
        <v>0</v>
      </c>
      <c r="O7" s="23">
        <v>0</v>
      </c>
      <c r="P7" s="22">
        <v>10262039136.200771</v>
      </c>
      <c r="Q7" s="23">
        <v>7629150822.468422</v>
      </c>
      <c r="R7" s="16">
        <v>35307596.37928911</v>
      </c>
      <c r="S7" s="16">
        <v>2581274157.386693</v>
      </c>
      <c r="T7" s="16">
        <v>0</v>
      </c>
      <c r="U7" s="16">
        <v>0</v>
      </c>
      <c r="V7" s="16">
        <v>0</v>
      </c>
      <c r="W7" s="16">
        <v>0</v>
      </c>
      <c r="X7" s="23">
        <v>479905.2244740065</v>
      </c>
      <c r="Y7" s="16">
        <v>15826654.741889745</v>
      </c>
      <c r="Z7" s="16">
        <v>0</v>
      </c>
      <c r="AA7" s="23">
        <v>0</v>
      </c>
    </row>
    <row r="8" spans="1:27" ht="16.5" customHeight="1">
      <c r="A8" s="43"/>
      <c r="B8" s="49"/>
      <c r="C8" s="34" t="s">
        <v>7</v>
      </c>
      <c r="D8" s="22">
        <v>2499495096.2186875</v>
      </c>
      <c r="E8" s="16">
        <v>531146528.51708907</v>
      </c>
      <c r="F8" s="16">
        <v>0</v>
      </c>
      <c r="G8" s="16">
        <v>208870.9756</v>
      </c>
      <c r="H8" s="16">
        <v>1911541651.9110527</v>
      </c>
      <c r="I8" s="16">
        <v>20004872.764667716</v>
      </c>
      <c r="J8" s="16">
        <v>20331310.55027285</v>
      </c>
      <c r="K8" s="16">
        <v>0</v>
      </c>
      <c r="L8" s="16">
        <v>16261861.500000002</v>
      </c>
      <c r="M8" s="16">
        <v>0</v>
      </c>
      <c r="N8" s="16">
        <v>0</v>
      </c>
      <c r="O8" s="23">
        <v>0</v>
      </c>
      <c r="P8" s="22">
        <v>1677779451.080227</v>
      </c>
      <c r="Q8" s="23">
        <v>1551218321.799026</v>
      </c>
      <c r="R8" s="16">
        <v>59260690.943278484</v>
      </c>
      <c r="S8" s="16">
        <v>1734358.362958783</v>
      </c>
      <c r="T8" s="16">
        <v>454.25</v>
      </c>
      <c r="U8" s="16">
        <v>0</v>
      </c>
      <c r="V8" s="16">
        <v>864.7996266772952</v>
      </c>
      <c r="W8" s="16">
        <v>0</v>
      </c>
      <c r="X8" s="23">
        <v>63608776.178769596</v>
      </c>
      <c r="Y8" s="16">
        <v>0</v>
      </c>
      <c r="Z8" s="16">
        <v>1955984.746568205</v>
      </c>
      <c r="AA8" s="23">
        <v>0</v>
      </c>
    </row>
    <row r="9" spans="1:27" ht="16.5" customHeight="1">
      <c r="A9" s="43"/>
      <c r="B9" s="49"/>
      <c r="C9" s="35" t="s">
        <v>8</v>
      </c>
      <c r="D9" s="22">
        <v>470882114.0193187</v>
      </c>
      <c r="E9" s="16">
        <v>63552947.1656</v>
      </c>
      <c r="F9" s="16">
        <v>0</v>
      </c>
      <c r="G9" s="16">
        <v>1423965</v>
      </c>
      <c r="H9" s="16">
        <v>37520990.6473878</v>
      </c>
      <c r="I9" s="16">
        <v>234425528.92683026</v>
      </c>
      <c r="J9" s="16">
        <v>107506131.60639301</v>
      </c>
      <c r="K9" s="16">
        <v>0</v>
      </c>
      <c r="L9" s="16">
        <v>26452550.673107613</v>
      </c>
      <c r="M9" s="16">
        <v>0</v>
      </c>
      <c r="N9" s="16">
        <v>0</v>
      </c>
      <c r="O9" s="23">
        <v>0</v>
      </c>
      <c r="P9" s="22">
        <v>132551254.27834629</v>
      </c>
      <c r="Q9" s="23">
        <v>121675880.23780447</v>
      </c>
      <c r="R9" s="16">
        <v>7635837.175069399</v>
      </c>
      <c r="S9" s="16">
        <v>2810120.797702564</v>
      </c>
      <c r="T9" s="16">
        <v>0</v>
      </c>
      <c r="U9" s="16">
        <v>0</v>
      </c>
      <c r="V9" s="16">
        <v>1881.3181473044801</v>
      </c>
      <c r="W9" s="16">
        <v>0</v>
      </c>
      <c r="X9" s="23">
        <v>109077.26999999999</v>
      </c>
      <c r="Y9" s="16">
        <v>0</v>
      </c>
      <c r="Z9" s="16">
        <v>318457.4796225641</v>
      </c>
      <c r="AA9" s="23">
        <v>0</v>
      </c>
    </row>
    <row r="10" spans="1:27" ht="16.5" customHeight="1">
      <c r="A10" s="43"/>
      <c r="B10" s="49"/>
      <c r="C10" s="34" t="s">
        <v>9</v>
      </c>
      <c r="D10" s="22">
        <v>570654706.3494396</v>
      </c>
      <c r="E10" s="16">
        <v>0</v>
      </c>
      <c r="F10" s="16">
        <v>0</v>
      </c>
      <c r="G10" s="16">
        <v>0</v>
      </c>
      <c r="H10" s="16">
        <v>34015819.62996163</v>
      </c>
      <c r="I10" s="16">
        <v>118014</v>
      </c>
      <c r="J10" s="16">
        <v>536520872.71947795</v>
      </c>
      <c r="K10" s="16">
        <v>0</v>
      </c>
      <c r="L10" s="16">
        <v>0</v>
      </c>
      <c r="M10" s="16">
        <v>0</v>
      </c>
      <c r="N10" s="16">
        <v>0</v>
      </c>
      <c r="O10" s="23">
        <v>0</v>
      </c>
      <c r="P10" s="22">
        <v>0</v>
      </c>
      <c r="Q10" s="23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23">
        <v>0</v>
      </c>
      <c r="Y10" s="16">
        <v>0</v>
      </c>
      <c r="Z10" s="16">
        <v>0</v>
      </c>
      <c r="AA10" s="23">
        <v>0</v>
      </c>
    </row>
    <row r="11" spans="1:27" ht="16.5" customHeight="1">
      <c r="A11" s="43"/>
      <c r="B11" s="48" t="s">
        <v>10</v>
      </c>
      <c r="C11" s="32" t="s">
        <v>3</v>
      </c>
      <c r="D11" s="18">
        <v>5815665856.729932</v>
      </c>
      <c r="E11" s="17">
        <v>72624938.61334427</v>
      </c>
      <c r="F11" s="17">
        <v>0</v>
      </c>
      <c r="G11" s="17">
        <v>1046442559.2108408</v>
      </c>
      <c r="H11" s="17">
        <v>1926718743.3828673</v>
      </c>
      <c r="I11" s="17">
        <v>23230126.583486225</v>
      </c>
      <c r="J11" s="17">
        <v>2737086008.939392</v>
      </c>
      <c r="K11" s="17">
        <v>0</v>
      </c>
      <c r="L11" s="17">
        <v>9563480</v>
      </c>
      <c r="M11" s="17">
        <v>0</v>
      </c>
      <c r="N11" s="17">
        <v>0</v>
      </c>
      <c r="O11" s="24">
        <v>0</v>
      </c>
      <c r="P11" s="18">
        <v>373000728.7344531</v>
      </c>
      <c r="Q11" s="24">
        <v>111042555.419132</v>
      </c>
      <c r="R11" s="17">
        <v>261958128.31532112</v>
      </c>
      <c r="S11" s="17">
        <v>0</v>
      </c>
      <c r="T11" s="17">
        <v>45</v>
      </c>
      <c r="U11" s="17">
        <v>0</v>
      </c>
      <c r="V11" s="17">
        <v>0</v>
      </c>
      <c r="W11" s="17">
        <v>0</v>
      </c>
      <c r="X11" s="24">
        <v>601420.7940158542</v>
      </c>
      <c r="Y11" s="17">
        <v>0</v>
      </c>
      <c r="Z11" s="17">
        <v>0</v>
      </c>
      <c r="AA11" s="24">
        <v>0</v>
      </c>
    </row>
    <row r="12" spans="1:27" ht="16.5" customHeight="1">
      <c r="A12" s="43"/>
      <c r="B12" s="49"/>
      <c r="C12" s="28" t="s">
        <v>11</v>
      </c>
      <c r="D12" s="22">
        <v>3919808137.441812</v>
      </c>
      <c r="E12" s="16">
        <v>14602636.888716059</v>
      </c>
      <c r="F12" s="16">
        <v>0</v>
      </c>
      <c r="G12" s="16">
        <v>61692169.83154086</v>
      </c>
      <c r="H12" s="16">
        <v>1541132686.998134</v>
      </c>
      <c r="I12" s="16">
        <v>82110</v>
      </c>
      <c r="J12" s="16">
        <v>2299613333.7234206</v>
      </c>
      <c r="K12" s="16">
        <v>0</v>
      </c>
      <c r="L12" s="16">
        <v>2685200</v>
      </c>
      <c r="M12" s="16">
        <v>0</v>
      </c>
      <c r="N12" s="16">
        <v>0</v>
      </c>
      <c r="O12" s="23">
        <v>0</v>
      </c>
      <c r="P12" s="22">
        <v>260600606.72137228</v>
      </c>
      <c r="Q12" s="23">
        <v>844.9689217187641</v>
      </c>
      <c r="R12" s="16">
        <v>260599761.75245056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23">
        <v>0</v>
      </c>
      <c r="Y12" s="16">
        <v>0</v>
      </c>
      <c r="Z12" s="16">
        <v>0</v>
      </c>
      <c r="AA12" s="23">
        <v>0</v>
      </c>
    </row>
    <row r="13" spans="1:27" ht="16.5" customHeight="1">
      <c r="A13" s="43"/>
      <c r="B13" s="49"/>
      <c r="C13" s="34" t="s">
        <v>7</v>
      </c>
      <c r="D13" s="22">
        <v>38271012.68506595</v>
      </c>
      <c r="E13" s="16">
        <v>13340850.972628204</v>
      </c>
      <c r="F13" s="16">
        <v>0</v>
      </c>
      <c r="G13" s="16">
        <v>0</v>
      </c>
      <c r="H13" s="16">
        <v>1817020.2999999998</v>
      </c>
      <c r="I13" s="16">
        <v>479577.4300000001</v>
      </c>
      <c r="J13" s="16">
        <v>22633563.98243775</v>
      </c>
      <c r="K13" s="16">
        <v>0</v>
      </c>
      <c r="L13" s="16">
        <v>0</v>
      </c>
      <c r="M13" s="16">
        <v>0</v>
      </c>
      <c r="N13" s="16">
        <v>0</v>
      </c>
      <c r="O13" s="23">
        <v>0</v>
      </c>
      <c r="P13" s="22">
        <v>65848043.22407144</v>
      </c>
      <c r="Q13" s="23">
        <v>63888255.867185056</v>
      </c>
      <c r="R13" s="16">
        <v>1358366.5628705625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23">
        <v>601420.7940158542</v>
      </c>
      <c r="Y13" s="16">
        <v>0</v>
      </c>
      <c r="Z13" s="16">
        <v>0</v>
      </c>
      <c r="AA13" s="23">
        <v>0</v>
      </c>
    </row>
    <row r="14" spans="1:27" ht="16.5" customHeight="1">
      <c r="A14" s="43"/>
      <c r="B14" s="49"/>
      <c r="C14" s="35" t="s">
        <v>8</v>
      </c>
      <c r="D14" s="22">
        <v>1857586706.6030538</v>
      </c>
      <c r="E14" s="16">
        <v>44681450.752000004</v>
      </c>
      <c r="F14" s="16">
        <v>0</v>
      </c>
      <c r="G14" s="16">
        <v>984750389.3793</v>
      </c>
      <c r="H14" s="16">
        <v>383769036.0847336</v>
      </c>
      <c r="I14" s="16">
        <v>22668439.153486226</v>
      </c>
      <c r="J14" s="16">
        <v>414839111.2335339</v>
      </c>
      <c r="K14" s="16">
        <v>0</v>
      </c>
      <c r="L14" s="16">
        <v>6878280</v>
      </c>
      <c r="M14" s="16">
        <v>0</v>
      </c>
      <c r="N14" s="16">
        <v>0</v>
      </c>
      <c r="O14" s="23">
        <v>0</v>
      </c>
      <c r="P14" s="22">
        <v>47153499.58302522</v>
      </c>
      <c r="Q14" s="23">
        <v>47153454.58302522</v>
      </c>
      <c r="R14" s="16">
        <v>0</v>
      </c>
      <c r="S14" s="16">
        <v>0</v>
      </c>
      <c r="T14" s="16">
        <v>45</v>
      </c>
      <c r="U14" s="16">
        <v>0</v>
      </c>
      <c r="V14" s="16">
        <v>0</v>
      </c>
      <c r="W14" s="16">
        <v>0</v>
      </c>
      <c r="X14" s="23">
        <v>0</v>
      </c>
      <c r="Y14" s="16">
        <v>0</v>
      </c>
      <c r="Z14" s="16">
        <v>0</v>
      </c>
      <c r="AA14" s="23">
        <v>0</v>
      </c>
    </row>
    <row r="15" spans="1:27" ht="16.5" customHeight="1">
      <c r="A15" s="43"/>
      <c r="B15" s="49"/>
      <c r="C15" s="34" t="s">
        <v>9</v>
      </c>
      <c r="D15" s="22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23">
        <v>0</v>
      </c>
      <c r="P15" s="22">
        <v>0</v>
      </c>
      <c r="Q15" s="23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23">
        <v>0</v>
      </c>
      <c r="Y15" s="16">
        <v>0</v>
      </c>
      <c r="Z15" s="16">
        <v>0</v>
      </c>
      <c r="AA15" s="23">
        <v>0</v>
      </c>
    </row>
    <row r="16" spans="1:27" ht="16.5" customHeight="1">
      <c r="A16" s="42" t="s">
        <v>12</v>
      </c>
      <c r="B16" s="48" t="s">
        <v>25</v>
      </c>
      <c r="C16" s="32" t="s">
        <v>3</v>
      </c>
      <c r="D16" s="18">
        <v>7692766259.929908</v>
      </c>
      <c r="E16" s="17">
        <v>3224079620.606553</v>
      </c>
      <c r="F16" s="17">
        <v>531384093.2520093</v>
      </c>
      <c r="G16" s="17">
        <v>1039458337.016676</v>
      </c>
      <c r="H16" s="17">
        <v>1493806353.7164218</v>
      </c>
      <c r="I16" s="17">
        <v>234351725.64</v>
      </c>
      <c r="J16" s="17">
        <v>1169686113.698246</v>
      </c>
      <c r="K16" s="17">
        <v>0</v>
      </c>
      <c r="L16" s="17">
        <v>0</v>
      </c>
      <c r="M16" s="17">
        <v>16</v>
      </c>
      <c r="N16" s="17">
        <v>0</v>
      </c>
      <c r="O16" s="24">
        <v>0</v>
      </c>
      <c r="P16" s="18">
        <v>11043360472.943287</v>
      </c>
      <c r="Q16" s="24">
        <v>8578074076.429772</v>
      </c>
      <c r="R16" s="17">
        <v>104949801.61320196</v>
      </c>
      <c r="S16" s="17">
        <v>2359966506.6028767</v>
      </c>
      <c r="T16" s="17">
        <v>73307.89743589744</v>
      </c>
      <c r="U16" s="17">
        <v>0</v>
      </c>
      <c r="V16" s="17">
        <v>296780.4</v>
      </c>
      <c r="W16" s="17">
        <v>0</v>
      </c>
      <c r="X16" s="24">
        <v>263182613.23837376</v>
      </c>
      <c r="Y16" s="17">
        <v>3</v>
      </c>
      <c r="Z16" s="17">
        <v>0</v>
      </c>
      <c r="AA16" s="24">
        <v>0</v>
      </c>
    </row>
    <row r="17" spans="1:27" ht="16.5" customHeight="1">
      <c r="A17" s="43"/>
      <c r="B17" s="49"/>
      <c r="C17" s="33" t="s">
        <v>5</v>
      </c>
      <c r="D17" s="22">
        <v>128632610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128632610</v>
      </c>
      <c r="K17" s="16">
        <v>0</v>
      </c>
      <c r="L17" s="16">
        <v>0</v>
      </c>
      <c r="M17" s="16">
        <v>0</v>
      </c>
      <c r="N17" s="16">
        <v>0</v>
      </c>
      <c r="O17" s="23">
        <v>0</v>
      </c>
      <c r="P17" s="22">
        <v>0</v>
      </c>
      <c r="Q17" s="23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23">
        <v>0</v>
      </c>
      <c r="Y17" s="16">
        <v>0</v>
      </c>
      <c r="Z17" s="16">
        <v>0</v>
      </c>
      <c r="AA17" s="23">
        <v>0</v>
      </c>
    </row>
    <row r="18" spans="1:27" ht="16.5" customHeight="1">
      <c r="A18" s="43"/>
      <c r="B18" s="49"/>
      <c r="C18" s="34" t="s">
        <v>6</v>
      </c>
      <c r="D18" s="22">
        <v>4676151217.545658</v>
      </c>
      <c r="E18" s="16">
        <v>1341470231.546459</v>
      </c>
      <c r="F18" s="16">
        <v>462954416.71924</v>
      </c>
      <c r="G18" s="16">
        <v>1033022450.466676</v>
      </c>
      <c r="H18" s="16">
        <v>984734402.2844776</v>
      </c>
      <c r="I18" s="16">
        <v>15246975.84</v>
      </c>
      <c r="J18" s="16">
        <v>838722724.688804</v>
      </c>
      <c r="K18" s="16">
        <v>0</v>
      </c>
      <c r="L18" s="16">
        <v>0</v>
      </c>
      <c r="M18" s="16">
        <v>16</v>
      </c>
      <c r="N18" s="16">
        <v>0</v>
      </c>
      <c r="O18" s="23">
        <v>0</v>
      </c>
      <c r="P18" s="22">
        <v>10341859586.930172</v>
      </c>
      <c r="Q18" s="23">
        <v>7805682791.9559355</v>
      </c>
      <c r="R18" s="16">
        <v>89534966.52279918</v>
      </c>
      <c r="S18" s="16">
        <v>2359966506.6028767</v>
      </c>
      <c r="T18" s="16">
        <v>0</v>
      </c>
      <c r="U18" s="16">
        <v>0</v>
      </c>
      <c r="V18" s="16">
        <v>296780.4</v>
      </c>
      <c r="W18" s="16">
        <v>0</v>
      </c>
      <c r="X18" s="23">
        <v>86378538.44856119</v>
      </c>
      <c r="Y18" s="16">
        <v>3</v>
      </c>
      <c r="Z18" s="16">
        <v>0</v>
      </c>
      <c r="AA18" s="23">
        <v>0</v>
      </c>
    </row>
    <row r="19" spans="1:27" ht="16.5" customHeight="1">
      <c r="A19" s="43"/>
      <c r="B19" s="49"/>
      <c r="C19" s="34" t="s">
        <v>7</v>
      </c>
      <c r="D19" s="22">
        <v>2097315511.5265949</v>
      </c>
      <c r="E19" s="16">
        <v>1652039790.6150372</v>
      </c>
      <c r="F19" s="16">
        <v>60618383.2043846</v>
      </c>
      <c r="G19" s="16">
        <v>502886.55</v>
      </c>
      <c r="H19" s="16">
        <v>337071283.92373145</v>
      </c>
      <c r="I19" s="16">
        <v>1846221.16</v>
      </c>
      <c r="J19" s="16">
        <v>45236946.073442034</v>
      </c>
      <c r="K19" s="16">
        <v>0</v>
      </c>
      <c r="L19" s="16">
        <v>0</v>
      </c>
      <c r="M19" s="16">
        <v>0</v>
      </c>
      <c r="N19" s="16">
        <v>0</v>
      </c>
      <c r="O19" s="23">
        <v>0</v>
      </c>
      <c r="P19" s="22">
        <v>757868777.823813</v>
      </c>
      <c r="Q19" s="23">
        <v>722421826.0241472</v>
      </c>
      <c r="R19" s="16">
        <v>12961077.979749875</v>
      </c>
      <c r="S19" s="16">
        <v>0</v>
      </c>
      <c r="T19" s="16">
        <v>73307.89743589744</v>
      </c>
      <c r="U19" s="16">
        <v>0</v>
      </c>
      <c r="V19" s="16">
        <v>0</v>
      </c>
      <c r="W19" s="16">
        <v>0</v>
      </c>
      <c r="X19" s="23">
        <v>22412565.92248004</v>
      </c>
      <c r="Y19" s="16">
        <v>0</v>
      </c>
      <c r="Z19" s="16">
        <v>0</v>
      </c>
      <c r="AA19" s="23">
        <v>0</v>
      </c>
    </row>
    <row r="20" spans="1:27" ht="16.5" customHeight="1">
      <c r="A20" s="43"/>
      <c r="B20" s="49"/>
      <c r="C20" s="35" t="s">
        <v>8</v>
      </c>
      <c r="D20" s="22">
        <v>788034889.2774545</v>
      </c>
      <c r="E20" s="16">
        <v>228507931.46485734</v>
      </c>
      <c r="F20" s="16">
        <v>7811293.328384616</v>
      </c>
      <c r="G20" s="16">
        <v>5933000</v>
      </c>
      <c r="H20" s="16">
        <v>171430302.90821284</v>
      </c>
      <c r="I20" s="16">
        <v>217258528.64</v>
      </c>
      <c r="J20" s="16">
        <v>157093832.93599996</v>
      </c>
      <c r="K20" s="16">
        <v>0</v>
      </c>
      <c r="L20" s="16">
        <v>0</v>
      </c>
      <c r="M20" s="16">
        <v>0</v>
      </c>
      <c r="N20" s="16">
        <v>0</v>
      </c>
      <c r="O20" s="23">
        <v>0</v>
      </c>
      <c r="P20" s="22">
        <v>205222489.40767503</v>
      </c>
      <c r="Q20" s="23">
        <v>49969458.44968951</v>
      </c>
      <c r="R20" s="16">
        <v>2453757.11065291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23">
        <v>152799273.8473325</v>
      </c>
      <c r="Y20" s="16">
        <v>0</v>
      </c>
      <c r="Z20" s="16">
        <v>0</v>
      </c>
      <c r="AA20" s="23">
        <v>0</v>
      </c>
    </row>
    <row r="21" spans="1:27" ht="16.5" customHeight="1">
      <c r="A21" s="43"/>
      <c r="B21" s="49"/>
      <c r="C21" s="34" t="s">
        <v>9</v>
      </c>
      <c r="D21" s="22">
        <v>2632031.5801999997</v>
      </c>
      <c r="E21" s="16">
        <v>2061666.9801999999</v>
      </c>
      <c r="F21" s="16">
        <v>0</v>
      </c>
      <c r="G21" s="16">
        <v>0</v>
      </c>
      <c r="H21" s="16">
        <v>570364.6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23">
        <v>0</v>
      </c>
      <c r="P21" s="22">
        <v>1592235.02</v>
      </c>
      <c r="Q21" s="23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23">
        <v>1592235.02</v>
      </c>
      <c r="Y21" s="16">
        <v>0</v>
      </c>
      <c r="Z21" s="16">
        <v>0</v>
      </c>
      <c r="AA21" s="23">
        <v>0</v>
      </c>
    </row>
    <row r="22" spans="1:27" ht="16.5" customHeight="1">
      <c r="A22" s="43"/>
      <c r="B22" s="48" t="s">
        <v>10</v>
      </c>
      <c r="C22" s="32" t="s">
        <v>3</v>
      </c>
      <c r="D22" s="18">
        <v>26135491390.687054</v>
      </c>
      <c r="E22" s="17">
        <v>11500992327.252539</v>
      </c>
      <c r="F22" s="17">
        <v>13012632.948154658</v>
      </c>
      <c r="G22" s="17">
        <v>3746391332.9785924</v>
      </c>
      <c r="H22" s="17">
        <v>2277369670.269319</v>
      </c>
      <c r="I22" s="17">
        <v>174600.44</v>
      </c>
      <c r="J22" s="17">
        <v>8597550826.798424</v>
      </c>
      <c r="K22" s="17">
        <v>0</v>
      </c>
      <c r="L22" s="17">
        <v>0</v>
      </c>
      <c r="M22" s="17">
        <v>0</v>
      </c>
      <c r="N22" s="17">
        <v>0</v>
      </c>
      <c r="O22" s="24">
        <v>0</v>
      </c>
      <c r="P22" s="18">
        <v>214632384.69192857</v>
      </c>
      <c r="Q22" s="24">
        <v>177184615.91463262</v>
      </c>
      <c r="R22" s="17">
        <v>11931215.512167767</v>
      </c>
      <c r="S22" s="17">
        <v>23426825.682051282</v>
      </c>
      <c r="T22" s="17">
        <v>0</v>
      </c>
      <c r="U22" s="17">
        <v>0</v>
      </c>
      <c r="V22" s="17">
        <v>2089727.5830769234</v>
      </c>
      <c r="W22" s="17">
        <v>0</v>
      </c>
      <c r="X22" s="24">
        <v>12931123.896307694</v>
      </c>
      <c r="Y22" s="17">
        <v>0</v>
      </c>
      <c r="Z22" s="17">
        <v>0</v>
      </c>
      <c r="AA22" s="24">
        <v>0</v>
      </c>
    </row>
    <row r="23" spans="1:27" ht="16.5" customHeight="1">
      <c r="A23" s="43"/>
      <c r="B23" s="49"/>
      <c r="C23" s="34" t="s">
        <v>11</v>
      </c>
      <c r="D23" s="22">
        <v>25972005184.748287</v>
      </c>
      <c r="E23" s="16">
        <v>11346499200.09828</v>
      </c>
      <c r="F23" s="16">
        <v>11958387.891000811</v>
      </c>
      <c r="G23" s="16">
        <v>3746391332.9785924</v>
      </c>
      <c r="H23" s="16">
        <v>2276144188.399319</v>
      </c>
      <c r="I23" s="16">
        <v>0</v>
      </c>
      <c r="J23" s="16">
        <v>8591012075.38107</v>
      </c>
      <c r="K23" s="16">
        <v>0</v>
      </c>
      <c r="L23" s="16">
        <v>0</v>
      </c>
      <c r="M23" s="16">
        <v>0</v>
      </c>
      <c r="N23" s="16">
        <v>0</v>
      </c>
      <c r="O23" s="23">
        <v>0</v>
      </c>
      <c r="P23" s="22">
        <v>57014940.53284981</v>
      </c>
      <c r="Q23" s="23">
        <v>22100429.910207186</v>
      </c>
      <c r="R23" s="16">
        <v>9397957.357514413</v>
      </c>
      <c r="S23" s="16">
        <v>23426825.682051282</v>
      </c>
      <c r="T23" s="16">
        <v>0</v>
      </c>
      <c r="U23" s="16">
        <v>0</v>
      </c>
      <c r="V23" s="16">
        <v>2089727.5830769234</v>
      </c>
      <c r="W23" s="16">
        <v>0</v>
      </c>
      <c r="X23" s="23">
        <v>0</v>
      </c>
      <c r="Y23" s="16">
        <v>0</v>
      </c>
      <c r="Z23" s="16">
        <v>0</v>
      </c>
      <c r="AA23" s="23">
        <v>0</v>
      </c>
    </row>
    <row r="24" spans="1:27" ht="16.5" customHeight="1">
      <c r="A24" s="43"/>
      <c r="B24" s="49"/>
      <c r="C24" s="34" t="s">
        <v>7</v>
      </c>
      <c r="D24" s="22">
        <v>94212073.22813122</v>
      </c>
      <c r="E24" s="16">
        <v>90832794.72775127</v>
      </c>
      <c r="F24" s="16">
        <v>1054245.0571538461</v>
      </c>
      <c r="G24" s="16">
        <v>0</v>
      </c>
      <c r="H24" s="16">
        <v>165000</v>
      </c>
      <c r="I24" s="16">
        <v>0</v>
      </c>
      <c r="J24" s="16">
        <v>2160033.4432260534</v>
      </c>
      <c r="K24" s="16">
        <v>0</v>
      </c>
      <c r="L24" s="16">
        <v>0</v>
      </c>
      <c r="M24" s="16">
        <v>0</v>
      </c>
      <c r="N24" s="16">
        <v>0</v>
      </c>
      <c r="O24" s="23">
        <v>0</v>
      </c>
      <c r="P24" s="22">
        <v>122416805.71624814</v>
      </c>
      <c r="Q24" s="23">
        <v>119883547.56159478</v>
      </c>
      <c r="R24" s="16">
        <v>2533258.1546533545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23">
        <v>0</v>
      </c>
      <c r="Y24" s="16">
        <v>0</v>
      </c>
      <c r="Z24" s="16">
        <v>0</v>
      </c>
      <c r="AA24" s="23">
        <v>0</v>
      </c>
    </row>
    <row r="25" spans="1:27" ht="16.5" customHeight="1">
      <c r="A25" s="43"/>
      <c r="B25" s="49"/>
      <c r="C25" s="35" t="s">
        <v>8</v>
      </c>
      <c r="D25" s="22">
        <v>69274132.7106364</v>
      </c>
      <c r="E25" s="16">
        <v>63660332.4265082</v>
      </c>
      <c r="F25" s="16">
        <v>0</v>
      </c>
      <c r="G25" s="16">
        <v>0</v>
      </c>
      <c r="H25" s="16">
        <v>1060481.87</v>
      </c>
      <c r="I25" s="16">
        <v>174600.44</v>
      </c>
      <c r="J25" s="16">
        <v>4378717.974128204</v>
      </c>
      <c r="K25" s="16">
        <v>0</v>
      </c>
      <c r="L25" s="16">
        <v>0</v>
      </c>
      <c r="M25" s="16">
        <v>0</v>
      </c>
      <c r="N25" s="16">
        <v>0</v>
      </c>
      <c r="O25" s="23">
        <v>0</v>
      </c>
      <c r="P25" s="22">
        <v>48131762.33913835</v>
      </c>
      <c r="Q25" s="23">
        <v>35200638.44283065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23">
        <v>12931123.896307694</v>
      </c>
      <c r="Y25" s="16">
        <v>0</v>
      </c>
      <c r="Z25" s="16">
        <v>0</v>
      </c>
      <c r="AA25" s="23">
        <v>0</v>
      </c>
    </row>
    <row r="26" spans="1:27" ht="16.5" customHeight="1">
      <c r="A26" s="44"/>
      <c r="B26" s="51"/>
      <c r="C26" s="36" t="s">
        <v>9</v>
      </c>
      <c r="D26" s="25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7">
        <v>0</v>
      </c>
      <c r="P26" s="25">
        <v>0</v>
      </c>
      <c r="Q26" s="27">
        <v>0</v>
      </c>
      <c r="R26" s="26">
        <v>0</v>
      </c>
      <c r="S26" s="26">
        <v>0</v>
      </c>
      <c r="T26" s="26">
        <v>0</v>
      </c>
      <c r="U26" s="26">
        <v>0</v>
      </c>
      <c r="V26" s="26">
        <v>0</v>
      </c>
      <c r="W26" s="26">
        <v>0</v>
      </c>
      <c r="X26" s="27">
        <v>0</v>
      </c>
      <c r="Y26" s="26">
        <v>0</v>
      </c>
      <c r="Z26" s="26">
        <v>0</v>
      </c>
      <c r="AA26" s="27">
        <v>0</v>
      </c>
    </row>
    <row r="29" ht="13.5">
      <c r="C29" s="19" t="s">
        <v>14</v>
      </c>
    </row>
    <row r="31" spans="3:4" ht="15">
      <c r="C31" s="52" t="s">
        <v>19</v>
      </c>
      <c r="D31" s="52"/>
    </row>
    <row r="32" spans="3:7" ht="15">
      <c r="C32" s="53" t="s">
        <v>20</v>
      </c>
      <c r="D32" s="53"/>
      <c r="E32" s="53"/>
      <c r="F32" s="53"/>
      <c r="G32" s="53"/>
    </row>
    <row r="33" spans="3:4" ht="15">
      <c r="C33" s="50" t="s">
        <v>21</v>
      </c>
      <c r="D33" s="50"/>
    </row>
    <row r="34" spans="3:4" ht="15">
      <c r="C34" s="50" t="s">
        <v>22</v>
      </c>
      <c r="D34" s="50"/>
    </row>
    <row r="35" spans="3:4" ht="15">
      <c r="C35" s="50" t="s">
        <v>23</v>
      </c>
      <c r="D35" s="50"/>
    </row>
    <row r="36" spans="3:4" ht="15">
      <c r="C36" s="31"/>
      <c r="D36" s="31"/>
    </row>
    <row r="37" spans="3:4" ht="15">
      <c r="C37" s="31"/>
      <c r="D37" s="31"/>
    </row>
    <row r="38" spans="3:4" ht="15">
      <c r="C38" s="19" t="s">
        <v>48</v>
      </c>
      <c r="D38" s="31"/>
    </row>
    <row r="40" ht="13.5">
      <c r="C40" s="30" t="s">
        <v>38</v>
      </c>
    </row>
    <row r="41" ht="13.5">
      <c r="C41" s="30" t="s">
        <v>39</v>
      </c>
    </row>
    <row r="42" ht="13.5">
      <c r="C42" s="30" t="s">
        <v>40</v>
      </c>
    </row>
    <row r="43" ht="13.5">
      <c r="C43" s="30" t="s">
        <v>41</v>
      </c>
    </row>
    <row r="44" ht="13.5">
      <c r="C44" s="30" t="s">
        <v>37</v>
      </c>
    </row>
    <row r="45" spans="3:4" ht="14.25">
      <c r="C45" s="30" t="s">
        <v>42</v>
      </c>
      <c r="D45" s="37"/>
    </row>
    <row r="46" spans="3:4" ht="14.25">
      <c r="C46" s="30" t="s">
        <v>43</v>
      </c>
      <c r="D46" s="38"/>
    </row>
    <row r="47" ht="13.5">
      <c r="C47" s="30" t="s">
        <v>44</v>
      </c>
    </row>
    <row r="48" ht="13.5">
      <c r="C48" s="30" t="s">
        <v>45</v>
      </c>
    </row>
    <row r="49" ht="13.5">
      <c r="C49" s="30" t="s">
        <v>46</v>
      </c>
    </row>
    <row r="50" ht="13.5">
      <c r="C50" s="30" t="s">
        <v>47</v>
      </c>
    </row>
    <row r="51" ht="13.5">
      <c r="C51" s="30"/>
    </row>
    <row r="52" ht="13.5">
      <c r="C52" s="30"/>
    </row>
    <row r="53" ht="13.5">
      <c r="C53" s="30"/>
    </row>
    <row r="54" ht="13.5">
      <c r="C54" s="30"/>
    </row>
    <row r="55" ht="13.5">
      <c r="C55" s="30"/>
    </row>
    <row r="56" spans="3:4" ht="14.25">
      <c r="C56" s="30"/>
      <c r="D56" s="37"/>
    </row>
    <row r="57" spans="3:4" ht="14.25">
      <c r="C57" s="30"/>
      <c r="D57" s="38"/>
    </row>
    <row r="58" ht="13.5">
      <c r="C58" s="30"/>
    </row>
    <row r="59" ht="13.5">
      <c r="C59" s="30"/>
    </row>
    <row r="60" ht="13.5">
      <c r="C60" s="30"/>
    </row>
    <row r="61" ht="13.5">
      <c r="C61" s="30"/>
    </row>
  </sheetData>
  <sheetProtection/>
  <mergeCells count="16">
    <mergeCell ref="A5:A15"/>
    <mergeCell ref="C31:D31"/>
    <mergeCell ref="C32:G32"/>
    <mergeCell ref="C33:D33"/>
    <mergeCell ref="C34:D34"/>
    <mergeCell ref="C35:D35"/>
    <mergeCell ref="B16:B21"/>
    <mergeCell ref="B22:B26"/>
    <mergeCell ref="D3:O3"/>
    <mergeCell ref="P3:AA3"/>
    <mergeCell ref="A16:A26"/>
    <mergeCell ref="A3:A4"/>
    <mergeCell ref="B3:B4"/>
    <mergeCell ref="C3:C4"/>
    <mergeCell ref="B5:B10"/>
    <mergeCell ref="B11:B15"/>
  </mergeCells>
  <printOptions/>
  <pageMargins left="0.75" right="0.75" top="1" bottom="1" header="0.5" footer="0.5"/>
  <pageSetup fitToHeight="1" fitToWidth="1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AO2"/>
  <sheetViews>
    <sheetView zoomScalePageLayoutView="0" workbookViewId="0" topLeftCell="A1">
      <pane xSplit="1" topLeftCell="T1" activePane="topRight" state="frozen"/>
      <selection pane="topLeft" activeCell="A1" sqref="A1"/>
      <selection pane="topRight" activeCell="AA1" sqref="AA1"/>
    </sheetView>
  </sheetViews>
  <sheetFormatPr defaultColWidth="9.00390625" defaultRowHeight="14.25"/>
  <cols>
    <col min="1" max="1" width="18.50390625" style="0" customWidth="1"/>
  </cols>
  <sheetData>
    <row r="1" spans="1:35" ht="13.5">
      <c r="A1" s="7" t="s">
        <v>17</v>
      </c>
      <c r="S1">
        <v>1</v>
      </c>
      <c r="V1">
        <v>1</v>
      </c>
      <c r="W1" s="2">
        <f>S1/V1</f>
        <v>1</v>
      </c>
      <c r="AA1" s="1">
        <f>IF(N1="99999999",2,1)</f>
        <v>1</v>
      </c>
      <c r="AB1" s="1">
        <f>IF(G1="SK",1,2)</f>
        <v>2</v>
      </c>
      <c r="AC1" s="6">
        <f>R1*W1</f>
        <v>0</v>
      </c>
      <c r="AD1" s="6">
        <f>R1*X1</f>
        <v>0</v>
      </c>
      <c r="AE1" s="6">
        <f>R1*Y1</f>
        <v>0</v>
      </c>
      <c r="AF1" s="6">
        <f>AC1-AD1</f>
        <v>0</v>
      </c>
      <c r="AG1" s="6">
        <f>AC1-AE1</f>
        <v>0</v>
      </c>
      <c r="AH1" s="1">
        <f>ABS(AF1)</f>
        <v>0</v>
      </c>
      <c r="AI1" s="1">
        <f>ABS(AG1)</f>
        <v>0</v>
      </c>
    </row>
    <row r="2" spans="1:41" ht="13.5">
      <c r="A2" s="9" t="s">
        <v>18</v>
      </c>
      <c r="T2">
        <v>1</v>
      </c>
      <c r="V2">
        <v>1</v>
      </c>
      <c r="W2">
        <v>1</v>
      </c>
      <c r="AA2" s="5">
        <f>IF(W2="PCL",V2,V2/T2*100)</f>
        <v>100</v>
      </c>
      <c r="AE2" s="4">
        <f>IF(P2="99999999",2,1)</f>
        <v>1</v>
      </c>
      <c r="AF2" s="4">
        <f>IF(G2="SK",1,2)</f>
        <v>2</v>
      </c>
      <c r="AG2" s="3">
        <f>AB2-AC2</f>
        <v>0</v>
      </c>
      <c r="AH2" s="8">
        <f>T2*AA2/100*U2/AO2</f>
        <v>0</v>
      </c>
      <c r="AI2" s="8">
        <f>T2*AB2/100*U2/AO2</f>
        <v>0</v>
      </c>
      <c r="AJ2" s="8">
        <f>T2*AC2/100*U2/AO2</f>
        <v>0</v>
      </c>
      <c r="AK2" s="8">
        <f>AH2-AI2</f>
        <v>0</v>
      </c>
      <c r="AL2" s="8">
        <f>AH2-AJ2</f>
        <v>0</v>
      </c>
      <c r="AM2" s="8">
        <f>ABS(AK2)</f>
        <v>0</v>
      </c>
      <c r="AN2" s="8">
        <f>ABS(AL2)</f>
        <v>0</v>
      </c>
      <c r="AO2">
        <v>1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 Eder</dc:creator>
  <cp:keywords/>
  <dc:description/>
  <cp:lastModifiedBy>Thomková Nikola</cp:lastModifiedBy>
  <cp:lastPrinted>2020-08-24T11:17:11Z</cp:lastPrinted>
  <dcterms:created xsi:type="dcterms:W3CDTF">2012-06-13T11:38:11Z</dcterms:created>
  <dcterms:modified xsi:type="dcterms:W3CDTF">2022-05-30T10:59:34Z</dcterms:modified>
  <cp:category/>
  <cp:version/>
  <cp:contentType/>
  <cp:contentStatus/>
</cp:coreProperties>
</file>