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4BC61F5-B66E-4E03-9EA6-C52F43792A48}" xr6:coauthVersionLast="47" xr6:coauthVersionMax="47" xr10:uidLastSave="{00000000-0000-0000-0000-000000000000}"/>
  <bookViews>
    <workbookView xWindow="-120" yWindow="-120" windowWidth="29040" windowHeight="17640" xr2:uid="{EA36671C-ECB4-4047-8B53-BADC4DB381C5}"/>
  </bookViews>
  <sheets>
    <sheet name="MBOP_2020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Y13" i="1"/>
  <c r="X13" i="1"/>
  <c r="Z13" i="1" s="1"/>
  <c r="V13" i="1"/>
  <c r="U13" i="1"/>
  <c r="W13" i="1" s="1"/>
  <c r="S13" i="1"/>
  <c r="R13" i="1"/>
  <c r="T13" i="1" s="1"/>
  <c r="P13" i="1"/>
  <c r="O13" i="1"/>
  <c r="Q13" i="1" s="1"/>
  <c r="M13" i="1"/>
  <c r="N13" i="1" s="1"/>
  <c r="L13" i="1"/>
  <c r="K13" i="1"/>
  <c r="J13" i="1"/>
  <c r="I13" i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I6" i="1"/>
  <c r="AI19" i="1" s="1"/>
  <c r="AH6" i="1"/>
  <c r="AG6" i="1"/>
  <c r="AE6" i="1"/>
  <c r="AD6" i="1"/>
  <c r="AF6" i="1" s="1"/>
  <c r="AF19" i="1" s="1"/>
  <c r="AB6" i="1"/>
  <c r="AA6" i="1"/>
  <c r="AC6" i="1" s="1"/>
  <c r="Y6" i="1"/>
  <c r="Z6" i="1" s="1"/>
  <c r="Z19" i="1" s="1"/>
  <c r="X6" i="1"/>
  <c r="V6" i="1"/>
  <c r="U6" i="1"/>
  <c r="W6" i="1" s="1"/>
  <c r="S6" i="1"/>
  <c r="R6" i="1"/>
  <c r="T6" i="1" s="1"/>
  <c r="T19" i="1" s="1"/>
  <c r="Q6" i="1"/>
  <c r="P6" i="1"/>
  <c r="O6" i="1"/>
  <c r="M6" i="1"/>
  <c r="L6" i="1"/>
  <c r="N6" i="1" s="1"/>
  <c r="N19" i="1" s="1"/>
  <c r="K6" i="1"/>
  <c r="K19" i="1" s="1"/>
  <c r="J6" i="1"/>
  <c r="I6" i="1"/>
  <c r="G6" i="1"/>
  <c r="F6" i="1"/>
  <c r="H6" i="1" s="1"/>
  <c r="D6" i="1"/>
  <c r="C6" i="1"/>
  <c r="E6" i="1" s="1"/>
  <c r="E19" i="1" s="1"/>
  <c r="H19" i="1" l="1"/>
  <c r="AC19" i="1"/>
  <c r="W19" i="1"/>
  <c r="Q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<sst xmlns="http://schemas.openxmlformats.org/spreadsheetml/2006/main" count="112" uniqueCount="45">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</sst>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9" fillId="0" borderId="3" xfId="3" applyNumberFormat="1" applyFont="1" applyBorder="1" applyAlignment="1">
      <alignment vertical="center"/>
    </xf>
    <xf numFmtId="49" fontId="9" fillId="0" borderId="3" xfId="1" applyNumberFormat="1" applyFont="1" applyBorder="1" applyAlignment="1">
      <alignment horizontal="right"/>
    </xf>
    <xf numFmtId="0" fontId="10" fillId="2" borderId="4" xfId="1" applyFont="1" applyFill="1" applyBorder="1" applyAlignment="1">
      <alignment horizontal="justify" vertical="top" wrapText="1"/>
    </xf>
    <xf numFmtId="164" fontId="9" fillId="8" borderId="3" xfId="3" applyNumberFormat="1" applyFont="1" applyFill="1" applyBorder="1" applyAlignment="1">
      <alignment vertical="center"/>
    </xf>
    <xf numFmtId="0" fontId="10" fillId="0" borderId="4" xfId="1" applyFont="1" applyBorder="1" applyAlignment="1">
      <alignment horizontal="justify" vertical="top" wrapText="1"/>
    </xf>
    <xf numFmtId="0" fontId="10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2" fillId="0" borderId="0" xfId="1" applyFont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0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B6C6FDF0-9982-4392-BD83-BCCEB87E3CE2}"/>
    <cellStyle name="Normal 7" xfId="1" xr:uid="{305BA36E-0F22-4E4A-95F7-F9409DADB189}"/>
    <cellStyle name="Normal_Booklet 2011_euro17_WGES_2011_280" xfId="2" xr:uid="{445B04B5-86F0-493A-92CE-E11C56FB994E}"/>
  </cellStyles>
  <dxfs count="2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16CBD-4F7A-4BA2-BBDF-A5F5A2563694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5"/>
      <c r="B4" s="3">
        <v>2020</v>
      </c>
      <c r="C4" s="6"/>
      <c r="D4" s="6" t="s">
        <v>2</v>
      </c>
      <c r="E4" s="6"/>
      <c r="F4" s="7"/>
      <c r="G4" s="7" t="s">
        <v>3</v>
      </c>
      <c r="H4" s="7"/>
      <c r="I4" s="8"/>
      <c r="J4" s="8" t="s">
        <v>4</v>
      </c>
      <c r="K4" s="8"/>
      <c r="L4" s="9"/>
      <c r="M4" s="9" t="s">
        <v>5</v>
      </c>
      <c r="N4" s="9"/>
      <c r="O4" s="10"/>
      <c r="P4" s="10" t="s">
        <v>6</v>
      </c>
      <c r="Q4" s="10"/>
      <c r="R4" s="6"/>
      <c r="S4" s="6" t="s">
        <v>7</v>
      </c>
      <c r="T4" s="6"/>
      <c r="U4" s="7"/>
      <c r="V4" s="7" t="s">
        <v>8</v>
      </c>
      <c r="W4" s="7"/>
      <c r="X4" s="8"/>
      <c r="Y4" s="8" t="s">
        <v>9</v>
      </c>
      <c r="Z4" s="8"/>
      <c r="AA4" s="9"/>
      <c r="AB4" s="9" t="s">
        <v>10</v>
      </c>
      <c r="AC4" s="9"/>
      <c r="AD4" s="10"/>
      <c r="AE4" s="10" t="s">
        <v>11</v>
      </c>
      <c r="AF4" s="10"/>
      <c r="AG4" s="7"/>
      <c r="AH4" s="7" t="s">
        <v>12</v>
      </c>
      <c r="AI4" s="7"/>
      <c r="AJ4" s="8"/>
      <c r="AK4" s="8" t="s">
        <v>13</v>
      </c>
      <c r="AL4" s="11"/>
    </row>
    <row r="5" spans="1:38" s="5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5" customFormat="1" ht="18.75" customHeight="1" x14ac:dyDescent="0.3">
      <c r="A6" s="13" t="s">
        <v>17</v>
      </c>
      <c r="B6" s="14" t="s">
        <v>18</v>
      </c>
      <c r="C6" s="15">
        <f>SUM(C7:C10)</f>
        <v>7450.8588609999997</v>
      </c>
      <c r="D6" s="15">
        <f>SUM(D7:D10)</f>
        <v>7762.8274587499991</v>
      </c>
      <c r="E6" s="15">
        <f>+C6-D6</f>
        <v>-311.96859774999939</v>
      </c>
      <c r="F6" s="15">
        <f t="shared" ref="F6:G6" si="0">SUM(F7:F10)</f>
        <v>15326.906285999999</v>
      </c>
      <c r="G6" s="15">
        <f t="shared" si="0"/>
        <v>15324.192010500001</v>
      </c>
      <c r="H6" s="15">
        <f t="shared" ref="H6:H11" si="1">+F6-G6</f>
        <v>2.7142754999986209</v>
      </c>
      <c r="I6" s="15">
        <f t="shared" ref="I6:J6" si="2">SUM(I7:I10)</f>
        <v>22247.642913879008</v>
      </c>
      <c r="J6" s="15">
        <f t="shared" si="2"/>
        <v>22727.858904544639</v>
      </c>
      <c r="K6" s="15">
        <f t="shared" ref="K6:K11" si="3">+I6-J6</f>
        <v>-480.21599066563067</v>
      </c>
      <c r="L6" s="15">
        <f t="shared" ref="L6:M6" si="4">SUM(L7:L10)</f>
        <v>26764.756719212339</v>
      </c>
      <c r="M6" s="15">
        <f t="shared" si="4"/>
        <v>27781.069173627973</v>
      </c>
      <c r="N6" s="15">
        <f t="shared" ref="N6:N11" si="5">+L6-M6</f>
        <v>-1016.3124544156344</v>
      </c>
      <c r="O6" s="15">
        <f t="shared" ref="O6:P6" si="6">SUM(O7:O10)</f>
        <v>32258.382826545672</v>
      </c>
      <c r="P6" s="15">
        <f t="shared" si="6"/>
        <v>33152.193298711303</v>
      </c>
      <c r="Q6" s="15">
        <f t="shared" ref="Q6:Q11" si="7">+O6-P6</f>
        <v>-893.81047216563093</v>
      </c>
      <c r="R6" s="15">
        <f t="shared" ref="R6:S6" si="8">SUM(R7:R10)</f>
        <v>39198.341698271339</v>
      </c>
      <c r="S6" s="15">
        <f t="shared" si="8"/>
        <v>39780.996701167947</v>
      </c>
      <c r="T6" s="15">
        <f t="shared" ref="T6:T11" si="9">+R6-S6</f>
        <v>-582.65500289660849</v>
      </c>
      <c r="U6" s="15">
        <f t="shared" ref="U6:V6" si="10">SUM(U7:U10)</f>
        <v>45914.198849937995</v>
      </c>
      <c r="V6" s="15">
        <f t="shared" si="10"/>
        <v>46469.228025917939</v>
      </c>
      <c r="W6" s="15">
        <f t="shared" ref="W6:W11" si="11">+U6-V6</f>
        <v>-555.02917597994383</v>
      </c>
      <c r="X6" s="15">
        <f t="shared" ref="X6:Y6" si="12">SUM(X7:X10)</f>
        <v>52976.367339604665</v>
      </c>
      <c r="Y6" s="15">
        <f t="shared" si="12"/>
        <v>53342.775968667942</v>
      </c>
      <c r="Z6" s="15">
        <f t="shared" ref="Z6:Z11" si="13">+X6-Y6</f>
        <v>-366.40862906327675</v>
      </c>
      <c r="AA6" s="15">
        <f t="shared" ref="AA6:AB6" si="14">SUM(AA7:AA10)</f>
        <v>60902.338965012917</v>
      </c>
      <c r="AB6" s="15">
        <f t="shared" si="14"/>
        <v>60991.649130582824</v>
      </c>
      <c r="AC6" s="15">
        <f t="shared" ref="AC6:AC11" si="15">+AA6-AB6</f>
        <v>-89.31016556990653</v>
      </c>
      <c r="AD6" s="15">
        <f t="shared" ref="AD6:AE6" si="16">SUM(AD7:AD10)</f>
        <v>69220.910387012918</v>
      </c>
      <c r="AE6" s="15">
        <f t="shared" si="16"/>
        <v>69169.207401332824</v>
      </c>
      <c r="AF6" s="15">
        <f t="shared" ref="AF6:AF11" si="17">+AD6-AE6</f>
        <v>51.702985680094571</v>
      </c>
      <c r="AG6" s="15">
        <f t="shared" ref="AG6:AH6" si="18">SUM(AG7:AG10)</f>
        <v>77698.240004012929</v>
      </c>
      <c r="AH6" s="15">
        <f t="shared" si="18"/>
        <v>77649.766340082831</v>
      </c>
      <c r="AI6" s="15">
        <f t="shared" ref="AI6:AI11" si="19">+AG6-AH6</f>
        <v>48.473663930097246</v>
      </c>
      <c r="AJ6" s="15">
        <f t="shared" ref="AJ6:AK6" si="20">SUM(AJ7:AJ10)</f>
        <v>84597.679807754495</v>
      </c>
      <c r="AK6" s="15">
        <f t="shared" si="20"/>
        <v>85026.667842946044</v>
      </c>
      <c r="AL6" s="15">
        <f t="shared" ref="AL6:AL11" si="21">+AJ6-AK6</f>
        <v>-428.98803519154899</v>
      </c>
    </row>
    <row r="7" spans="1:38" s="5" customFormat="1" ht="18.75" customHeight="1" x14ac:dyDescent="0.25">
      <c r="A7" s="16" t="s">
        <v>19</v>
      </c>
      <c r="B7" s="17" t="s">
        <v>20</v>
      </c>
      <c r="C7" s="18">
        <v>6252.2065689999999</v>
      </c>
      <c r="D7" s="18">
        <v>6410.9412789999997</v>
      </c>
      <c r="E7" s="15">
        <f t="shared" ref="E7:E18" si="22">+C7-D7</f>
        <v>-158.73470999999972</v>
      </c>
      <c r="F7" s="18">
        <v>12593.507461000001</v>
      </c>
      <c r="G7" s="18">
        <v>12706.900968</v>
      </c>
      <c r="H7" s="15">
        <f t="shared" si="1"/>
        <v>-113.39350699999886</v>
      </c>
      <c r="I7" s="18">
        <v>18307.487729</v>
      </c>
      <c r="J7" s="18">
        <v>18865.949232999999</v>
      </c>
      <c r="K7" s="15">
        <f t="shared" si="3"/>
        <v>-558.46150399999897</v>
      </c>
      <c r="L7" s="18">
        <v>21714.79276</v>
      </c>
      <c r="M7" s="18">
        <v>22833.742836999998</v>
      </c>
      <c r="N7" s="15">
        <f t="shared" si="5"/>
        <v>-1118.9500769999977</v>
      </c>
      <c r="O7" s="18">
        <v>26075.082764999999</v>
      </c>
      <c r="P7" s="18">
        <v>27087.737157999996</v>
      </c>
      <c r="Q7" s="15">
        <f t="shared" si="7"/>
        <v>-1012.6543929999971</v>
      </c>
      <c r="R7" s="18">
        <v>32007.131776999999</v>
      </c>
      <c r="S7" s="18">
        <v>32627.016092999998</v>
      </c>
      <c r="T7" s="15">
        <f t="shared" si="9"/>
        <v>-619.88431599999967</v>
      </c>
      <c r="U7" s="18">
        <v>37508.254618999999</v>
      </c>
      <c r="V7" s="18">
        <v>38093.013880999999</v>
      </c>
      <c r="W7" s="15">
        <f t="shared" si="11"/>
        <v>-584.75926199999958</v>
      </c>
      <c r="X7" s="18">
        <v>43310.638900999998</v>
      </c>
      <c r="Y7" s="18">
        <v>43758.317020000002</v>
      </c>
      <c r="Z7" s="15">
        <f t="shared" si="13"/>
        <v>-447.67811900000379</v>
      </c>
      <c r="AA7" s="18">
        <v>50040.674737000001</v>
      </c>
      <c r="AB7" s="18">
        <v>50160.017076000004</v>
      </c>
      <c r="AC7" s="15">
        <f t="shared" si="15"/>
        <v>-119.34233900000254</v>
      </c>
      <c r="AD7" s="18">
        <v>57183.462507000004</v>
      </c>
      <c r="AE7" s="18">
        <v>57043.739396000004</v>
      </c>
      <c r="AF7" s="15">
        <f t="shared" si="17"/>
        <v>139.72311099999934</v>
      </c>
      <c r="AG7" s="18">
        <v>64232.963650000005</v>
      </c>
      <c r="AH7" s="18">
        <v>64165.963344000003</v>
      </c>
      <c r="AI7" s="15">
        <f t="shared" si="19"/>
        <v>67.000306000001729</v>
      </c>
      <c r="AJ7" s="18">
        <v>69979.057251999999</v>
      </c>
      <c r="AK7" s="18">
        <v>70220.324044000008</v>
      </c>
      <c r="AL7" s="15">
        <f t="shared" si="21"/>
        <v>-241.26679200000945</v>
      </c>
    </row>
    <row r="8" spans="1:38" s="5" customFormat="1" ht="18.75" customHeight="1" x14ac:dyDescent="0.25">
      <c r="A8" s="16" t="s">
        <v>21</v>
      </c>
      <c r="B8" s="17" t="s">
        <v>22</v>
      </c>
      <c r="C8" s="18">
        <v>846.7</v>
      </c>
      <c r="D8" s="18">
        <v>726.7</v>
      </c>
      <c r="E8" s="15">
        <f t="shared" si="22"/>
        <v>120</v>
      </c>
      <c r="F8" s="18">
        <v>1693.4</v>
      </c>
      <c r="G8" s="18">
        <v>1453.4</v>
      </c>
      <c r="H8" s="15">
        <f t="shared" si="1"/>
        <v>240</v>
      </c>
      <c r="I8" s="18">
        <v>2540.1284519999999</v>
      </c>
      <c r="J8" s="18">
        <v>2180.0119770857218</v>
      </c>
      <c r="K8" s="15">
        <f t="shared" si="3"/>
        <v>360.11647491427811</v>
      </c>
      <c r="L8" s="18">
        <v>3223.028452</v>
      </c>
      <c r="M8" s="18">
        <v>2758.51197708572</v>
      </c>
      <c r="N8" s="15">
        <f t="shared" si="5"/>
        <v>464.51647491428002</v>
      </c>
      <c r="O8" s="18">
        <v>3905.9284520000001</v>
      </c>
      <c r="P8" s="18">
        <v>3337.01197708572</v>
      </c>
      <c r="Q8" s="15">
        <f t="shared" si="7"/>
        <v>568.91647491428012</v>
      </c>
      <c r="R8" s="18">
        <v>4588.9330390000005</v>
      </c>
      <c r="S8" s="18">
        <v>3915.4880382641927</v>
      </c>
      <c r="T8" s="15">
        <f t="shared" si="9"/>
        <v>673.44500073580775</v>
      </c>
      <c r="U8" s="18">
        <v>5450.4330389999996</v>
      </c>
      <c r="V8" s="18">
        <v>4616.1880382641903</v>
      </c>
      <c r="W8" s="15">
        <f t="shared" si="11"/>
        <v>834.2450007358093</v>
      </c>
      <c r="X8" s="18">
        <v>6311.9330389999996</v>
      </c>
      <c r="Y8" s="18">
        <v>5316.8880382641901</v>
      </c>
      <c r="Z8" s="15">
        <f t="shared" si="13"/>
        <v>995.04500073580948</v>
      </c>
      <c r="AA8" s="18">
        <v>7173.561048999999</v>
      </c>
      <c r="AB8" s="18">
        <v>6017.4621605368466</v>
      </c>
      <c r="AC8" s="15">
        <f t="shared" si="15"/>
        <v>1156.0988884631524</v>
      </c>
      <c r="AD8" s="18">
        <v>7943.4610489999995</v>
      </c>
      <c r="AE8" s="18">
        <v>6775.2621605368504</v>
      </c>
      <c r="AF8" s="15">
        <f t="shared" si="17"/>
        <v>1168.1988884631492</v>
      </c>
      <c r="AG8" s="18">
        <v>8713.3610489999992</v>
      </c>
      <c r="AH8" s="18">
        <v>7533.0621605368506</v>
      </c>
      <c r="AI8" s="15">
        <f t="shared" si="19"/>
        <v>1180.2988884631486</v>
      </c>
      <c r="AJ8" s="18">
        <v>9483.2162959999969</v>
      </c>
      <c r="AK8" s="18">
        <v>8291.0040318962165</v>
      </c>
      <c r="AL8" s="15">
        <f t="shared" si="21"/>
        <v>1192.2122641037804</v>
      </c>
    </row>
    <row r="9" spans="1:38" s="5" customFormat="1" ht="18.75" customHeight="1" x14ac:dyDescent="0.25">
      <c r="A9" s="16" t="s">
        <v>23</v>
      </c>
      <c r="B9" s="19" t="s">
        <v>24</v>
      </c>
      <c r="C9" s="18">
        <v>295.37217200000003</v>
      </c>
      <c r="D9" s="18">
        <v>393.77370075000005</v>
      </c>
      <c r="E9" s="15">
        <f t="shared" si="22"/>
        <v>-98.401528750000011</v>
      </c>
      <c r="F9" s="18">
        <v>926.31034399999999</v>
      </c>
      <c r="G9" s="18">
        <v>756.17540150000013</v>
      </c>
      <c r="H9" s="15">
        <f t="shared" si="1"/>
        <v>170.13494249999985</v>
      </c>
      <c r="I9" s="18">
        <v>1197.5012838790076</v>
      </c>
      <c r="J9" s="18">
        <v>1139.896246458921</v>
      </c>
      <c r="K9" s="15">
        <f t="shared" si="3"/>
        <v>57.605037420086546</v>
      </c>
      <c r="L9" s="18">
        <v>1493.9658222123408</v>
      </c>
      <c r="M9" s="18">
        <v>1489.3769895422545</v>
      </c>
      <c r="N9" s="15">
        <f t="shared" si="5"/>
        <v>4.5888326700862763</v>
      </c>
      <c r="O9" s="18">
        <v>1843.6833605456743</v>
      </c>
      <c r="P9" s="18">
        <v>1837.8007326255881</v>
      </c>
      <c r="Q9" s="15">
        <f t="shared" si="7"/>
        <v>5.8826279200861791</v>
      </c>
      <c r="R9" s="18">
        <v>2111.5997122713388</v>
      </c>
      <c r="S9" s="18">
        <v>2203.2719729037531</v>
      </c>
      <c r="T9" s="15">
        <f t="shared" si="9"/>
        <v>-91.672260632414236</v>
      </c>
      <c r="U9" s="18">
        <v>2405.8028749380055</v>
      </c>
      <c r="V9" s="18">
        <v>2593.6955786537533</v>
      </c>
      <c r="W9" s="15">
        <f t="shared" si="11"/>
        <v>-187.89270371574776</v>
      </c>
      <c r="X9" s="18">
        <v>2747.3550376046724</v>
      </c>
      <c r="Y9" s="18">
        <v>2980.3791844037532</v>
      </c>
      <c r="Z9" s="15">
        <f t="shared" si="13"/>
        <v>-233.02414679908088</v>
      </c>
      <c r="AA9" s="18">
        <v>3024.8592460129189</v>
      </c>
      <c r="AB9" s="18">
        <v>3379.7733500459708</v>
      </c>
      <c r="AC9" s="15">
        <f t="shared" si="15"/>
        <v>-354.9141040330519</v>
      </c>
      <c r="AD9" s="18">
        <v>3287.6920220129196</v>
      </c>
      <c r="AE9" s="18">
        <v>3759.8394787959714</v>
      </c>
      <c r="AF9" s="15">
        <f t="shared" si="17"/>
        <v>-472.14745678305189</v>
      </c>
      <c r="AG9" s="18">
        <v>3554.096798012919</v>
      </c>
      <c r="AH9" s="18">
        <v>4145.7116075459717</v>
      </c>
      <c r="AI9" s="15">
        <f t="shared" si="19"/>
        <v>-591.61480953305272</v>
      </c>
      <c r="AJ9" s="18">
        <v>3864.8396197544994</v>
      </c>
      <c r="AK9" s="18">
        <v>4547.7627170498135</v>
      </c>
      <c r="AL9" s="15">
        <f t="shared" si="21"/>
        <v>-682.92309729531416</v>
      </c>
    </row>
    <row r="10" spans="1:38" ht="18.75" customHeight="1" x14ac:dyDescent="0.3">
      <c r="A10" s="16" t="s">
        <v>25</v>
      </c>
      <c r="B10" s="20" t="s">
        <v>26</v>
      </c>
      <c r="C10" s="18">
        <v>56.580119999999994</v>
      </c>
      <c r="D10" s="18">
        <v>231.41247899999999</v>
      </c>
      <c r="E10" s="15">
        <f t="shared" si="22"/>
        <v>-174.832359</v>
      </c>
      <c r="F10" s="18">
        <v>113.68848099999998</v>
      </c>
      <c r="G10" s="18">
        <v>407.71564100000001</v>
      </c>
      <c r="H10" s="15">
        <f t="shared" si="1"/>
        <v>-294.02716000000004</v>
      </c>
      <c r="I10" s="18">
        <v>202.52544900000001</v>
      </c>
      <c r="J10" s="18">
        <v>542.00144799999998</v>
      </c>
      <c r="K10" s="15">
        <f t="shared" si="3"/>
        <v>-339.475999</v>
      </c>
      <c r="L10" s="18">
        <v>332.96968500000003</v>
      </c>
      <c r="M10" s="18">
        <v>699.43736999999999</v>
      </c>
      <c r="N10" s="15">
        <f t="shared" si="5"/>
        <v>-366.46768499999996</v>
      </c>
      <c r="O10" s="18">
        <v>433.68824900000004</v>
      </c>
      <c r="P10" s="18">
        <v>889.64343100000008</v>
      </c>
      <c r="Q10" s="15">
        <f t="shared" si="7"/>
        <v>-455.95518200000004</v>
      </c>
      <c r="R10" s="18">
        <v>490.67716999999993</v>
      </c>
      <c r="S10" s="18">
        <v>1035.220597</v>
      </c>
      <c r="T10" s="15">
        <f t="shared" si="9"/>
        <v>-544.54342700000007</v>
      </c>
      <c r="U10" s="18">
        <v>549.70831699999997</v>
      </c>
      <c r="V10" s="18">
        <v>1166.330528</v>
      </c>
      <c r="W10" s="15">
        <f t="shared" si="11"/>
        <v>-616.62221099999999</v>
      </c>
      <c r="X10" s="18">
        <v>606.44036200000005</v>
      </c>
      <c r="Y10" s="18">
        <v>1287.191726</v>
      </c>
      <c r="Z10" s="15">
        <f t="shared" si="13"/>
        <v>-680.75136399999997</v>
      </c>
      <c r="AA10" s="18">
        <v>663.24393299999997</v>
      </c>
      <c r="AB10" s="18">
        <v>1434.3965440000002</v>
      </c>
      <c r="AC10" s="15">
        <f t="shared" si="15"/>
        <v>-771.15261100000021</v>
      </c>
      <c r="AD10" s="18">
        <v>806.29480899999999</v>
      </c>
      <c r="AE10" s="18">
        <v>1590.3663660000002</v>
      </c>
      <c r="AF10" s="15">
        <f t="shared" si="17"/>
        <v>-784.07155700000021</v>
      </c>
      <c r="AG10" s="18">
        <v>1197.818507</v>
      </c>
      <c r="AH10" s="18">
        <v>1805.0292280000003</v>
      </c>
      <c r="AI10" s="15">
        <f t="shared" si="19"/>
        <v>-607.21072100000038</v>
      </c>
      <c r="AJ10" s="18">
        <v>1270.56664</v>
      </c>
      <c r="AK10" s="18">
        <v>1967.5770499999999</v>
      </c>
      <c r="AL10" s="15">
        <f t="shared" si="21"/>
        <v>-697.01040999999987</v>
      </c>
    </row>
    <row r="11" spans="1:38" ht="18.75" customHeight="1" x14ac:dyDescent="0.3">
      <c r="A11" s="13" t="s">
        <v>27</v>
      </c>
      <c r="B11" s="21" t="s">
        <v>28</v>
      </c>
      <c r="C11" s="18">
        <v>18.633160099999998</v>
      </c>
      <c r="D11" s="18">
        <v>38.533440300000002</v>
      </c>
      <c r="E11" s="15">
        <f t="shared" si="22"/>
        <v>-19.900280200000005</v>
      </c>
      <c r="F11" s="18">
        <v>117.1</v>
      </c>
      <c r="G11" s="18">
        <v>77.099999999999994</v>
      </c>
      <c r="H11" s="15">
        <f t="shared" si="1"/>
        <v>40</v>
      </c>
      <c r="I11" s="18">
        <v>459.6994803</v>
      </c>
      <c r="J11" s="18">
        <v>115.6003209</v>
      </c>
      <c r="K11" s="15">
        <f t="shared" si="3"/>
        <v>344.09915940000002</v>
      </c>
      <c r="L11" s="18">
        <v>533.6</v>
      </c>
      <c r="M11" s="18">
        <v>177.4</v>
      </c>
      <c r="N11" s="15">
        <f t="shared" si="5"/>
        <v>356.20000000000005</v>
      </c>
      <c r="O11" s="18">
        <v>600.30000000000007</v>
      </c>
      <c r="P11" s="18">
        <v>239.2</v>
      </c>
      <c r="Q11" s="15">
        <f t="shared" si="7"/>
        <v>361.10000000000008</v>
      </c>
      <c r="R11" s="18">
        <v>640.64860829999998</v>
      </c>
      <c r="S11" s="18">
        <v>300.93650489999999</v>
      </c>
      <c r="T11" s="15">
        <f t="shared" si="9"/>
        <v>339.71210339999999</v>
      </c>
      <c r="U11" s="18">
        <v>703.30000000000007</v>
      </c>
      <c r="V11" s="18">
        <v>403.6</v>
      </c>
      <c r="W11" s="15">
        <f t="shared" si="11"/>
        <v>299.70000000000005</v>
      </c>
      <c r="X11" s="18">
        <v>932.1</v>
      </c>
      <c r="Y11" s="18">
        <v>506.2</v>
      </c>
      <c r="Z11" s="15">
        <f t="shared" si="13"/>
        <v>425.90000000000003</v>
      </c>
      <c r="AA11" s="18">
        <v>986.32332289999999</v>
      </c>
      <c r="AB11" s="18">
        <v>608.78280870000003</v>
      </c>
      <c r="AC11" s="15">
        <f t="shared" si="15"/>
        <v>377.54051419999996</v>
      </c>
      <c r="AD11" s="18">
        <v>1415.48</v>
      </c>
      <c r="AE11" s="18">
        <v>741.8</v>
      </c>
      <c r="AF11" s="15">
        <f t="shared" si="17"/>
        <v>673.68000000000006</v>
      </c>
      <c r="AG11" s="18">
        <v>1482.18</v>
      </c>
      <c r="AH11" s="18">
        <v>874.7</v>
      </c>
      <c r="AI11" s="15">
        <f t="shared" si="19"/>
        <v>607.48</v>
      </c>
      <c r="AJ11" s="18">
        <v>1708.8</v>
      </c>
      <c r="AK11" s="18">
        <v>1007.7</v>
      </c>
      <c r="AL11" s="15">
        <f t="shared" si="21"/>
        <v>701.09999999999991</v>
      </c>
    </row>
    <row r="12" spans="1:38" s="5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16</v>
      </c>
      <c r="F12" s="24" t="s">
        <v>29</v>
      </c>
      <c r="G12" s="24" t="s">
        <v>30</v>
      </c>
      <c r="H12" s="24" t="s">
        <v>16</v>
      </c>
      <c r="I12" s="24" t="s">
        <v>29</v>
      </c>
      <c r="J12" s="24" t="s">
        <v>30</v>
      </c>
      <c r="K12" s="24" t="s">
        <v>16</v>
      </c>
      <c r="L12" s="24" t="s">
        <v>29</v>
      </c>
      <c r="M12" s="24" t="s">
        <v>30</v>
      </c>
      <c r="N12" s="24" t="s">
        <v>16</v>
      </c>
      <c r="O12" s="24" t="s">
        <v>29</v>
      </c>
      <c r="P12" s="24" t="s">
        <v>30</v>
      </c>
      <c r="Q12" s="24" t="s">
        <v>16</v>
      </c>
      <c r="R12" s="24" t="s">
        <v>29</v>
      </c>
      <c r="S12" s="24" t="s">
        <v>30</v>
      </c>
      <c r="T12" s="24" t="s">
        <v>16</v>
      </c>
      <c r="U12" s="24" t="s">
        <v>29</v>
      </c>
      <c r="V12" s="24" t="s">
        <v>30</v>
      </c>
      <c r="W12" s="24" t="s">
        <v>16</v>
      </c>
      <c r="X12" s="24" t="s">
        <v>29</v>
      </c>
      <c r="Y12" s="24" t="s">
        <v>30</v>
      </c>
      <c r="Z12" s="24" t="s">
        <v>16</v>
      </c>
      <c r="AA12" s="24" t="s">
        <v>29</v>
      </c>
      <c r="AB12" s="24" t="s">
        <v>30</v>
      </c>
      <c r="AC12" s="24" t="s">
        <v>16</v>
      </c>
      <c r="AD12" s="24" t="s">
        <v>29</v>
      </c>
      <c r="AE12" s="24" t="s">
        <v>30</v>
      </c>
      <c r="AF12" s="24" t="s">
        <v>16</v>
      </c>
      <c r="AG12" s="24" t="s">
        <v>29</v>
      </c>
      <c r="AH12" s="24" t="s">
        <v>30</v>
      </c>
      <c r="AI12" s="24" t="s">
        <v>16</v>
      </c>
      <c r="AJ12" s="24" t="s">
        <v>29</v>
      </c>
      <c r="AK12" s="24" t="s">
        <v>30</v>
      </c>
      <c r="AL12" s="24" t="s">
        <v>16</v>
      </c>
    </row>
    <row r="13" spans="1:38" s="5" customFormat="1" ht="18.75" customHeight="1" x14ac:dyDescent="0.3">
      <c r="A13" s="13" t="s">
        <v>31</v>
      </c>
      <c r="B13" s="25" t="s">
        <v>32</v>
      </c>
      <c r="C13" s="15">
        <f>+C14+C15+E16+C17+C18</f>
        <v>786.11255265630518</v>
      </c>
      <c r="D13" s="15">
        <f>+D14+D15+D17+D18</f>
        <v>759.72353801041663</v>
      </c>
      <c r="E13" s="15">
        <f t="shared" si="22"/>
        <v>26.389014645888551</v>
      </c>
      <c r="F13" s="15">
        <f t="shared" ref="F13" si="23">+F14+F15+H16+F17+F18</f>
        <v>2279.6332986474317</v>
      </c>
      <c r="G13" s="15">
        <f t="shared" ref="G13" si="24">+G14+G15+G17+G18</f>
        <v>1541.0103326476099</v>
      </c>
      <c r="H13" s="15">
        <f t="shared" ref="H13:H15" si="25">+F13-G13</f>
        <v>738.62296599982187</v>
      </c>
      <c r="I13" s="15">
        <f t="shared" ref="I13" si="26">+I14+I15+K16+I17+I18</f>
        <v>2223.547211953412</v>
      </c>
      <c r="J13" s="15">
        <f t="shared" ref="J13" si="27">+J14+J15+J17+J18</f>
        <v>1703.4487072683978</v>
      </c>
      <c r="K13" s="15">
        <f t="shared" ref="K13:K15" si="28">+I13-J13</f>
        <v>520.09850468501418</v>
      </c>
      <c r="L13" s="15">
        <f t="shared" ref="L13" si="29">+L14+L15+N16+L17+L18</f>
        <v>2140.7303611793095</v>
      </c>
      <c r="M13" s="15">
        <f t="shared" ref="M13" si="30">+M14+M15+M17+M18</f>
        <v>1848.979678662957</v>
      </c>
      <c r="N13" s="15">
        <f t="shared" ref="N13:N15" si="31">+L13-M13</f>
        <v>291.75068251635253</v>
      </c>
      <c r="O13" s="15">
        <f t="shared" ref="O13" si="32">+O14+O15+Q16+O17+O18</f>
        <v>7021.5576294965422</v>
      </c>
      <c r="P13" s="15">
        <f t="shared" ref="P13" si="33">+P14+P15+P17+P18</f>
        <v>7185.6263636338936</v>
      </c>
      <c r="Q13" s="15">
        <f t="shared" ref="Q13:Q15" si="34">+O13-P13</f>
        <v>-164.06873413735138</v>
      </c>
      <c r="R13" s="15">
        <f t="shared" ref="R13" si="35">+R14+R15+T16+R17+R18</f>
        <v>8531.8008597758762</v>
      </c>
      <c r="S13" s="15">
        <f t="shared" ref="S13" si="36">+S14+S15+S17+S18</f>
        <v>7694.4347633197567</v>
      </c>
      <c r="T13" s="15">
        <f t="shared" ref="T13:T15" si="37">+R13-S13</f>
        <v>837.36609645611952</v>
      </c>
      <c r="U13" s="15">
        <f t="shared" ref="U13" si="38">+U14+U15+W16+U17+U18</f>
        <v>6086.826368159368</v>
      </c>
      <c r="V13" s="15">
        <f t="shared" ref="V13" si="39">+V14+V15+V17+V18</f>
        <v>6009.7101287890637</v>
      </c>
      <c r="W13" s="15">
        <f t="shared" ref="W13:W15" si="40">+U13-V13</f>
        <v>77.116239370304356</v>
      </c>
      <c r="X13" s="15">
        <f t="shared" ref="X13" si="41">+X14+X15+Z16+X17+X18</f>
        <v>6111.3235074742706</v>
      </c>
      <c r="Y13" s="15">
        <f t="shared" ref="Y13" si="42">+Y14+Y15+Y17+Y18</f>
        <v>5790.2360386684304</v>
      </c>
      <c r="Z13" s="15">
        <f t="shared" ref="Z13:Z15" si="43">+X13-Y13</f>
        <v>321.08746880584022</v>
      </c>
      <c r="AA13" s="15">
        <f t="shared" ref="AA13" si="44">+AA14+AA15+AC16+AA17+AA18</f>
        <v>7904.1742183802708</v>
      </c>
      <c r="AB13" s="15">
        <f t="shared" ref="AB13" si="45">+AB14+AB15+AB17+AB18</f>
        <v>5971.5331247242921</v>
      </c>
      <c r="AC13" s="15">
        <f t="shared" ref="AC13:AC15" si="46">+AA13-AB13</f>
        <v>1932.6410936559787</v>
      </c>
      <c r="AD13" s="15">
        <f t="shared" ref="AD13" si="47">+AD14+AD15+AF16+AD17+AD18</f>
        <v>7778.1368439874968</v>
      </c>
      <c r="AE13" s="15">
        <f t="shared" ref="AE13" si="48">+AE14+AE15+AE17+AE18</f>
        <v>5090.437414502826</v>
      </c>
      <c r="AF13" s="15">
        <f t="shared" ref="AF13:AF15" si="49">+AD13-AE13</f>
        <v>2687.6994294846709</v>
      </c>
      <c r="AG13" s="15">
        <f t="shared" ref="AG13" si="50">+AG14+AG15+AI16+AG17+AG18</f>
        <v>8638.4711298126786</v>
      </c>
      <c r="AH13" s="15">
        <f t="shared" ref="AH13" si="51">+AH14+AH15+AH17+AH18</f>
        <v>5727.6425091358433</v>
      </c>
      <c r="AI13" s="15">
        <f t="shared" ref="AI13:AI15" si="52">+AG13-AH13</f>
        <v>2910.8286206768353</v>
      </c>
      <c r="AJ13" s="15">
        <f t="shared" ref="AJ13" si="53">+AJ14+AJ15+AL16+AJ17+AJ18</f>
        <v>7554.7001081066419</v>
      </c>
      <c r="AK13" s="15">
        <f t="shared" ref="AK13" si="54">+AK14+AK15+AK17+AK18</f>
        <v>5911.6558188961944</v>
      </c>
      <c r="AL13" s="15">
        <f t="shared" ref="AL13:AL15" si="55">+AJ13-AK13</f>
        <v>1643.0442892104475</v>
      </c>
    </row>
    <row r="14" spans="1:38" ht="18.75" customHeight="1" x14ac:dyDescent="0.25">
      <c r="A14" s="16" t="s">
        <v>33</v>
      </c>
      <c r="B14" s="26" t="s">
        <v>34</v>
      </c>
      <c r="C14" s="18">
        <v>430.69469815735221</v>
      </c>
      <c r="D14" s="18">
        <v>355.26308857401807</v>
      </c>
      <c r="E14" s="15">
        <f t="shared" si="22"/>
        <v>75.431609583334136</v>
      </c>
      <c r="F14" s="18">
        <v>808.58439630872215</v>
      </c>
      <c r="G14" s="18">
        <v>543.81517714205438</v>
      </c>
      <c r="H14" s="15">
        <f t="shared" si="25"/>
        <v>264.76921916666777</v>
      </c>
      <c r="I14" s="18">
        <v>854.07574</v>
      </c>
      <c r="J14" s="18">
        <v>838.63991125000018</v>
      </c>
      <c r="K14" s="15">
        <f t="shared" si="28"/>
        <v>15.435828749999814</v>
      </c>
      <c r="L14" s="18">
        <v>128.881612571391</v>
      </c>
      <c r="M14" s="18">
        <v>989.46162423805822</v>
      </c>
      <c r="N14" s="15">
        <f t="shared" si="31"/>
        <v>-860.58001166666725</v>
      </c>
      <c r="O14" s="18">
        <v>603.95892030373375</v>
      </c>
      <c r="P14" s="18">
        <v>1198.0697723870678</v>
      </c>
      <c r="Q14" s="15">
        <f t="shared" si="34"/>
        <v>-594.11085208333407</v>
      </c>
      <c r="R14" s="18">
        <v>1380.8474599999997</v>
      </c>
      <c r="S14" s="18">
        <v>649.22615250000013</v>
      </c>
      <c r="T14" s="15">
        <f t="shared" si="37"/>
        <v>731.6213074999996</v>
      </c>
      <c r="U14" s="18">
        <v>1057.5678996727577</v>
      </c>
      <c r="V14" s="18">
        <v>364.03382925608605</v>
      </c>
      <c r="W14" s="15">
        <f t="shared" si="40"/>
        <v>693.53407041667163</v>
      </c>
      <c r="X14" s="18">
        <v>1269.5484870400553</v>
      </c>
      <c r="Y14" s="18">
        <v>406.32065370671853</v>
      </c>
      <c r="Z14" s="15">
        <f t="shared" si="43"/>
        <v>863.22783333333678</v>
      </c>
      <c r="AA14" s="18">
        <v>1787.5401999999999</v>
      </c>
      <c r="AB14" s="18">
        <v>-623.31639625000003</v>
      </c>
      <c r="AC14" s="15">
        <f t="shared" si="46"/>
        <v>2410.8565962499997</v>
      </c>
      <c r="AD14" s="18">
        <v>1987.7595399470206</v>
      </c>
      <c r="AE14" s="18">
        <v>-646.67232588629918</v>
      </c>
      <c r="AF14" s="15">
        <f t="shared" si="49"/>
        <v>2634.4318658333195</v>
      </c>
      <c r="AG14" s="18">
        <v>2525.638609265633</v>
      </c>
      <c r="AH14" s="18">
        <v>-490.09852615101875</v>
      </c>
      <c r="AI14" s="15">
        <f t="shared" si="52"/>
        <v>3015.7371354166517</v>
      </c>
      <c r="AJ14" s="18">
        <v>1475.3219399999998</v>
      </c>
      <c r="AK14" s="18">
        <v>-933.75946500000009</v>
      </c>
      <c r="AL14" s="15">
        <f t="shared" si="55"/>
        <v>2409.0814049999999</v>
      </c>
    </row>
    <row r="15" spans="1:38" ht="18.75" customHeight="1" x14ac:dyDescent="0.25">
      <c r="A15" s="16" t="s">
        <v>35</v>
      </c>
      <c r="B15" s="26" t="s">
        <v>36</v>
      </c>
      <c r="C15" s="18">
        <v>314.7</v>
      </c>
      <c r="D15" s="18">
        <v>173.7</v>
      </c>
      <c r="E15" s="15">
        <f t="shared" si="22"/>
        <v>141</v>
      </c>
      <c r="F15" s="18">
        <v>648.30000000000007</v>
      </c>
      <c r="G15" s="18">
        <v>520.19999999999993</v>
      </c>
      <c r="H15" s="15">
        <f t="shared" si="25"/>
        <v>128.10000000000014</v>
      </c>
      <c r="I15" s="18">
        <v>656.89999999999986</v>
      </c>
      <c r="J15" s="18">
        <v>-809.90000000000009</v>
      </c>
      <c r="K15" s="15">
        <f t="shared" si="28"/>
        <v>1466.8</v>
      </c>
      <c r="L15" s="18">
        <v>1467.7000000000003</v>
      </c>
      <c r="M15" s="18">
        <v>-1036.6999999999996</v>
      </c>
      <c r="N15" s="15">
        <f t="shared" si="31"/>
        <v>2504.3999999999996</v>
      </c>
      <c r="O15" s="18">
        <v>2163.8000000000002</v>
      </c>
      <c r="P15" s="18">
        <v>2962.1</v>
      </c>
      <c r="Q15" s="15">
        <f t="shared" si="34"/>
        <v>-798.29999999999973</v>
      </c>
      <c r="R15" s="18">
        <v>2751.3</v>
      </c>
      <c r="S15" s="18">
        <v>3529.2999999999997</v>
      </c>
      <c r="T15" s="15">
        <f t="shared" si="37"/>
        <v>-777.99999999999955</v>
      </c>
      <c r="U15" s="18">
        <v>3057.8</v>
      </c>
      <c r="V15" s="18">
        <v>2699.4000000000005</v>
      </c>
      <c r="W15" s="15">
        <f t="shared" si="40"/>
        <v>358.39999999999964</v>
      </c>
      <c r="X15" s="18">
        <v>2832.8</v>
      </c>
      <c r="Y15" s="18">
        <v>2205.6</v>
      </c>
      <c r="Z15" s="15">
        <f t="shared" si="43"/>
        <v>627.20000000000027</v>
      </c>
      <c r="AA15" s="18">
        <v>3242.5999999999995</v>
      </c>
      <c r="AB15" s="18">
        <v>2728.3999999999996</v>
      </c>
      <c r="AC15" s="15">
        <f t="shared" si="46"/>
        <v>514.19999999999982</v>
      </c>
      <c r="AD15" s="18">
        <v>3754.2</v>
      </c>
      <c r="AE15" s="18">
        <v>2356.1</v>
      </c>
      <c r="AF15" s="15">
        <f t="shared" si="49"/>
        <v>1398.1</v>
      </c>
      <c r="AG15" s="18">
        <v>3846.5000000000005</v>
      </c>
      <c r="AH15" s="18">
        <v>2225.7000000000003</v>
      </c>
      <c r="AI15" s="15">
        <f t="shared" si="52"/>
        <v>1620.8000000000002</v>
      </c>
      <c r="AJ15" s="18">
        <v>4305.3999999999996</v>
      </c>
      <c r="AK15" s="18">
        <v>1616.1999999999998</v>
      </c>
      <c r="AL15" s="15">
        <f t="shared" si="55"/>
        <v>2689.2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11.939000000000007</v>
      </c>
      <c r="F16" s="27"/>
      <c r="G16" s="27"/>
      <c r="H16" s="18">
        <v>9.7049999999999983</v>
      </c>
      <c r="I16" s="27"/>
      <c r="J16" s="27"/>
      <c r="K16" s="18">
        <v>37.081999999999994</v>
      </c>
      <c r="L16" s="27"/>
      <c r="M16" s="27"/>
      <c r="N16" s="18">
        <v>43.422999999999981</v>
      </c>
      <c r="O16" s="27"/>
      <c r="P16" s="27"/>
      <c r="Q16" s="18">
        <v>29.075999999999979</v>
      </c>
      <c r="R16" s="27"/>
      <c r="S16" s="27"/>
      <c r="T16" s="18">
        <v>26.367999999999995</v>
      </c>
      <c r="U16" s="27"/>
      <c r="V16" s="27"/>
      <c r="W16" s="18">
        <v>-7.9490000000000123</v>
      </c>
      <c r="X16" s="27"/>
      <c r="Y16" s="27"/>
      <c r="Z16" s="18">
        <v>-10.040999999999997</v>
      </c>
      <c r="AA16" s="27"/>
      <c r="AB16" s="27"/>
      <c r="AC16" s="18">
        <v>59.774000000000029</v>
      </c>
      <c r="AD16" s="27"/>
      <c r="AE16" s="27"/>
      <c r="AF16" s="18">
        <v>52.833000000000027</v>
      </c>
      <c r="AG16" s="27"/>
      <c r="AH16" s="27"/>
      <c r="AI16" s="18">
        <v>33.853000000000094</v>
      </c>
      <c r="AJ16" s="27"/>
      <c r="AK16" s="27"/>
      <c r="AL16" s="18">
        <v>50.982000000000085</v>
      </c>
    </row>
    <row r="17" spans="1:38" ht="18.75" customHeight="1" x14ac:dyDescent="0.25">
      <c r="A17" s="16" t="s">
        <v>39</v>
      </c>
      <c r="B17" s="26" t="s">
        <v>40</v>
      </c>
      <c r="C17" s="18">
        <v>-162.72114550104698</v>
      </c>
      <c r="D17" s="18">
        <v>230.76044943639863</v>
      </c>
      <c r="E17" s="15">
        <f t="shared" si="22"/>
        <v>-393.48159493744561</v>
      </c>
      <c r="F17" s="18">
        <v>530.14390233870972</v>
      </c>
      <c r="G17" s="18">
        <v>476.99515550555566</v>
      </c>
      <c r="H17" s="15">
        <f t="shared" ref="H17:H18" si="56">+F17-G17</f>
        <v>53.148746833154064</v>
      </c>
      <c r="I17" s="18">
        <v>452.98947195341225</v>
      </c>
      <c r="J17" s="18">
        <v>1674.7087960183976</v>
      </c>
      <c r="K17" s="15">
        <f t="shared" ref="K17:K18" si="57">+I17-J17</f>
        <v>-1221.7193240649854</v>
      </c>
      <c r="L17" s="18">
        <v>-363.57425139208181</v>
      </c>
      <c r="M17" s="18">
        <v>1896.2180544248984</v>
      </c>
      <c r="N17" s="15">
        <f t="shared" ref="N17:N18" si="58">+L17-M17</f>
        <v>-2259.7923058169799</v>
      </c>
      <c r="O17" s="18">
        <v>3146.4227091928078</v>
      </c>
      <c r="P17" s="18">
        <v>3025.4565912468256</v>
      </c>
      <c r="Q17" s="15">
        <f t="shared" ref="Q17:Q18" si="59">+O17-P17</f>
        <v>120.96611794598221</v>
      </c>
      <c r="R17" s="18">
        <v>3172.7853997758752</v>
      </c>
      <c r="S17" s="18">
        <v>3515.9086108197571</v>
      </c>
      <c r="T17" s="15">
        <f t="shared" ref="T17:T18" si="60">+R17-S17</f>
        <v>-343.12321104388184</v>
      </c>
      <c r="U17" s="18">
        <v>758.2074684866102</v>
      </c>
      <c r="V17" s="18">
        <v>2946.2762995329772</v>
      </c>
      <c r="W17" s="15">
        <f t="shared" ref="W17:W18" si="61">+U17-V17</f>
        <v>-2188.068831046367</v>
      </c>
      <c r="X17" s="18">
        <v>568.21602043421512</v>
      </c>
      <c r="Y17" s="18">
        <v>3178.315384961712</v>
      </c>
      <c r="Z17" s="15">
        <f t="shared" ref="Z17:Z18" si="62">+X17-Y17</f>
        <v>-2610.0993645274966</v>
      </c>
      <c r="AA17" s="18">
        <v>1152.0600183802708</v>
      </c>
      <c r="AB17" s="18">
        <v>3866.4495209742927</v>
      </c>
      <c r="AC17" s="15">
        <f t="shared" ref="AC17:AC18" si="63">+AA17-AB17</f>
        <v>-2714.3895025940219</v>
      </c>
      <c r="AD17" s="18">
        <v>380.24430404047769</v>
      </c>
      <c r="AE17" s="18">
        <v>3381.009740389125</v>
      </c>
      <c r="AF17" s="15">
        <f t="shared" ref="AF17:AF18" si="64">+AD17-AE17</f>
        <v>-3000.7654363486472</v>
      </c>
      <c r="AG17" s="18">
        <v>769.2795205470461</v>
      </c>
      <c r="AH17" s="18">
        <v>3992.0410352868616</v>
      </c>
      <c r="AI17" s="15">
        <f t="shared" ref="AI17:AI18" si="65">+AG17-AH17</f>
        <v>-3222.7615147398155</v>
      </c>
      <c r="AJ17" s="18">
        <v>376.39616810664177</v>
      </c>
      <c r="AK17" s="18">
        <v>5229.2152838961947</v>
      </c>
      <c r="AL17" s="15">
        <f t="shared" ref="AL17:AL18" si="66">+AJ17-AK17</f>
        <v>-4852.8191157895526</v>
      </c>
    </row>
    <row r="18" spans="1:38" ht="18.75" customHeight="1" x14ac:dyDescent="0.25">
      <c r="A18" s="16" t="s">
        <v>41</v>
      </c>
      <c r="B18" s="26" t="s">
        <v>42</v>
      </c>
      <c r="C18" s="18">
        <v>191.5</v>
      </c>
      <c r="D18" s="27"/>
      <c r="E18" s="15">
        <f t="shared" si="22"/>
        <v>191.5</v>
      </c>
      <c r="F18" s="18">
        <v>282.89999999999998</v>
      </c>
      <c r="G18" s="27"/>
      <c r="H18" s="15">
        <f t="shared" si="56"/>
        <v>282.89999999999998</v>
      </c>
      <c r="I18" s="18">
        <v>222.5</v>
      </c>
      <c r="J18" s="27"/>
      <c r="K18" s="15">
        <f t="shared" si="57"/>
        <v>222.5</v>
      </c>
      <c r="L18" s="18">
        <v>864.30000000000007</v>
      </c>
      <c r="M18" s="27"/>
      <c r="N18" s="15">
        <f t="shared" si="58"/>
        <v>864.30000000000007</v>
      </c>
      <c r="O18" s="18">
        <v>1078.3</v>
      </c>
      <c r="P18" s="27"/>
      <c r="Q18" s="15">
        <f t="shared" si="59"/>
        <v>1078.3</v>
      </c>
      <c r="R18" s="18">
        <v>1200.5</v>
      </c>
      <c r="S18" s="27"/>
      <c r="T18" s="15">
        <f t="shared" si="60"/>
        <v>1200.5</v>
      </c>
      <c r="U18" s="18">
        <v>1221.1999999999998</v>
      </c>
      <c r="V18" s="27"/>
      <c r="W18" s="15">
        <f t="shared" si="61"/>
        <v>1221.1999999999998</v>
      </c>
      <c r="X18" s="18">
        <v>1450.8</v>
      </c>
      <c r="Y18" s="27"/>
      <c r="Z18" s="15">
        <f t="shared" si="62"/>
        <v>1450.8</v>
      </c>
      <c r="AA18" s="18">
        <v>1662.2</v>
      </c>
      <c r="AB18" s="27"/>
      <c r="AC18" s="15">
        <f t="shared" si="63"/>
        <v>1662.2</v>
      </c>
      <c r="AD18" s="18">
        <v>1603.1</v>
      </c>
      <c r="AE18" s="27"/>
      <c r="AF18" s="15">
        <f t="shared" si="64"/>
        <v>1603.1</v>
      </c>
      <c r="AG18" s="18">
        <v>1463.1999999999998</v>
      </c>
      <c r="AH18" s="27"/>
      <c r="AI18" s="15">
        <f t="shared" si="65"/>
        <v>1463.1999999999998</v>
      </c>
      <c r="AJ18" s="18">
        <v>1346.6000000000001</v>
      </c>
      <c r="AK18" s="27"/>
      <c r="AL18" s="15">
        <f t="shared" si="66"/>
        <v>1346.6000000000001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358.25789259588794</v>
      </c>
      <c r="F19" s="29"/>
      <c r="G19" s="29"/>
      <c r="H19" s="30">
        <f>-H6-H11+H13</f>
        <v>695.90869049982325</v>
      </c>
      <c r="I19" s="29"/>
      <c r="J19" s="29"/>
      <c r="K19" s="30">
        <f>-K6-K11+K13</f>
        <v>656.21533595064489</v>
      </c>
      <c r="L19" s="29"/>
      <c r="M19" s="29"/>
      <c r="N19" s="30">
        <f>-N6-N11+N13</f>
        <v>951.8631369319869</v>
      </c>
      <c r="O19" s="29"/>
      <c r="P19" s="29"/>
      <c r="Q19" s="30">
        <f>-Q6-Q11+Q13</f>
        <v>368.64173802827941</v>
      </c>
      <c r="R19" s="29"/>
      <c r="S19" s="29"/>
      <c r="T19" s="30">
        <f>-T6-T11+T13</f>
        <v>1080.3089959527281</v>
      </c>
      <c r="U19" s="29"/>
      <c r="V19" s="29"/>
      <c r="W19" s="30">
        <f>-W6-W11+W13</f>
        <v>332.44541535024814</v>
      </c>
      <c r="X19" s="29"/>
      <c r="Y19" s="29"/>
      <c r="Z19" s="30">
        <f>-Z6-Z11+Z13</f>
        <v>261.59609786911693</v>
      </c>
      <c r="AA19" s="29"/>
      <c r="AB19" s="29"/>
      <c r="AC19" s="30">
        <f>-AC6-AC11+AC13</f>
        <v>1644.4107450258853</v>
      </c>
      <c r="AD19" s="29"/>
      <c r="AE19" s="29"/>
      <c r="AF19" s="30">
        <f>-AF6-AF11+AF13</f>
        <v>1962.3164438045762</v>
      </c>
      <c r="AG19" s="29"/>
      <c r="AH19" s="29"/>
      <c r="AI19" s="30">
        <f>-AI6-AI11+AI13</f>
        <v>2254.874956746738</v>
      </c>
      <c r="AJ19" s="29"/>
      <c r="AK19" s="29"/>
      <c r="AL19" s="30">
        <f>-AL6-AL11+AL13</f>
        <v>1370.9323244019965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2024-10-02T15:04:48Z</dcterms:created>
  <dcterms:modified xsi:type="dcterms:W3CDTF">2024-10-02T15:05:16Z</dcterms:modified>
</cp:coreProperties>
</file>