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30" windowHeight="6150" tabRatio="595" activeTab="0"/>
  </bookViews>
  <sheets>
    <sheet name="Custody_Securities_Total" sheetId="1" r:id="rId1"/>
    <sheet name="vzorce" sheetId="2" state="hidden" r:id="rId2"/>
  </sheets>
  <definedNames>
    <definedName name="DCP">#REF!</definedName>
    <definedName name="MCP">#REF!</definedName>
    <definedName name="v86_Dlhove_CP_Klient">#REF!</definedName>
    <definedName name="v86_Majet_CP_Klient">#REF!</definedName>
    <definedName name="v86_zhr_parametre">#REF!</definedName>
    <definedName name="v86_zhr_vykazy">#REF!</definedName>
  </definedNames>
  <calcPr fullCalcOnLoad="1"/>
</workbook>
</file>

<file path=xl/sharedStrings.xml><?xml version="1.0" encoding="utf-8"?>
<sst xmlns="http://schemas.openxmlformats.org/spreadsheetml/2006/main" count="79" uniqueCount="49">
  <si>
    <t>S</t>
  </si>
  <si>
    <t>Subject:</t>
  </si>
  <si>
    <t>Banking sector</t>
  </si>
  <si>
    <t>Domestic</t>
  </si>
  <si>
    <t>Non-domestic</t>
  </si>
  <si>
    <t>Total</t>
  </si>
  <si>
    <t>Financial institutions</t>
  </si>
  <si>
    <t>Domestic securities</t>
  </si>
  <si>
    <t>Foreign securities</t>
  </si>
  <si>
    <t>Majet_CP_Klient</t>
  </si>
  <si>
    <t>Dlhove_CP_Klient</t>
  </si>
  <si>
    <t xml:space="preserve">Explanations: 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</si>
  <si>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Securities custodians - domestic banks and branches of foreign banks which provide securities custody; 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</si>
  <si>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Financial institutions- institutions included in the institutional classification under sector S.12 and do not provide securities custody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</si>
  <si>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Retail sector - natural persons included in the institutional classification under sector S.14 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</si>
  <si>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Legal entities - legal entities included in the institutional classification under sector S.11 and sector S.15 </t>
    </r>
  </si>
  <si>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 xml:space="preserve"> General government - general government institutions included in the institutional classification under sector S.13</t>
    </r>
  </si>
  <si>
    <t>Equity</t>
  </si>
  <si>
    <t>Debt</t>
  </si>
  <si>
    <t>Security type</t>
  </si>
  <si>
    <t>Holder residency</t>
  </si>
  <si>
    <t>Holder type</t>
  </si>
  <si>
    <r>
      <t>Securities custodians</t>
    </r>
    <r>
      <rPr>
        <vertAlign val="superscript"/>
        <sz val="11"/>
        <rFont val="Arial"/>
        <family val="2"/>
      </rPr>
      <t>1</t>
    </r>
  </si>
  <si>
    <r>
      <t>Financial institutions</t>
    </r>
    <r>
      <rPr>
        <vertAlign val="superscript"/>
        <sz val="11"/>
        <rFont val="Arial"/>
        <family val="2"/>
      </rPr>
      <t>2</t>
    </r>
  </si>
  <si>
    <r>
      <t>Retail sector</t>
    </r>
    <r>
      <rPr>
        <vertAlign val="superscript"/>
        <sz val="11"/>
        <rFont val="Arial"/>
        <family val="2"/>
      </rPr>
      <t>3</t>
    </r>
  </si>
  <si>
    <r>
      <t>Legal entities</t>
    </r>
    <r>
      <rPr>
        <vertAlign val="superscript"/>
        <sz val="11"/>
        <rFont val="Arial"/>
        <family val="2"/>
      </rPr>
      <t>4</t>
    </r>
  </si>
  <si>
    <r>
      <t>General government</t>
    </r>
    <r>
      <rPr>
        <vertAlign val="superscript"/>
        <sz val="11"/>
        <rFont val="Arial"/>
        <family val="2"/>
      </rPr>
      <t>5</t>
    </r>
  </si>
  <si>
    <t>DS_P</t>
  </si>
  <si>
    <t>VUM_P</t>
  </si>
  <si>
    <t>CD_P</t>
  </si>
  <si>
    <t>E2_P</t>
  </si>
  <si>
    <t>E1_P</t>
  </si>
  <si>
    <t>DS_RP</t>
  </si>
  <si>
    <t>VUM_RP</t>
  </si>
  <si>
    <t>CD_RP</t>
  </si>
  <si>
    <t>E1_RP</t>
  </si>
  <si>
    <t>E2_RP</t>
  </si>
  <si>
    <t xml:space="preserve">Type of custody: </t>
  </si>
  <si>
    <t>VUM_RP - financial instruments acquired on a portfolio management basis for an owner account under Section 105 of Act No 566/2001 where the account is maintained by a bank or an investment firm, as a member of a central securities depository, within a member’s client account opened in accordance with Section 106 of Act No 566/2001</t>
  </si>
  <si>
    <t>DS_P - safekeeping and administration, including custodianship, of financial instruments acquired on the basis of an order (transfer, switch, movement)</t>
  </si>
  <si>
    <t>DS_RP - safekeeping and administration, including custodianship, of financial instruments acquired on a portfolio management basis</t>
  </si>
  <si>
    <t>S - administration of financial instruments - custody services</t>
  </si>
  <si>
    <t xml:space="preserve">VUM_P - financial instruments acquired on the basis of an order (transfer, switch, movement) for an owner account under Section 105 of Act No 566/2001 where the account is maintained by a bank or an investment firm, as a member of a central securities depository, within a member’s client account opened in accordance with Section 106 of Act No 566/2001 </t>
  </si>
  <si>
    <t xml:space="preserve">CD_P - financial instruments acquired on the basis of an order (transfer, switch, movement) for an owner account under Section 105 of Act No 566/2001 where the account is maintained by a central securities depository </t>
  </si>
  <si>
    <t>E1_P - financial instruments acquired on the basis of an order (transfer, switch, movement, intermediation) for an owner account registered and maintained by a bank, a branch of a foreign bank, an investment company, or a branch of a foreign investment company, which operates in the Slovak Republic and is not the reporting entity</t>
  </si>
  <si>
    <t xml:space="preserve">CD_RP - financial instruments acquired on a portfolio management basis for an owner account under Section 105 of Act No 566/2001 where the account is maintained by a central securities depository </t>
  </si>
  <si>
    <t>E1_RP - financial instruments acquired on a portfolio management basis for an owner account registered and maintained by a bank, a branch of a foreign bank, an investment company, or a branch of a foreign investment company, which operates in the Slovak Republic and is not the reporting entity</t>
  </si>
  <si>
    <t>E2_P - financial instruments acquired on the basis of an order (transfer, switch, movement, intermediation) for an owner account registered and maintained by a person other than in the case of E1, in particular by a foreign entity or an asset management company (investment fund management)</t>
  </si>
  <si>
    <t xml:space="preserve">E2_RP - financial instruments acquired on a portfolio management basis for an owner account registered and maintained by a person other than in the case of E1, in particular by a foreign entity or an asset management company (investment fund management) 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</si>
</sst>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d/m/yyyy\ hh:mm:ss"/>
    <numFmt numFmtId="175" formatCode="0.0%"/>
    <numFmt numFmtId="176" formatCode="0.0"/>
    <numFmt numFmtId="177" formatCode="0.00;\-0.00;\-"/>
    <numFmt numFmtId="178" formatCode="#,##0.00;\-#,##0.00;\-"/>
    <numFmt numFmtId="179" formatCode="#,##0;\-#,##0;\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"/>
    <numFmt numFmtId="184" formatCode="[$€-2]\ #,##0.00_);[Red]\([$€-2]\ #,##0.00\)"/>
    <numFmt numFmtId="185" formatCode="[$-41B]d\.\ mmmm\ yyyy"/>
    <numFmt numFmtId="186" formatCode="#,##0.0"/>
    <numFmt numFmtId="187" formatCode="#,##0.000"/>
    <numFmt numFmtId="188" formatCode="#,##0.0000"/>
    <numFmt numFmtId="189" formatCode="#,##0.00000"/>
    <numFmt numFmtId="190" formatCode="#,##0.000000"/>
    <numFmt numFmtId="191" formatCode="#,##0.0000000"/>
    <numFmt numFmtId="192" formatCode="#,##0.00000000"/>
    <numFmt numFmtId="193" formatCode="#,##0.000000000"/>
    <numFmt numFmtId="194" formatCode="#,##0.0000000000"/>
    <numFmt numFmtId="195" formatCode="d/m/yyyy;@"/>
    <numFmt numFmtId="196" formatCode="#,##0\ [$EUR]"/>
    <numFmt numFmtId="197" formatCode="0.0000"/>
    <numFmt numFmtId="198" formatCode="dd\.mm\.yyyy"/>
  </numFmts>
  <fonts count="46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5" applyNumberFormat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27" fillId="0" borderId="0">
      <alignment/>
      <protection/>
    </xf>
    <xf numFmtId="0" fontId="4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3" fontId="6" fillId="35" borderId="11" xfId="0" applyNumberFormat="1" applyFont="1" applyFill="1" applyBorder="1" applyAlignment="1">
      <alignment horizontal="right" vertical="center"/>
    </xf>
    <xf numFmtId="3" fontId="6" fillId="35" borderId="12" xfId="0" applyNumberFormat="1" applyFont="1" applyFill="1" applyBorder="1" applyAlignment="1">
      <alignment horizontal="right" vertical="center"/>
    </xf>
    <xf numFmtId="0" fontId="6" fillId="36" borderId="13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6" fillId="36" borderId="14" xfId="0" applyFont="1" applyFill="1" applyBorder="1" applyAlignment="1">
      <alignment horizontal="center" vertical="center"/>
    </xf>
    <xf numFmtId="3" fontId="6" fillId="35" borderId="13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16" xfId="0" applyNumberFormat="1" applyFont="1" applyFill="1" applyBorder="1" applyAlignment="1">
      <alignment horizontal="right" vertical="center"/>
    </xf>
    <xf numFmtId="3" fontId="6" fillId="35" borderId="17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3" fontId="6" fillId="0" borderId="23" xfId="0" applyNumberFormat="1" applyFont="1" applyFill="1" applyBorder="1" applyAlignment="1">
      <alignment horizontal="right" vertical="center"/>
    </xf>
    <xf numFmtId="0" fontId="0" fillId="36" borderId="11" xfId="0" applyFill="1" applyBorder="1" applyAlignment="1">
      <alignment horizontal="left"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top"/>
    </xf>
    <xf numFmtId="0" fontId="6" fillId="36" borderId="12" xfId="0" applyFont="1" applyFill="1" applyBorder="1" applyAlignment="1">
      <alignment horizontal="left" vertical="center"/>
    </xf>
    <xf numFmtId="0" fontId="0" fillId="36" borderId="11" xfId="0" applyFont="1" applyFill="1" applyBorder="1" applyAlignment="1">
      <alignment horizontal="left" vertical="center"/>
    </xf>
    <xf numFmtId="0" fontId="0" fillId="36" borderId="24" xfId="0" applyFill="1" applyBorder="1" applyAlignment="1">
      <alignment horizontal="left" vertical="center"/>
    </xf>
    <xf numFmtId="0" fontId="0" fillId="36" borderId="24" xfId="0" applyFont="1" applyFill="1" applyBorder="1" applyAlignment="1">
      <alignment horizontal="left" vertical="center"/>
    </xf>
    <xf numFmtId="0" fontId="0" fillId="36" borderId="24" xfId="0" applyFont="1" applyFill="1" applyBorder="1" applyAlignment="1">
      <alignment horizontal="left" vertical="center" wrapText="1"/>
    </xf>
    <xf numFmtId="0" fontId="0" fillId="36" borderId="21" xfId="0" applyFont="1" applyFill="1" applyBorder="1" applyAlignment="1">
      <alignment horizontal="left" vertical="center"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24" xfId="0" applyNumberFormat="1" applyFont="1" applyFill="1" applyBorder="1" applyAlignment="1">
      <alignment horizontal="right" vertical="center"/>
    </xf>
    <xf numFmtId="3" fontId="6" fillId="0" borderId="25" xfId="0" applyNumberFormat="1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6" fillId="36" borderId="13" xfId="0" applyFont="1" applyFill="1" applyBorder="1" applyAlignment="1">
      <alignment horizontal="center" vertical="center" wrapText="1"/>
    </xf>
    <xf numFmtId="0" fontId="6" fillId="36" borderId="21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36" borderId="13" xfId="0" applyFont="1" applyFill="1" applyBorder="1" applyAlignment="1">
      <alignment horizontal="center" vertical="center" textRotation="90"/>
    </xf>
    <xf numFmtId="0" fontId="6" fillId="36" borderId="18" xfId="0" applyFont="1" applyFill="1" applyBorder="1" applyAlignment="1">
      <alignment horizontal="center" vertical="center" textRotation="90"/>
    </xf>
    <xf numFmtId="0" fontId="6" fillId="36" borderId="21" xfId="0" applyFont="1" applyFill="1" applyBorder="1" applyAlignment="1">
      <alignment horizontal="center" vertical="center" textRotation="90"/>
    </xf>
    <xf numFmtId="0" fontId="6" fillId="36" borderId="13" xfId="0" applyFont="1" applyFill="1" applyBorder="1" applyAlignment="1">
      <alignment horizontal="center" vertical="center"/>
    </xf>
    <xf numFmtId="0" fontId="6" fillId="36" borderId="18" xfId="0" applyFont="1" applyFill="1" applyBorder="1" applyAlignment="1">
      <alignment horizontal="center" vertical="center"/>
    </xf>
    <xf numFmtId="0" fontId="6" fillId="36" borderId="21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horizontal="center" vertical="center"/>
    </xf>
    <xf numFmtId="0" fontId="6" fillId="36" borderId="20" xfId="0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17" xfId="57"/>
    <cellStyle name="Normal 2" xfId="58"/>
    <cellStyle name="Normal 2 2" xfId="59"/>
    <cellStyle name="Normal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AA50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8.125" style="0" bestFit="1" customWidth="1"/>
    <col min="2" max="2" width="14.625" style="0" customWidth="1"/>
    <col min="3" max="3" width="25.75390625" style="0" customWidth="1"/>
    <col min="4" max="27" width="13.75390625" style="0" customWidth="1"/>
  </cols>
  <sheetData>
    <row r="1" spans="1:3" ht="15">
      <c r="A1" s="31" t="s">
        <v>1</v>
      </c>
      <c r="B1" s="31"/>
      <c r="C1" s="31" t="s">
        <v>2</v>
      </c>
    </row>
    <row r="3" spans="1:27" ht="16.5" customHeight="1">
      <c r="A3" s="48" t="s">
        <v>19</v>
      </c>
      <c r="B3" s="48" t="s">
        <v>20</v>
      </c>
      <c r="C3" s="50" t="s">
        <v>21</v>
      </c>
      <c r="D3" s="58" t="s">
        <v>7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60"/>
      <c r="P3" s="58" t="s">
        <v>8</v>
      </c>
      <c r="Q3" s="59"/>
      <c r="R3" s="59"/>
      <c r="S3" s="59"/>
      <c r="T3" s="59"/>
      <c r="U3" s="59"/>
      <c r="V3" s="59"/>
      <c r="W3" s="59"/>
      <c r="X3" s="59"/>
      <c r="Y3" s="59"/>
      <c r="Z3" s="59"/>
      <c r="AA3" s="60"/>
    </row>
    <row r="4" spans="1:27" ht="16.5" customHeight="1">
      <c r="A4" s="49"/>
      <c r="B4" s="49"/>
      <c r="C4" s="50"/>
      <c r="D4" s="12" t="s">
        <v>5</v>
      </c>
      <c r="E4" s="14" t="s">
        <v>27</v>
      </c>
      <c r="F4" s="14" t="s">
        <v>32</v>
      </c>
      <c r="G4" s="15" t="s">
        <v>0</v>
      </c>
      <c r="H4" s="14" t="s">
        <v>28</v>
      </c>
      <c r="I4" s="14" t="s">
        <v>33</v>
      </c>
      <c r="J4" s="13" t="s">
        <v>29</v>
      </c>
      <c r="K4" s="13" t="s">
        <v>34</v>
      </c>
      <c r="L4" s="13" t="s">
        <v>31</v>
      </c>
      <c r="M4" s="13" t="s">
        <v>35</v>
      </c>
      <c r="N4" s="13" t="s">
        <v>30</v>
      </c>
      <c r="O4" s="13" t="s">
        <v>36</v>
      </c>
      <c r="P4" s="12" t="s">
        <v>5</v>
      </c>
      <c r="Q4" s="14" t="s">
        <v>27</v>
      </c>
      <c r="R4" s="14" t="s">
        <v>32</v>
      </c>
      <c r="S4" s="15" t="s">
        <v>0</v>
      </c>
      <c r="T4" s="14" t="s">
        <v>28</v>
      </c>
      <c r="U4" s="14" t="s">
        <v>33</v>
      </c>
      <c r="V4" s="13" t="s">
        <v>29</v>
      </c>
      <c r="W4" s="13" t="s">
        <v>34</v>
      </c>
      <c r="X4" s="13" t="s">
        <v>31</v>
      </c>
      <c r="Y4" s="13" t="s">
        <v>35</v>
      </c>
      <c r="Z4" s="13" t="s">
        <v>30</v>
      </c>
      <c r="AA4" s="14" t="s">
        <v>36</v>
      </c>
    </row>
    <row r="5" spans="1:27" ht="16.5" customHeight="1">
      <c r="A5" s="52" t="s">
        <v>17</v>
      </c>
      <c r="B5" s="55" t="s">
        <v>3</v>
      </c>
      <c r="C5" s="37" t="s">
        <v>5</v>
      </c>
      <c r="D5" s="16">
        <v>4185093099.166028</v>
      </c>
      <c r="E5" s="17">
        <v>681447633.6762173</v>
      </c>
      <c r="F5" s="17">
        <v>0</v>
      </c>
      <c r="G5" s="17">
        <v>4338216.398282601</v>
      </c>
      <c r="H5" s="17">
        <v>2423527608.4909043</v>
      </c>
      <c r="I5" s="17">
        <v>0</v>
      </c>
      <c r="J5" s="17">
        <v>1033274359.1006247</v>
      </c>
      <c r="K5" s="17">
        <v>0</v>
      </c>
      <c r="L5" s="17">
        <v>42505281.5</v>
      </c>
      <c r="M5" s="17">
        <v>0</v>
      </c>
      <c r="N5" s="17">
        <v>0</v>
      </c>
      <c r="O5" s="23">
        <v>0</v>
      </c>
      <c r="P5" s="10">
        <v>14066800502.21682</v>
      </c>
      <c r="Q5" s="43">
        <v>10870574992.868658</v>
      </c>
      <c r="R5" s="17">
        <v>71673876.78362544</v>
      </c>
      <c r="S5" s="17">
        <v>3059723839.7617903</v>
      </c>
      <c r="T5" s="17">
        <v>5.2</v>
      </c>
      <c r="U5" s="17">
        <v>0</v>
      </c>
      <c r="V5" s="17">
        <v>90</v>
      </c>
      <c r="W5" s="17">
        <v>0</v>
      </c>
      <c r="X5" s="17">
        <v>64047532.8936068</v>
      </c>
      <c r="Y5" s="17">
        <v>0</v>
      </c>
      <c r="Z5" s="17">
        <v>780164.709143</v>
      </c>
      <c r="AA5" s="23">
        <v>0</v>
      </c>
    </row>
    <row r="6" spans="1:27" ht="16.5" customHeight="1">
      <c r="A6" s="53"/>
      <c r="B6" s="56"/>
      <c r="C6" s="38" t="s">
        <v>22</v>
      </c>
      <c r="D6" s="22">
        <v>1700000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1700000</v>
      </c>
      <c r="K6" s="17">
        <v>0</v>
      </c>
      <c r="L6" s="17">
        <v>0</v>
      </c>
      <c r="M6" s="17">
        <v>0</v>
      </c>
      <c r="N6" s="17">
        <v>0</v>
      </c>
      <c r="O6" s="23">
        <v>0</v>
      </c>
      <c r="P6" s="43">
        <v>474324.7022</v>
      </c>
      <c r="Q6" s="43">
        <v>474324.7022</v>
      </c>
      <c r="R6" s="17">
        <v>0</v>
      </c>
      <c r="S6" s="17">
        <v>0</v>
      </c>
      <c r="T6" s="17">
        <v>0</v>
      </c>
      <c r="U6" s="17">
        <v>0</v>
      </c>
      <c r="V6" s="17">
        <v>0</v>
      </c>
      <c r="W6" s="17">
        <v>0</v>
      </c>
      <c r="X6" s="17">
        <v>0</v>
      </c>
      <c r="Y6" s="17">
        <v>0</v>
      </c>
      <c r="Z6" s="17">
        <v>0</v>
      </c>
      <c r="AA6" s="23">
        <v>0</v>
      </c>
    </row>
    <row r="7" spans="1:27" ht="16.5" customHeight="1">
      <c r="A7" s="53"/>
      <c r="B7" s="56"/>
      <c r="C7" s="40" t="s">
        <v>23</v>
      </c>
      <c r="D7" s="24">
        <v>523291176.4438529</v>
      </c>
      <c r="E7" s="18">
        <v>114514253.20381235</v>
      </c>
      <c r="F7" s="18">
        <v>0</v>
      </c>
      <c r="G7" s="18">
        <v>4278521.2</v>
      </c>
      <c r="H7" s="18">
        <v>281055136.4194331</v>
      </c>
      <c r="I7" s="18">
        <v>0</v>
      </c>
      <c r="J7" s="18">
        <v>123443265.62060742</v>
      </c>
      <c r="K7" s="18">
        <v>0</v>
      </c>
      <c r="L7" s="18">
        <v>0</v>
      </c>
      <c r="M7" s="18">
        <v>0</v>
      </c>
      <c r="N7" s="18">
        <v>0</v>
      </c>
      <c r="O7" s="25">
        <v>0</v>
      </c>
      <c r="P7" s="44">
        <v>11994588937.334204</v>
      </c>
      <c r="Q7" s="44">
        <v>8935861288.677626</v>
      </c>
      <c r="R7" s="18">
        <v>0</v>
      </c>
      <c r="S7" s="18">
        <v>3057958253.94744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8">
        <v>0</v>
      </c>
      <c r="Z7" s="18">
        <v>769394.709143</v>
      </c>
      <c r="AA7" s="25">
        <v>0</v>
      </c>
    </row>
    <row r="8" spans="1:27" ht="16.5" customHeight="1">
      <c r="A8" s="53"/>
      <c r="B8" s="56"/>
      <c r="C8" s="40" t="s">
        <v>24</v>
      </c>
      <c r="D8" s="24">
        <v>2628217370.6394143</v>
      </c>
      <c r="E8" s="18">
        <v>513100670.58533305</v>
      </c>
      <c r="F8" s="18">
        <v>0</v>
      </c>
      <c r="G8" s="18">
        <v>47195.198282599995</v>
      </c>
      <c r="H8" s="18">
        <v>2062538365.1353607</v>
      </c>
      <c r="I8" s="18">
        <v>0</v>
      </c>
      <c r="J8" s="18">
        <v>36353758.220437996</v>
      </c>
      <c r="K8" s="18">
        <v>0</v>
      </c>
      <c r="L8" s="18">
        <v>16177381.500000002</v>
      </c>
      <c r="M8" s="18">
        <v>0</v>
      </c>
      <c r="N8" s="18">
        <v>0</v>
      </c>
      <c r="O8" s="25">
        <v>0</v>
      </c>
      <c r="P8" s="44">
        <v>1890545758.6210556</v>
      </c>
      <c r="Q8" s="44">
        <v>1760876064.441882</v>
      </c>
      <c r="R8" s="18">
        <v>64146367.67921288</v>
      </c>
      <c r="S8" s="18">
        <v>1574658.5663534242</v>
      </c>
      <c r="T8" s="18">
        <v>4.25</v>
      </c>
      <c r="U8" s="18">
        <v>0</v>
      </c>
      <c r="V8" s="18">
        <v>90</v>
      </c>
      <c r="W8" s="18">
        <v>0</v>
      </c>
      <c r="X8" s="18">
        <v>63937803.683606796</v>
      </c>
      <c r="Y8" s="18">
        <v>0</v>
      </c>
      <c r="Z8" s="18">
        <v>10770</v>
      </c>
      <c r="AA8" s="25">
        <v>0</v>
      </c>
    </row>
    <row r="9" spans="1:27" ht="16.5" customHeight="1">
      <c r="A9" s="53"/>
      <c r="B9" s="56"/>
      <c r="C9" s="41" t="s">
        <v>25</v>
      </c>
      <c r="D9" s="24">
        <v>443440472.5319658</v>
      </c>
      <c r="E9" s="18">
        <v>53832709.88707199</v>
      </c>
      <c r="F9" s="18">
        <v>0</v>
      </c>
      <c r="G9" s="18">
        <v>12500</v>
      </c>
      <c r="H9" s="18">
        <v>35640369.62802429</v>
      </c>
      <c r="I9" s="18">
        <v>0</v>
      </c>
      <c r="J9" s="18">
        <v>327626993.0168704</v>
      </c>
      <c r="K9" s="18">
        <v>0</v>
      </c>
      <c r="L9" s="18">
        <v>26327900</v>
      </c>
      <c r="M9" s="18">
        <v>0</v>
      </c>
      <c r="N9" s="18">
        <v>0</v>
      </c>
      <c r="O9" s="25">
        <v>0</v>
      </c>
      <c r="P9" s="44">
        <v>181191481.55936116</v>
      </c>
      <c r="Q9" s="44">
        <v>173363315.04695168</v>
      </c>
      <c r="R9" s="18">
        <v>7527509.104412562</v>
      </c>
      <c r="S9" s="18">
        <v>190927.24799682098</v>
      </c>
      <c r="T9" s="18">
        <v>0.9500000000000001</v>
      </c>
      <c r="U9" s="18">
        <v>0</v>
      </c>
      <c r="V9" s="18">
        <v>0</v>
      </c>
      <c r="W9" s="18">
        <v>0</v>
      </c>
      <c r="X9" s="18">
        <v>109729.20999999999</v>
      </c>
      <c r="Y9" s="18">
        <v>0</v>
      </c>
      <c r="Z9" s="18">
        <v>0</v>
      </c>
      <c r="AA9" s="25">
        <v>0</v>
      </c>
    </row>
    <row r="10" spans="1:27" ht="16.5" customHeight="1">
      <c r="A10" s="53"/>
      <c r="B10" s="56"/>
      <c r="C10" s="40" t="s">
        <v>26</v>
      </c>
      <c r="D10" s="24">
        <v>588444079.5507948</v>
      </c>
      <c r="E10" s="18">
        <v>0</v>
      </c>
      <c r="F10" s="18">
        <v>0</v>
      </c>
      <c r="G10" s="18">
        <v>0</v>
      </c>
      <c r="H10" s="18">
        <v>44293737.30808643</v>
      </c>
      <c r="I10" s="18">
        <v>0</v>
      </c>
      <c r="J10" s="18">
        <v>544150342.2427089</v>
      </c>
      <c r="K10" s="18">
        <v>0</v>
      </c>
      <c r="L10" s="18">
        <v>0</v>
      </c>
      <c r="M10" s="18">
        <v>0</v>
      </c>
      <c r="N10" s="18">
        <v>0</v>
      </c>
      <c r="O10" s="25">
        <v>0</v>
      </c>
      <c r="P10" s="44">
        <v>0</v>
      </c>
      <c r="Q10" s="44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25">
        <v>0</v>
      </c>
    </row>
    <row r="11" spans="1:27" ht="16.5" customHeight="1">
      <c r="A11" s="53"/>
      <c r="B11" s="55" t="s">
        <v>4</v>
      </c>
      <c r="C11" s="37" t="s">
        <v>5</v>
      </c>
      <c r="D11" s="20">
        <v>5633662698.904296</v>
      </c>
      <c r="E11" s="19">
        <v>40265333.20555801</v>
      </c>
      <c r="F11" s="19">
        <v>0</v>
      </c>
      <c r="G11" s="19">
        <v>1022007068.5305551</v>
      </c>
      <c r="H11" s="19">
        <v>1735362496.715773</v>
      </c>
      <c r="I11" s="19">
        <v>0</v>
      </c>
      <c r="J11" s="19">
        <v>2827626610.4524093</v>
      </c>
      <c r="K11" s="19">
        <v>0</v>
      </c>
      <c r="L11" s="19">
        <v>8401190</v>
      </c>
      <c r="M11" s="19">
        <v>0</v>
      </c>
      <c r="N11" s="19">
        <v>0</v>
      </c>
      <c r="O11" s="26">
        <v>0</v>
      </c>
      <c r="P11" s="11">
        <v>373211952.08491737</v>
      </c>
      <c r="Q11" s="46">
        <v>371348902.42007005</v>
      </c>
      <c r="R11" s="19">
        <v>1331616.084847407</v>
      </c>
      <c r="S11" s="19">
        <v>0</v>
      </c>
      <c r="T11" s="19">
        <v>45</v>
      </c>
      <c r="U11" s="19">
        <v>0</v>
      </c>
      <c r="V11" s="19">
        <v>0</v>
      </c>
      <c r="W11" s="19">
        <v>0</v>
      </c>
      <c r="X11" s="19">
        <v>531388.5799999998</v>
      </c>
      <c r="Y11" s="19">
        <v>0</v>
      </c>
      <c r="Z11" s="19">
        <v>0</v>
      </c>
      <c r="AA11" s="26">
        <v>0</v>
      </c>
    </row>
    <row r="12" spans="1:27" ht="16.5" customHeight="1">
      <c r="A12" s="53"/>
      <c r="B12" s="56"/>
      <c r="C12" s="30" t="s">
        <v>6</v>
      </c>
      <c r="D12" s="24">
        <v>3758916582.490385</v>
      </c>
      <c r="E12" s="18">
        <v>12672891.119612008</v>
      </c>
      <c r="F12" s="18">
        <v>0</v>
      </c>
      <c r="G12" s="18">
        <v>39494357.85599519</v>
      </c>
      <c r="H12" s="18">
        <v>1334670986.26</v>
      </c>
      <c r="I12" s="18">
        <v>0</v>
      </c>
      <c r="J12" s="18">
        <v>2367693147.254778</v>
      </c>
      <c r="K12" s="18">
        <v>0</v>
      </c>
      <c r="L12" s="18">
        <v>4385200</v>
      </c>
      <c r="M12" s="18">
        <v>0</v>
      </c>
      <c r="N12" s="18">
        <v>0</v>
      </c>
      <c r="O12" s="25">
        <v>0</v>
      </c>
      <c r="P12" s="44">
        <v>246753866.1196089</v>
      </c>
      <c r="Q12" s="44">
        <v>246753866.1196089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25">
        <v>0</v>
      </c>
    </row>
    <row r="13" spans="1:27" ht="16.5" customHeight="1">
      <c r="A13" s="53"/>
      <c r="B13" s="56"/>
      <c r="C13" s="40" t="s">
        <v>24</v>
      </c>
      <c r="D13" s="24">
        <v>52541100.51070076</v>
      </c>
      <c r="E13" s="18">
        <v>12718920.713746002</v>
      </c>
      <c r="F13" s="18">
        <v>0</v>
      </c>
      <c r="G13" s="18">
        <v>0</v>
      </c>
      <c r="H13" s="18">
        <v>17174463.15577312</v>
      </c>
      <c r="I13" s="18">
        <v>0</v>
      </c>
      <c r="J13" s="18">
        <v>22647716.641181678</v>
      </c>
      <c r="K13" s="18">
        <v>0</v>
      </c>
      <c r="L13" s="18">
        <v>0</v>
      </c>
      <c r="M13" s="18">
        <v>0</v>
      </c>
      <c r="N13" s="18">
        <v>0</v>
      </c>
      <c r="O13" s="25">
        <v>0</v>
      </c>
      <c r="P13" s="44">
        <v>68490427.30964145</v>
      </c>
      <c r="Q13" s="44">
        <v>66627422.64479413</v>
      </c>
      <c r="R13" s="18">
        <v>1331616.084847407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531388.5799999998</v>
      </c>
      <c r="Y13" s="18">
        <v>0</v>
      </c>
      <c r="Z13" s="18">
        <v>0</v>
      </c>
      <c r="AA13" s="25">
        <v>0</v>
      </c>
    </row>
    <row r="14" spans="1:27" ht="16.5" customHeight="1">
      <c r="A14" s="53"/>
      <c r="B14" s="56"/>
      <c r="C14" s="41" t="s">
        <v>25</v>
      </c>
      <c r="D14" s="24">
        <v>1822205015.90321</v>
      </c>
      <c r="E14" s="18">
        <v>14873521.3722</v>
      </c>
      <c r="F14" s="18">
        <v>0</v>
      </c>
      <c r="G14" s="18">
        <v>982512710.67456</v>
      </c>
      <c r="H14" s="18">
        <v>383517047.29999995</v>
      </c>
      <c r="I14" s="18">
        <v>0</v>
      </c>
      <c r="J14" s="18">
        <v>437285746.55645007</v>
      </c>
      <c r="K14" s="18">
        <v>0</v>
      </c>
      <c r="L14" s="18">
        <v>4015989.9999999995</v>
      </c>
      <c r="M14" s="18">
        <v>0</v>
      </c>
      <c r="N14" s="18">
        <v>0</v>
      </c>
      <c r="O14" s="25">
        <v>0</v>
      </c>
      <c r="P14" s="44">
        <v>57967658.65566701</v>
      </c>
      <c r="Q14" s="44">
        <v>57967613.65566701</v>
      </c>
      <c r="R14" s="18">
        <v>0</v>
      </c>
      <c r="S14" s="18">
        <v>0</v>
      </c>
      <c r="T14" s="18">
        <v>45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25">
        <v>0</v>
      </c>
    </row>
    <row r="15" spans="1:27" ht="16.5" customHeight="1">
      <c r="A15" s="53"/>
      <c r="B15" s="56"/>
      <c r="C15" s="40" t="s">
        <v>26</v>
      </c>
      <c r="D15" s="24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25">
        <v>0</v>
      </c>
      <c r="P15" s="44">
        <v>0</v>
      </c>
      <c r="Q15" s="44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25">
        <v>0</v>
      </c>
    </row>
    <row r="16" spans="1:27" ht="16.5" customHeight="1">
      <c r="A16" s="52" t="s">
        <v>18</v>
      </c>
      <c r="B16" s="55" t="s">
        <v>3</v>
      </c>
      <c r="C16" s="37" t="s">
        <v>5</v>
      </c>
      <c r="D16" s="20">
        <v>7384352152.105763</v>
      </c>
      <c r="E16" s="19">
        <v>3244482045.461789</v>
      </c>
      <c r="F16" s="19">
        <v>56060458.36669462</v>
      </c>
      <c r="G16" s="19">
        <v>827816636.93436</v>
      </c>
      <c r="H16" s="19">
        <v>1695104617.1751</v>
      </c>
      <c r="I16" s="19">
        <v>0</v>
      </c>
      <c r="J16" s="19">
        <v>1560888394.167819</v>
      </c>
      <c r="K16" s="19">
        <v>0</v>
      </c>
      <c r="L16" s="19">
        <v>0</v>
      </c>
      <c r="M16" s="19">
        <v>0</v>
      </c>
      <c r="N16" s="19">
        <v>0</v>
      </c>
      <c r="O16" s="26">
        <v>0</v>
      </c>
      <c r="P16" s="11">
        <v>9910966252.60813</v>
      </c>
      <c r="Q16" s="46">
        <v>7664710147.781514</v>
      </c>
      <c r="R16" s="19">
        <v>16516328.449743938</v>
      </c>
      <c r="S16" s="19">
        <v>2097283496.810097</v>
      </c>
      <c r="T16" s="19">
        <v>5774294.8482</v>
      </c>
      <c r="U16" s="19">
        <v>0</v>
      </c>
      <c r="V16" s="19">
        <v>287595.333</v>
      </c>
      <c r="W16" s="19">
        <v>0</v>
      </c>
      <c r="X16" s="19">
        <v>110512192.73803577</v>
      </c>
      <c r="Y16" s="19">
        <v>0</v>
      </c>
      <c r="Z16" s="19">
        <v>15882196.64753314</v>
      </c>
      <c r="AA16" s="26">
        <v>0</v>
      </c>
    </row>
    <row r="17" spans="1:27" ht="16.5" customHeight="1">
      <c r="A17" s="53"/>
      <c r="B17" s="56"/>
      <c r="C17" s="38" t="s">
        <v>22</v>
      </c>
      <c r="D17" s="24">
        <v>119037700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119037700</v>
      </c>
      <c r="K17" s="18">
        <v>0</v>
      </c>
      <c r="L17" s="18">
        <v>0</v>
      </c>
      <c r="M17" s="18">
        <v>0</v>
      </c>
      <c r="N17" s="18">
        <v>0</v>
      </c>
      <c r="O17" s="25">
        <v>0</v>
      </c>
      <c r="P17" s="44">
        <v>0</v>
      </c>
      <c r="Q17" s="44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25">
        <v>0</v>
      </c>
    </row>
    <row r="18" spans="1:27" ht="16.5" customHeight="1">
      <c r="A18" s="53"/>
      <c r="B18" s="56"/>
      <c r="C18" s="40" t="s">
        <v>23</v>
      </c>
      <c r="D18" s="24">
        <v>3951308768.9086094</v>
      </c>
      <c r="E18" s="18">
        <v>1280298201.2720494</v>
      </c>
      <c r="F18" s="18">
        <v>0</v>
      </c>
      <c r="G18" s="18">
        <v>827460797.58936</v>
      </c>
      <c r="H18" s="18">
        <v>914816448.7149353</v>
      </c>
      <c r="I18" s="18">
        <v>0</v>
      </c>
      <c r="J18" s="18">
        <v>928733321.332265</v>
      </c>
      <c r="K18" s="18">
        <v>0</v>
      </c>
      <c r="L18" s="18">
        <v>0</v>
      </c>
      <c r="M18" s="18">
        <v>0</v>
      </c>
      <c r="N18" s="18">
        <v>0</v>
      </c>
      <c r="O18" s="25">
        <v>0</v>
      </c>
      <c r="P18" s="44">
        <v>8229326881.247632</v>
      </c>
      <c r="Q18" s="44">
        <v>6110157497.608797</v>
      </c>
      <c r="R18" s="18">
        <v>0</v>
      </c>
      <c r="S18" s="18">
        <v>2097283496.810097</v>
      </c>
      <c r="T18" s="18">
        <v>5716094.8482</v>
      </c>
      <c r="U18" s="18">
        <v>0</v>
      </c>
      <c r="V18" s="18">
        <v>287595.333</v>
      </c>
      <c r="W18" s="18">
        <v>0</v>
      </c>
      <c r="X18" s="18">
        <v>0</v>
      </c>
      <c r="Y18" s="18">
        <v>0</v>
      </c>
      <c r="Z18" s="18">
        <v>15882196.64753314</v>
      </c>
      <c r="AA18" s="25">
        <v>0</v>
      </c>
    </row>
    <row r="19" spans="1:27" ht="16.5" customHeight="1">
      <c r="A19" s="53"/>
      <c r="B19" s="56"/>
      <c r="C19" s="40" t="s">
        <v>24</v>
      </c>
      <c r="D19" s="24">
        <v>2392007234.7664237</v>
      </c>
      <c r="E19" s="18">
        <v>1686408081.2960124</v>
      </c>
      <c r="F19" s="18">
        <v>49881864.70355873</v>
      </c>
      <c r="G19" s="18">
        <v>355839.345</v>
      </c>
      <c r="H19" s="18">
        <v>608200598.1172585</v>
      </c>
      <c r="I19" s="18">
        <v>0</v>
      </c>
      <c r="J19" s="18">
        <v>47160851.30459341</v>
      </c>
      <c r="K19" s="18">
        <v>0</v>
      </c>
      <c r="L19" s="18">
        <v>0</v>
      </c>
      <c r="M19" s="18">
        <v>0</v>
      </c>
      <c r="N19" s="18">
        <v>0</v>
      </c>
      <c r="O19" s="25">
        <v>0</v>
      </c>
      <c r="P19" s="44">
        <v>1509920466.501547</v>
      </c>
      <c r="Q19" s="44">
        <v>1478066132.2860796</v>
      </c>
      <c r="R19" s="18">
        <v>13916233.926429302</v>
      </c>
      <c r="S19" s="18">
        <v>0</v>
      </c>
      <c r="T19" s="18">
        <v>58200</v>
      </c>
      <c r="U19" s="18">
        <v>0</v>
      </c>
      <c r="V19" s="18">
        <v>0</v>
      </c>
      <c r="W19" s="18">
        <v>0</v>
      </c>
      <c r="X19" s="18">
        <v>17879900.28903766</v>
      </c>
      <c r="Y19" s="18">
        <v>0</v>
      </c>
      <c r="Z19" s="18">
        <v>0</v>
      </c>
      <c r="AA19" s="25">
        <v>0</v>
      </c>
    </row>
    <row r="20" spans="1:27" ht="16.5" customHeight="1">
      <c r="A20" s="53"/>
      <c r="B20" s="56"/>
      <c r="C20" s="41" t="s">
        <v>25</v>
      </c>
      <c r="D20" s="24">
        <v>919983154.2098855</v>
      </c>
      <c r="E20" s="18">
        <v>275760468.67288315</v>
      </c>
      <c r="F20" s="18">
        <v>6178593.663135896</v>
      </c>
      <c r="G20" s="18">
        <v>0</v>
      </c>
      <c r="H20" s="18">
        <v>172087570.34290633</v>
      </c>
      <c r="I20" s="18">
        <v>0</v>
      </c>
      <c r="J20" s="18">
        <v>465956521.53096044</v>
      </c>
      <c r="K20" s="18">
        <v>0</v>
      </c>
      <c r="L20" s="18">
        <v>0</v>
      </c>
      <c r="M20" s="18">
        <v>0</v>
      </c>
      <c r="N20" s="18">
        <v>0</v>
      </c>
      <c r="O20" s="25">
        <v>0</v>
      </c>
      <c r="P20" s="44">
        <v>171217740.47895023</v>
      </c>
      <c r="Q20" s="44">
        <v>76486517.88663743</v>
      </c>
      <c r="R20" s="18">
        <v>2600094.523314636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92131128.06899811</v>
      </c>
      <c r="Y20" s="18">
        <v>0</v>
      </c>
      <c r="Z20" s="18">
        <v>0</v>
      </c>
      <c r="AA20" s="25">
        <v>0</v>
      </c>
    </row>
    <row r="21" spans="1:27" ht="16.5" customHeight="1">
      <c r="A21" s="53"/>
      <c r="B21" s="56"/>
      <c r="C21" s="40" t="s">
        <v>26</v>
      </c>
      <c r="D21" s="24">
        <v>2015294.220844152</v>
      </c>
      <c r="E21" s="18">
        <v>2015294.220844152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25">
        <v>0</v>
      </c>
      <c r="P21" s="44">
        <v>501164.38</v>
      </c>
      <c r="Q21" s="44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501164.38</v>
      </c>
      <c r="Y21" s="18">
        <v>0</v>
      </c>
      <c r="Z21" s="18">
        <v>0</v>
      </c>
      <c r="AA21" s="25">
        <v>0</v>
      </c>
    </row>
    <row r="22" spans="1:27" ht="16.5" customHeight="1">
      <c r="A22" s="53"/>
      <c r="B22" s="55" t="s">
        <v>4</v>
      </c>
      <c r="C22" s="37" t="s">
        <v>5</v>
      </c>
      <c r="D22" s="20">
        <v>30811730192.456074</v>
      </c>
      <c r="E22" s="19">
        <v>12298135929.594872</v>
      </c>
      <c r="F22" s="19">
        <v>363046.05333</v>
      </c>
      <c r="G22" s="19">
        <v>4232185285.1325197</v>
      </c>
      <c r="H22" s="19">
        <v>2590513849.183584</v>
      </c>
      <c r="I22" s="19">
        <v>0</v>
      </c>
      <c r="J22" s="19">
        <v>11690532082.491755</v>
      </c>
      <c r="K22" s="19">
        <v>0</v>
      </c>
      <c r="L22" s="19">
        <v>0</v>
      </c>
      <c r="M22" s="19">
        <v>0</v>
      </c>
      <c r="N22" s="19">
        <v>0</v>
      </c>
      <c r="O22" s="26">
        <v>0</v>
      </c>
      <c r="P22" s="11">
        <v>293377872.95959973</v>
      </c>
      <c r="Q22" s="46">
        <v>236184632.92366663</v>
      </c>
      <c r="R22" s="19">
        <v>2471075.890518113</v>
      </c>
      <c r="S22" s="19">
        <v>44790950</v>
      </c>
      <c r="T22" s="19">
        <v>0</v>
      </c>
      <c r="U22" s="19">
        <v>0</v>
      </c>
      <c r="V22" s="19">
        <v>7.46</v>
      </c>
      <c r="W22" s="19">
        <v>0</v>
      </c>
      <c r="X22" s="19">
        <v>9931206.685414927</v>
      </c>
      <c r="Y22" s="19">
        <v>0</v>
      </c>
      <c r="Z22" s="19">
        <v>0</v>
      </c>
      <c r="AA22" s="26">
        <v>0</v>
      </c>
    </row>
    <row r="23" spans="1:27" ht="16.5" customHeight="1">
      <c r="A23" s="53"/>
      <c r="B23" s="56"/>
      <c r="C23" s="39" t="s">
        <v>6</v>
      </c>
      <c r="D23" s="24">
        <v>30638988792.326347</v>
      </c>
      <c r="E23" s="18">
        <v>12133899345.99738</v>
      </c>
      <c r="F23" s="18">
        <v>0</v>
      </c>
      <c r="G23" s="18">
        <v>4232185285.1325197</v>
      </c>
      <c r="H23" s="18">
        <v>2584959434.562603</v>
      </c>
      <c r="I23" s="18">
        <v>0</v>
      </c>
      <c r="J23" s="18">
        <v>11687944726.633831</v>
      </c>
      <c r="K23" s="18">
        <v>0</v>
      </c>
      <c r="L23" s="18">
        <v>0</v>
      </c>
      <c r="M23" s="18">
        <v>0</v>
      </c>
      <c r="N23" s="18">
        <v>0</v>
      </c>
      <c r="O23" s="25">
        <v>0</v>
      </c>
      <c r="P23" s="44">
        <v>112769294.88990359</v>
      </c>
      <c r="Q23" s="44">
        <v>67978337.4299036</v>
      </c>
      <c r="R23" s="18">
        <v>0</v>
      </c>
      <c r="S23" s="18">
        <v>44790950</v>
      </c>
      <c r="T23" s="18">
        <v>0</v>
      </c>
      <c r="U23" s="18">
        <v>0</v>
      </c>
      <c r="V23" s="18">
        <v>7.46</v>
      </c>
      <c r="W23" s="18">
        <v>0</v>
      </c>
      <c r="X23" s="18">
        <v>0</v>
      </c>
      <c r="Y23" s="18">
        <v>0</v>
      </c>
      <c r="Z23" s="18">
        <v>0</v>
      </c>
      <c r="AA23" s="25">
        <v>0</v>
      </c>
    </row>
    <row r="24" spans="1:27" ht="16.5" customHeight="1">
      <c r="A24" s="53"/>
      <c r="B24" s="56"/>
      <c r="C24" s="40" t="s">
        <v>24</v>
      </c>
      <c r="D24" s="24">
        <v>112443727.55120976</v>
      </c>
      <c r="E24" s="18">
        <v>106429346.79840536</v>
      </c>
      <c r="F24" s="18">
        <v>363046.05333</v>
      </c>
      <c r="G24" s="18">
        <v>0</v>
      </c>
      <c r="H24" s="18">
        <v>3438015.770420836</v>
      </c>
      <c r="I24" s="18">
        <v>0</v>
      </c>
      <c r="J24" s="18">
        <v>2213318.929053592</v>
      </c>
      <c r="K24" s="18">
        <v>0</v>
      </c>
      <c r="L24" s="18">
        <v>0</v>
      </c>
      <c r="M24" s="18">
        <v>0</v>
      </c>
      <c r="N24" s="18">
        <v>0</v>
      </c>
      <c r="O24" s="25">
        <v>0</v>
      </c>
      <c r="P24" s="44">
        <v>140282242.66723096</v>
      </c>
      <c r="Q24" s="44">
        <v>137811166.77671283</v>
      </c>
      <c r="R24" s="18">
        <v>2471075.890518113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25">
        <v>0</v>
      </c>
    </row>
    <row r="25" spans="1:27" ht="16.5" customHeight="1">
      <c r="A25" s="53"/>
      <c r="B25" s="56"/>
      <c r="C25" s="41" t="s">
        <v>25</v>
      </c>
      <c r="D25" s="24">
        <v>60297672.578517444</v>
      </c>
      <c r="E25" s="18">
        <v>57807236.79908836</v>
      </c>
      <c r="F25" s="18">
        <v>0</v>
      </c>
      <c r="G25" s="18">
        <v>0</v>
      </c>
      <c r="H25" s="18">
        <v>2116398.85056</v>
      </c>
      <c r="I25" s="18">
        <v>0</v>
      </c>
      <c r="J25" s="18">
        <v>374036.9288691</v>
      </c>
      <c r="K25" s="18">
        <v>0</v>
      </c>
      <c r="L25" s="18">
        <v>0</v>
      </c>
      <c r="M25" s="18">
        <v>0</v>
      </c>
      <c r="N25" s="18">
        <v>0</v>
      </c>
      <c r="O25" s="25">
        <v>0</v>
      </c>
      <c r="P25" s="44">
        <v>40326335.402465135</v>
      </c>
      <c r="Q25" s="44">
        <v>30395128.717050202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9931206.685414927</v>
      </c>
      <c r="Y25" s="18">
        <v>0</v>
      </c>
      <c r="Z25" s="18">
        <v>0</v>
      </c>
      <c r="AA25" s="25">
        <v>0</v>
      </c>
    </row>
    <row r="26" spans="1:27" ht="16.5" customHeight="1">
      <c r="A26" s="54"/>
      <c r="B26" s="57"/>
      <c r="C26" s="42" t="s">
        <v>26</v>
      </c>
      <c r="D26" s="27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9">
        <v>0</v>
      </c>
      <c r="P26" s="45">
        <v>0</v>
      </c>
      <c r="Q26" s="45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9">
        <v>0</v>
      </c>
    </row>
    <row r="29" ht="14.25">
      <c r="C29" s="21" t="s">
        <v>11</v>
      </c>
    </row>
    <row r="30" ht="14.25">
      <c r="C30" s="21"/>
    </row>
    <row r="31" ht="14.25">
      <c r="C31" s="32" t="s">
        <v>12</v>
      </c>
    </row>
    <row r="32" ht="14.25">
      <c r="C32" s="32" t="s">
        <v>13</v>
      </c>
    </row>
    <row r="33" ht="14.25">
      <c r="C33" s="32" t="s">
        <v>14</v>
      </c>
    </row>
    <row r="34" ht="14.25">
      <c r="C34" s="32" t="s">
        <v>15</v>
      </c>
    </row>
    <row r="35" ht="14.25">
      <c r="C35" s="32" t="s">
        <v>16</v>
      </c>
    </row>
    <row r="36" ht="14.25">
      <c r="C36" s="32"/>
    </row>
    <row r="38" ht="14.25">
      <c r="C38" s="34" t="s">
        <v>37</v>
      </c>
    </row>
    <row r="39" ht="14.25">
      <c r="C39" s="34"/>
    </row>
    <row r="40" spans="3:17" ht="14.25">
      <c r="C40" s="33" t="s">
        <v>39</v>
      </c>
      <c r="D40" s="34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</row>
    <row r="41" spans="3:17" ht="14.25">
      <c r="C41" s="33" t="s">
        <v>40</v>
      </c>
      <c r="D41" s="35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</row>
    <row r="42" spans="3:17" ht="14.25">
      <c r="C42" s="33" t="s">
        <v>41</v>
      </c>
      <c r="D42" s="35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</row>
    <row r="43" spans="3:17" ht="14.25" customHeight="1">
      <c r="C43" s="33" t="s">
        <v>42</v>
      </c>
      <c r="D43" s="36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</row>
    <row r="44" spans="3:17" ht="14.25" customHeight="1">
      <c r="C44" s="33" t="s">
        <v>38</v>
      </c>
      <c r="D44" s="36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</row>
    <row r="45" spans="3:17" ht="14.25">
      <c r="C45" s="33" t="s">
        <v>43</v>
      </c>
      <c r="D45" s="33"/>
      <c r="E45" s="33"/>
      <c r="F45" s="33"/>
      <c r="G45" s="33"/>
      <c r="H45" s="33"/>
      <c r="I45" s="47"/>
      <c r="J45" s="47"/>
      <c r="K45" s="47"/>
      <c r="L45" s="47"/>
      <c r="M45" s="47"/>
      <c r="N45" s="47"/>
      <c r="O45" s="47"/>
      <c r="P45" s="47"/>
      <c r="Q45" s="47"/>
    </row>
    <row r="46" spans="3:17" ht="14.25">
      <c r="C46" s="33" t="s">
        <v>45</v>
      </c>
      <c r="D46" s="33"/>
      <c r="E46" s="33"/>
      <c r="F46" s="33"/>
      <c r="G46" s="33"/>
      <c r="H46" s="33"/>
      <c r="I46" s="47"/>
      <c r="J46" s="47"/>
      <c r="K46" s="47"/>
      <c r="L46" s="47"/>
      <c r="M46" s="47"/>
      <c r="N46" s="47"/>
      <c r="O46" s="47"/>
      <c r="P46" s="47"/>
      <c r="Q46" s="47"/>
    </row>
    <row r="47" spans="3:17" ht="14.25">
      <c r="C47" s="51" t="s">
        <v>44</v>
      </c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</row>
    <row r="48" spans="3:17" ht="14.25">
      <c r="C48" s="51" t="s">
        <v>46</v>
      </c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</row>
    <row r="49" spans="3:17" ht="14.25" customHeight="1">
      <c r="C49" s="33" t="s">
        <v>47</v>
      </c>
      <c r="D49" s="35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</row>
    <row r="50" spans="3:17" ht="14.25">
      <c r="C50" s="33" t="s">
        <v>48</v>
      </c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</row>
  </sheetData>
  <sheetProtection/>
  <mergeCells count="13">
    <mergeCell ref="A5:A15"/>
    <mergeCell ref="B5:B10"/>
    <mergeCell ref="B11:B15"/>
    <mergeCell ref="A3:A4"/>
    <mergeCell ref="B3:B4"/>
    <mergeCell ref="C3:C4"/>
    <mergeCell ref="C48:Q48"/>
    <mergeCell ref="A16:A26"/>
    <mergeCell ref="B16:B21"/>
    <mergeCell ref="B22:B26"/>
    <mergeCell ref="C47:Q47"/>
    <mergeCell ref="P3:AA3"/>
    <mergeCell ref="D3:O3"/>
  </mergeCells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O2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B1" sqref="B1"/>
    </sheetView>
  </sheetViews>
  <sheetFormatPr defaultColWidth="9.00390625" defaultRowHeight="14.25"/>
  <cols>
    <col min="1" max="1" width="18.50390625" style="0" customWidth="1"/>
  </cols>
  <sheetData>
    <row r="1" spans="1:35" ht="14.25">
      <c r="A1" s="7" t="s">
        <v>9</v>
      </c>
      <c r="S1">
        <v>1</v>
      </c>
      <c r="V1">
        <v>1</v>
      </c>
      <c r="W1" s="2">
        <f>S1/V1</f>
        <v>1</v>
      </c>
      <c r="AA1" s="1">
        <f>IF(P1="SK",1,2)</f>
        <v>2</v>
      </c>
      <c r="AB1" s="1">
        <f>IF(G1="SK",1,2)</f>
        <v>2</v>
      </c>
      <c r="AC1" s="6">
        <f>R1*W1</f>
        <v>0</v>
      </c>
      <c r="AD1" s="6">
        <f>R1*X1</f>
        <v>0</v>
      </c>
      <c r="AE1" s="6">
        <f>R1*Y1</f>
        <v>0</v>
      </c>
      <c r="AF1" s="6">
        <f>AC1-AD1</f>
        <v>0</v>
      </c>
      <c r="AG1" s="6">
        <f>AC1-AE1</f>
        <v>0</v>
      </c>
      <c r="AH1" s="1">
        <f>ABS(AF1)</f>
        <v>0</v>
      </c>
      <c r="AI1" s="1">
        <f>ABS(AG1)</f>
        <v>0</v>
      </c>
    </row>
    <row r="2" spans="1:41" ht="14.25">
      <c r="A2" s="9" t="s">
        <v>10</v>
      </c>
      <c r="T2">
        <v>1</v>
      </c>
      <c r="V2">
        <v>1</v>
      </c>
      <c r="W2">
        <v>1</v>
      </c>
      <c r="AA2" s="5">
        <f>IF(W2="PCL",V2,V2/T2*100)</f>
        <v>100</v>
      </c>
      <c r="AE2" s="4">
        <f>IF(R2="SK",1,2)</f>
        <v>2</v>
      </c>
      <c r="AF2" s="4">
        <f>IF(G2="SK",1,2)</f>
        <v>2</v>
      </c>
      <c r="AG2" s="3">
        <f>AB2-AC2</f>
        <v>0</v>
      </c>
      <c r="AH2" s="8">
        <f>T2*AA2/100*U2/AO2</f>
        <v>0</v>
      </c>
      <c r="AI2" s="8">
        <f>T2*AB2/100*U2/AO2</f>
        <v>0</v>
      </c>
      <c r="AJ2" s="8">
        <f>T2*AC2/100*U2/AO2</f>
        <v>0</v>
      </c>
      <c r="AK2" s="8">
        <f>AH2-AI2</f>
        <v>0</v>
      </c>
      <c r="AL2" s="8">
        <f>AH2-AJ2</f>
        <v>0</v>
      </c>
      <c r="AM2" s="8">
        <f>ABS(AK2)</f>
        <v>0</v>
      </c>
      <c r="AN2" s="8">
        <f>ABS(AL2)</f>
        <v>0</v>
      </c>
      <c r="AO2">
        <v>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Eder</dc:creator>
  <cp:keywords/>
  <dc:description/>
  <cp:lastModifiedBy>Mockovčiaková Jana</cp:lastModifiedBy>
  <cp:lastPrinted>2020-08-24T11:17:11Z</cp:lastPrinted>
  <dcterms:created xsi:type="dcterms:W3CDTF">2012-06-13T11:38:11Z</dcterms:created>
  <dcterms:modified xsi:type="dcterms:W3CDTF">2023-11-30T10:59:53Z</dcterms:modified>
  <cp:category/>
  <cp:version/>
  <cp:contentType/>
  <cp:contentStatus/>
</cp:coreProperties>
</file>