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CE70E1F0-A9E3-4DD6-B2D6-90FF9FA9A9DF}" xr6:coauthVersionLast="47" xr6:coauthVersionMax="47" xr10:uidLastSave="{00000000-0000-0000-0000-000000000000}"/>
  <bookViews>
    <workbookView xWindow="-120" yWindow="-120" windowWidth="29040" windowHeight="17640" xr2:uid="{CF45470C-0975-45E5-8771-26652E9C7BBB}"/>
  </bookViews>
  <sheets>
    <sheet name="QBOP_2015" sheetId="1" r:id="rId1"/>
  </sheets>
  <definedNames>
    <definedName name="_xlnm._FilterDatabase" localSheetId="0" hidden="1">QBOP_2015!$A$6:$BC$92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K77" i="1" s="1"/>
  <c r="G77" i="1"/>
  <c r="F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J67" i="1"/>
  <c r="I67" i="1"/>
  <c r="K67" i="1" s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L61" i="1" s="1"/>
  <c r="J62" i="1"/>
  <c r="J61" i="1" s="1"/>
  <c r="I62" i="1"/>
  <c r="I61" i="1" s="1"/>
  <c r="G62" i="1"/>
  <c r="F62" i="1"/>
  <c r="D62" i="1"/>
  <c r="D61" i="1" s="1"/>
  <c r="C62" i="1"/>
  <c r="E62" i="1" s="1"/>
  <c r="F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K51" i="1"/>
  <c r="J51" i="1"/>
  <c r="I51" i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N46" i="1" s="1"/>
  <c r="J46" i="1"/>
  <c r="I46" i="1"/>
  <c r="I45" i="1" s="1"/>
  <c r="G46" i="1"/>
  <c r="F46" i="1"/>
  <c r="D46" i="1"/>
  <c r="D45" i="1" s="1"/>
  <c r="C46" i="1"/>
  <c r="M45" i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J34" i="1"/>
  <c r="K34" i="1" s="1"/>
  <c r="I34" i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J25" i="1"/>
  <c r="J24" i="1" s="1"/>
  <c r="J22" i="1" s="1"/>
  <c r="I25" i="1"/>
  <c r="I24" i="1" s="1"/>
  <c r="G25" i="1"/>
  <c r="F25" i="1"/>
  <c r="D25" i="1"/>
  <c r="C25" i="1"/>
  <c r="M24" i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F8" i="1"/>
  <c r="D8" i="1"/>
  <c r="C8" i="1"/>
  <c r="N7" i="1"/>
  <c r="K7" i="1"/>
  <c r="H7" i="1"/>
  <c r="E7" i="1"/>
  <c r="E29" i="1" l="1"/>
  <c r="N56" i="1"/>
  <c r="J6" i="1"/>
  <c r="H29" i="1"/>
  <c r="H46" i="1"/>
  <c r="F45" i="1"/>
  <c r="F44" i="1" s="1"/>
  <c r="F24" i="1"/>
  <c r="F22" i="1" s="1"/>
  <c r="N29" i="1"/>
  <c r="M22" i="1"/>
  <c r="J45" i="1"/>
  <c r="H62" i="1"/>
  <c r="G24" i="1"/>
  <c r="G22" i="1" s="1"/>
  <c r="N40" i="1"/>
  <c r="N62" i="1"/>
  <c r="D24" i="1"/>
  <c r="D22" i="1" s="1"/>
  <c r="D6" i="1" s="1"/>
  <c r="C45" i="1"/>
  <c r="H56" i="1"/>
  <c r="M61" i="1"/>
  <c r="N61" i="1" s="1"/>
  <c r="J44" i="1"/>
  <c r="M6" i="1"/>
  <c r="E25" i="1"/>
  <c r="K29" i="1"/>
  <c r="H37" i="1"/>
  <c r="K40" i="1"/>
  <c r="K61" i="1"/>
  <c r="C24" i="1"/>
  <c r="E8" i="1"/>
  <c r="G6" i="1"/>
  <c r="N34" i="1"/>
  <c r="N37" i="1"/>
  <c r="K56" i="1"/>
  <c r="N67" i="1"/>
  <c r="H77" i="1"/>
  <c r="H8" i="1"/>
  <c r="L24" i="1"/>
  <c r="N25" i="1"/>
  <c r="H34" i="1"/>
  <c r="E46" i="1"/>
  <c r="E51" i="1"/>
  <c r="H67" i="1"/>
  <c r="C61" i="1"/>
  <c r="E61" i="1" s="1"/>
  <c r="H40" i="1"/>
  <c r="L45" i="1"/>
  <c r="L44" i="1" s="1"/>
  <c r="E45" i="1"/>
  <c r="K37" i="1"/>
  <c r="D44" i="1"/>
  <c r="H51" i="1"/>
  <c r="E77" i="1"/>
  <c r="I44" i="1"/>
  <c r="K44" i="1" s="1"/>
  <c r="K45" i="1"/>
  <c r="I22" i="1"/>
  <c r="K24" i="1"/>
  <c r="N8" i="1"/>
  <c r="H25" i="1"/>
  <c r="K25" i="1"/>
  <c r="G45" i="1"/>
  <c r="K46" i="1"/>
  <c r="G61" i="1"/>
  <c r="H61" i="1" s="1"/>
  <c r="K62" i="1"/>
  <c r="E67" i="1"/>
  <c r="H24" i="1" l="1"/>
  <c r="C44" i="1"/>
  <c r="E44" i="1" s="1"/>
  <c r="M44" i="1"/>
  <c r="N44" i="1" s="1"/>
  <c r="N24" i="1"/>
  <c r="L22" i="1"/>
  <c r="E24" i="1"/>
  <c r="C22" i="1"/>
  <c r="N45" i="1"/>
  <c r="H22" i="1"/>
  <c r="F6" i="1"/>
  <c r="H6" i="1" s="1"/>
  <c r="I6" i="1"/>
  <c r="K6" i="1" s="1"/>
  <c r="K92" i="1" s="1"/>
  <c r="K22" i="1"/>
  <c r="G44" i="1"/>
  <c r="H44" i="1" s="1"/>
  <c r="H92" i="1" s="1"/>
  <c r="H45" i="1"/>
  <c r="E22" i="1" l="1"/>
  <c r="C6" i="1"/>
  <c r="E6" i="1" s="1"/>
  <c r="E92" i="1" s="1"/>
  <c r="N22" i="1"/>
  <c r="L6" i="1"/>
  <c r="N6" i="1" s="1"/>
  <c r="N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<sst xmlns="http://schemas.openxmlformats.org/spreadsheetml/2006/main" count="200" uniqueCount="148">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</sst>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D453C0D2-2FBC-4D97-93F0-ABFB1FE0BCC7}"/>
    <cellStyle name="Normal 7" xfId="1" xr:uid="{EB7375E2-A70D-4548-8D6B-033430973798}"/>
    <cellStyle name="Normal_Booklet 2011_euro17_WGES_2011_280" xfId="2" xr:uid="{91B28851-EA63-4CCC-92A4-D0BC7A761CF8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7B18-B698-4524-87B5-0275BA627F80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2015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18548.494717570986</v>
      </c>
      <c r="D6" s="15">
        <f>+D7+D8+D22+D37</f>
        <v>18565.458209560347</v>
      </c>
      <c r="E6" s="15">
        <f>+C6-D6</f>
        <v>-16.963491989361501</v>
      </c>
      <c r="F6" s="15">
        <f>+F7+F8+F22+F37</f>
        <v>37450.086427249138</v>
      </c>
      <c r="G6" s="15">
        <f>+G7+G8+G22+G37</f>
        <v>37782.674526100323</v>
      </c>
      <c r="H6" s="15">
        <f>+F6-G6</f>
        <v>-332.58809885118535</v>
      </c>
      <c r="I6" s="15">
        <f>+I7+I8+I22+I37</f>
        <v>55985.016654785919</v>
      </c>
      <c r="J6" s="15">
        <f>+J7+J8+J22+J37</f>
        <v>56898.660058473193</v>
      </c>
      <c r="K6" s="15">
        <f>+I6-J6</f>
        <v>-913.64340368727426</v>
      </c>
      <c r="L6" s="15">
        <f>+L7+L8+L22+L37</f>
        <v>76043.982838490832</v>
      </c>
      <c r="M6" s="15">
        <f>+M7+M8+M22+M37</f>
        <v>77701.918746667827</v>
      </c>
      <c r="N6" s="15">
        <f>+L6-M6</f>
        <v>-1657.9359081769944</v>
      </c>
    </row>
    <row r="7" spans="1:14" ht="18.75" customHeight="1" x14ac:dyDescent="0.25">
      <c r="A7" s="16" t="s">
        <v>11</v>
      </c>
      <c r="B7" s="17" t="s">
        <v>12</v>
      </c>
      <c r="C7" s="18">
        <v>15650.211035999997</v>
      </c>
      <c r="D7" s="18">
        <v>15305.637161000001</v>
      </c>
      <c r="E7" s="15">
        <f t="shared" ref="E7:E69" si="0">+C7-D7</f>
        <v>344.57387499999641</v>
      </c>
      <c r="F7" s="18">
        <v>31707.966768000002</v>
      </c>
      <c r="G7" s="18">
        <v>31035.682577</v>
      </c>
      <c r="H7" s="15">
        <f t="shared" ref="H7:H42" si="1">+F7-G7</f>
        <v>672.28419100000247</v>
      </c>
      <c r="I7" s="18">
        <v>47344.732670999998</v>
      </c>
      <c r="J7" s="18">
        <v>46637.303129000007</v>
      </c>
      <c r="K7" s="15">
        <f t="shared" ref="K7:K42" si="2">+I7-J7</f>
        <v>707.42954199999076</v>
      </c>
      <c r="L7" s="18">
        <v>64444.345959999999</v>
      </c>
      <c r="M7" s="18">
        <v>63841.037282000005</v>
      </c>
      <c r="N7" s="15">
        <f t="shared" ref="N7:N42" si="3">+L7-M7</f>
        <v>603.30867799999396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1592.4405000000004</v>
      </c>
      <c r="D8" s="15">
        <f>SUM(D9:D21)</f>
        <v>1519.6433999999999</v>
      </c>
      <c r="E8" s="15">
        <f t="shared" si="0"/>
        <v>72.797100000000455</v>
      </c>
      <c r="F8" s="15">
        <f>SUM(F9:F21)</f>
        <v>3440.8861500000003</v>
      </c>
      <c r="G8" s="15">
        <f>SUM(G9:G21)</f>
        <v>3323.9542724119997</v>
      </c>
      <c r="H8" s="15">
        <f t="shared" si="1"/>
        <v>116.93187758800059</v>
      </c>
      <c r="I8" s="15">
        <f>SUM(I9:I21)</f>
        <v>5424.145584210527</v>
      </c>
      <c r="J8" s="15">
        <f>SUM(J9:J21)</f>
        <v>5224.0745908402214</v>
      </c>
      <c r="K8" s="15">
        <f t="shared" si="2"/>
        <v>200.07099337030559</v>
      </c>
      <c r="L8" s="15">
        <f>SUM(L9:L21)</f>
        <v>7324.1521810526328</v>
      </c>
      <c r="M8" s="15">
        <f>SUM(M9:M21)</f>
        <v>7196.2467337624439</v>
      </c>
      <c r="N8" s="15">
        <f t="shared" si="3"/>
        <v>127.90544729018893</v>
      </c>
    </row>
    <row r="9" spans="1:14" ht="18.75" customHeight="1" x14ac:dyDescent="0.3">
      <c r="A9" s="16" t="s">
        <v>15</v>
      </c>
      <c r="B9" s="19" t="s">
        <v>16</v>
      </c>
      <c r="C9" s="18">
        <v>46.623000000000005</v>
      </c>
      <c r="D9" s="18">
        <v>14.587999999999997</v>
      </c>
      <c r="E9" s="15">
        <f t="shared" si="0"/>
        <v>32.035000000000011</v>
      </c>
      <c r="F9" s="18">
        <v>117.34</v>
      </c>
      <c r="G9" s="18">
        <v>25.538</v>
      </c>
      <c r="H9" s="15">
        <f t="shared" si="1"/>
        <v>91.802000000000007</v>
      </c>
      <c r="I9" s="18">
        <v>155.22799999999998</v>
      </c>
      <c r="J9" s="18">
        <v>44.701999999999998</v>
      </c>
      <c r="K9" s="15">
        <f t="shared" si="2"/>
        <v>110.52599999999998</v>
      </c>
      <c r="L9" s="18">
        <v>200.81999999999996</v>
      </c>
      <c r="M9" s="18">
        <v>59.472999999999999</v>
      </c>
      <c r="N9" s="15">
        <f t="shared" si="3"/>
        <v>141.34699999999998</v>
      </c>
    </row>
    <row r="10" spans="1:14" ht="18.75" customHeight="1" x14ac:dyDescent="0.3">
      <c r="A10" s="16" t="s">
        <v>17</v>
      </c>
      <c r="B10" s="19" t="s">
        <v>18</v>
      </c>
      <c r="C10" s="18">
        <v>50.411000000000001</v>
      </c>
      <c r="D10" s="18">
        <v>34.962000000000003</v>
      </c>
      <c r="E10" s="15">
        <f t="shared" si="0"/>
        <v>15.448999999999998</v>
      </c>
      <c r="F10" s="18">
        <v>99.566999999999993</v>
      </c>
      <c r="G10" s="18">
        <v>74.088999999999999</v>
      </c>
      <c r="H10" s="15">
        <f t="shared" si="1"/>
        <v>25.477999999999994</v>
      </c>
      <c r="I10" s="18">
        <v>155.77000000000001</v>
      </c>
      <c r="J10" s="18">
        <v>127.73399999999999</v>
      </c>
      <c r="K10" s="15">
        <f t="shared" si="2"/>
        <v>28.036000000000016</v>
      </c>
      <c r="L10" s="18">
        <v>207.37200000000001</v>
      </c>
      <c r="M10" s="18">
        <v>177.721</v>
      </c>
      <c r="N10" s="15">
        <f t="shared" si="3"/>
        <v>29.65100000000001</v>
      </c>
    </row>
    <row r="11" spans="1:14" ht="18.75" customHeight="1" x14ac:dyDescent="0.3">
      <c r="A11" s="16" t="s">
        <v>19</v>
      </c>
      <c r="B11" s="19" t="s">
        <v>20</v>
      </c>
      <c r="C11" s="18">
        <v>458.24099999999999</v>
      </c>
      <c r="D11" s="18">
        <v>391.42899999999997</v>
      </c>
      <c r="E11" s="15">
        <f t="shared" si="0"/>
        <v>66.812000000000012</v>
      </c>
      <c r="F11" s="18">
        <v>1004.6790000000001</v>
      </c>
      <c r="G11" s="18">
        <v>847.34199999999998</v>
      </c>
      <c r="H11" s="15">
        <f t="shared" si="1"/>
        <v>157.3370000000001</v>
      </c>
      <c r="I11" s="18">
        <v>1571.3790000000001</v>
      </c>
      <c r="J11" s="18">
        <v>1317.7460000000001</v>
      </c>
      <c r="K11" s="15">
        <f t="shared" si="2"/>
        <v>253.63300000000004</v>
      </c>
      <c r="L11" s="18">
        <v>2101.3159999999998</v>
      </c>
      <c r="M11" s="18">
        <v>1825.3860000000002</v>
      </c>
      <c r="N11" s="15">
        <f t="shared" si="3"/>
        <v>275.92999999999961</v>
      </c>
    </row>
    <row r="12" spans="1:14" ht="18.75" customHeight="1" x14ac:dyDescent="0.3">
      <c r="A12" s="16" t="s">
        <v>21</v>
      </c>
      <c r="B12" s="19" t="s">
        <v>22</v>
      </c>
      <c r="C12" s="18">
        <v>431.3</v>
      </c>
      <c r="D12" s="18">
        <v>394.9</v>
      </c>
      <c r="E12" s="15">
        <f t="shared" si="0"/>
        <v>36.400000000000034</v>
      </c>
      <c r="F12" s="18">
        <v>988.6</v>
      </c>
      <c r="G12" s="18">
        <v>891</v>
      </c>
      <c r="H12" s="15">
        <f t="shared" si="1"/>
        <v>97.600000000000023</v>
      </c>
      <c r="I12" s="18">
        <v>1664.5</v>
      </c>
      <c r="J12" s="18">
        <v>1453.9</v>
      </c>
      <c r="K12" s="15">
        <f t="shared" si="2"/>
        <v>210.59999999999991</v>
      </c>
      <c r="L12" s="18">
        <v>2191.7000000000003</v>
      </c>
      <c r="M12" s="18">
        <v>1917.1999999999998</v>
      </c>
      <c r="N12" s="15">
        <f t="shared" si="3"/>
        <v>274.50000000000045</v>
      </c>
    </row>
    <row r="13" spans="1:14" ht="18.75" customHeight="1" x14ac:dyDescent="0.3">
      <c r="A13" s="16" t="s">
        <v>23</v>
      </c>
      <c r="B13" s="19" t="s">
        <v>24</v>
      </c>
      <c r="C13" s="18">
        <v>31.951000000000001</v>
      </c>
      <c r="D13" s="18">
        <v>30.560000000000002</v>
      </c>
      <c r="E13" s="15">
        <f t="shared" si="0"/>
        <v>1.3909999999999982</v>
      </c>
      <c r="F13" s="18">
        <v>72.391000000000005</v>
      </c>
      <c r="G13" s="18">
        <v>73.484000000000009</v>
      </c>
      <c r="H13" s="15">
        <f t="shared" si="1"/>
        <v>-1.0930000000000035</v>
      </c>
      <c r="I13" s="18">
        <v>110.768</v>
      </c>
      <c r="J13" s="18">
        <v>117.38300000000001</v>
      </c>
      <c r="K13" s="15">
        <f t="shared" si="2"/>
        <v>-6.6150000000000091</v>
      </c>
      <c r="L13" s="18">
        <v>138.99199999999999</v>
      </c>
      <c r="M13" s="18">
        <v>158.56700000000001</v>
      </c>
      <c r="N13" s="15">
        <f t="shared" si="3"/>
        <v>-19.575000000000017</v>
      </c>
    </row>
    <row r="14" spans="1:14" ht="18.75" customHeight="1" x14ac:dyDescent="0.3">
      <c r="A14" s="16" t="s">
        <v>25</v>
      </c>
      <c r="B14" s="19" t="s">
        <v>26</v>
      </c>
      <c r="C14" s="18">
        <v>10.44</v>
      </c>
      <c r="D14" s="18">
        <v>37.099999999999994</v>
      </c>
      <c r="E14" s="15">
        <f t="shared" si="0"/>
        <v>-26.659999999999997</v>
      </c>
      <c r="F14" s="18">
        <v>22.6</v>
      </c>
      <c r="G14" s="18">
        <v>83.600000000000009</v>
      </c>
      <c r="H14" s="15">
        <f t="shared" si="1"/>
        <v>-61.000000000000007</v>
      </c>
      <c r="I14" s="18">
        <v>36.873684210526321</v>
      </c>
      <c r="J14" s="18">
        <v>148.62222222222223</v>
      </c>
      <c r="K14" s="15">
        <f t="shared" si="2"/>
        <v>-111.74853801169591</v>
      </c>
      <c r="L14" s="18">
        <v>51.56442105263158</v>
      </c>
      <c r="M14" s="18">
        <v>176.86044444444443</v>
      </c>
      <c r="N14" s="15">
        <f t="shared" si="3"/>
        <v>-125.29602339181284</v>
      </c>
    </row>
    <row r="15" spans="1:14" ht="18.75" customHeight="1" x14ac:dyDescent="0.3">
      <c r="A15" s="16" t="s">
        <v>27</v>
      </c>
      <c r="B15" s="19" t="s">
        <v>28</v>
      </c>
      <c r="C15" s="18">
        <v>43.729500000000002</v>
      </c>
      <c r="D15" s="18">
        <v>38.694299999999998</v>
      </c>
      <c r="E15" s="15">
        <f t="shared" si="0"/>
        <v>5.0352000000000032</v>
      </c>
      <c r="F15" s="18">
        <v>90.51585</v>
      </c>
      <c r="G15" s="18">
        <v>88.521037011999994</v>
      </c>
      <c r="H15" s="15">
        <f t="shared" si="1"/>
        <v>1.9948129880000067</v>
      </c>
      <c r="I15" s="18">
        <v>147.49430000000001</v>
      </c>
      <c r="J15" s="18">
        <v>128.984815518</v>
      </c>
      <c r="K15" s="15">
        <f t="shared" si="2"/>
        <v>18.509484482000005</v>
      </c>
      <c r="L15" s="18">
        <v>191.45475999999999</v>
      </c>
      <c r="M15" s="18">
        <v>177.32249451800001</v>
      </c>
      <c r="N15" s="15">
        <f t="shared" si="3"/>
        <v>14.13226548199998</v>
      </c>
    </row>
    <row r="16" spans="1:14" ht="18.75" customHeight="1" x14ac:dyDescent="0.3">
      <c r="A16" s="16" t="s">
        <v>29</v>
      </c>
      <c r="B16" s="19" t="s">
        <v>30</v>
      </c>
      <c r="C16" s="18">
        <v>5.9770000000000003</v>
      </c>
      <c r="D16" s="18">
        <v>95.628</v>
      </c>
      <c r="E16" s="15">
        <f t="shared" si="0"/>
        <v>-89.650999999999996</v>
      </c>
      <c r="F16" s="18">
        <v>8.3930000000000007</v>
      </c>
      <c r="G16" s="18">
        <v>201.11</v>
      </c>
      <c r="H16" s="15">
        <f t="shared" si="1"/>
        <v>-192.71700000000001</v>
      </c>
      <c r="I16" s="18">
        <v>15.358000000000001</v>
      </c>
      <c r="J16" s="18">
        <v>303.52300000000002</v>
      </c>
      <c r="K16" s="15">
        <f t="shared" si="2"/>
        <v>-288.16500000000002</v>
      </c>
      <c r="L16" s="18">
        <v>23.669</v>
      </c>
      <c r="M16" s="18">
        <v>471.57900000000001</v>
      </c>
      <c r="N16" s="15">
        <f t="shared" si="3"/>
        <v>-447.91</v>
      </c>
    </row>
    <row r="17" spans="1:14" ht="18.75" customHeight="1" x14ac:dyDescent="0.3">
      <c r="A17" s="16" t="s">
        <v>31</v>
      </c>
      <c r="B17" s="19" t="s">
        <v>32</v>
      </c>
      <c r="C17" s="18">
        <v>178.005</v>
      </c>
      <c r="D17" s="18">
        <v>153.49405000000002</v>
      </c>
      <c r="E17" s="15">
        <f t="shared" si="0"/>
        <v>24.51094999999998</v>
      </c>
      <c r="F17" s="18">
        <v>374.16899999999998</v>
      </c>
      <c r="G17" s="18">
        <v>312.3750354</v>
      </c>
      <c r="H17" s="15">
        <f t="shared" si="1"/>
        <v>61.793964599999981</v>
      </c>
      <c r="I17" s="18">
        <v>560.05799999999988</v>
      </c>
      <c r="J17" s="18">
        <v>486.92715309999994</v>
      </c>
      <c r="K17" s="15">
        <f t="shared" si="2"/>
        <v>73.130846899999938</v>
      </c>
      <c r="L17" s="18">
        <v>768.774</v>
      </c>
      <c r="M17" s="18">
        <v>701.48727394999992</v>
      </c>
      <c r="N17" s="15">
        <f t="shared" si="3"/>
        <v>67.286726050000084</v>
      </c>
    </row>
    <row r="18" spans="1:14" ht="18.75" customHeight="1" x14ac:dyDescent="0.3">
      <c r="A18" s="16" t="s">
        <v>33</v>
      </c>
      <c r="B18" s="19" t="s">
        <v>34</v>
      </c>
      <c r="C18" s="18">
        <v>325.33699999999999</v>
      </c>
      <c r="D18" s="18">
        <v>311.99704999999994</v>
      </c>
      <c r="E18" s="15">
        <f t="shared" si="0"/>
        <v>13.339950000000044</v>
      </c>
      <c r="F18" s="18">
        <v>640.76430000000005</v>
      </c>
      <c r="G18" s="18">
        <v>700.63020000000006</v>
      </c>
      <c r="H18" s="15">
        <f t="shared" si="1"/>
        <v>-59.865900000000011</v>
      </c>
      <c r="I18" s="18">
        <v>969.74559999999997</v>
      </c>
      <c r="J18" s="18">
        <v>1057.0354</v>
      </c>
      <c r="K18" s="15">
        <f t="shared" si="2"/>
        <v>-87.289800000000014</v>
      </c>
      <c r="L18" s="18">
        <v>1391.2350000000001</v>
      </c>
      <c r="M18" s="18">
        <v>1475.5595208499999</v>
      </c>
      <c r="N18" s="15">
        <f t="shared" si="3"/>
        <v>-84.324520849999772</v>
      </c>
    </row>
    <row r="19" spans="1:14" ht="18.75" customHeight="1" x14ac:dyDescent="0.3">
      <c r="A19" s="16" t="s">
        <v>35</v>
      </c>
      <c r="B19" s="20" t="s">
        <v>36</v>
      </c>
      <c r="C19" s="18">
        <v>5.4209999999999994</v>
      </c>
      <c r="D19" s="18">
        <v>14.391</v>
      </c>
      <c r="E19" s="15">
        <f t="shared" si="0"/>
        <v>-8.9700000000000006</v>
      </c>
      <c r="F19" s="18">
        <v>9.4219999999999988</v>
      </c>
      <c r="G19" s="18">
        <v>23.265000000000001</v>
      </c>
      <c r="H19" s="15">
        <f t="shared" si="1"/>
        <v>-13.843000000000002</v>
      </c>
      <c r="I19" s="18">
        <v>17.575999999999997</v>
      </c>
      <c r="J19" s="18">
        <v>31.298000000000002</v>
      </c>
      <c r="K19" s="15">
        <f t="shared" si="2"/>
        <v>-13.722000000000005</v>
      </c>
      <c r="L19" s="18">
        <v>26.009999999999998</v>
      </c>
      <c r="M19" s="18">
        <v>45.838999999999999</v>
      </c>
      <c r="N19" s="15">
        <f t="shared" si="3"/>
        <v>-19.829000000000001</v>
      </c>
    </row>
    <row r="20" spans="1:14" ht="18.75" customHeight="1" x14ac:dyDescent="0.3">
      <c r="A20" s="16" t="s">
        <v>37</v>
      </c>
      <c r="B20" s="20" t="s">
        <v>38</v>
      </c>
      <c r="C20" s="18">
        <v>5.0049999999999999</v>
      </c>
      <c r="D20" s="18">
        <v>1.9</v>
      </c>
      <c r="E20" s="15">
        <f t="shared" si="0"/>
        <v>3.105</v>
      </c>
      <c r="F20" s="18">
        <v>12.445</v>
      </c>
      <c r="G20" s="18">
        <v>3</v>
      </c>
      <c r="H20" s="15">
        <f t="shared" si="1"/>
        <v>9.4450000000000003</v>
      </c>
      <c r="I20" s="18">
        <v>19.395</v>
      </c>
      <c r="J20" s="18">
        <v>6.2189999999999994</v>
      </c>
      <c r="K20" s="15">
        <f t="shared" si="2"/>
        <v>13.176</v>
      </c>
      <c r="L20" s="18">
        <v>31.244999999999997</v>
      </c>
      <c r="M20" s="18">
        <v>9.2519999999999989</v>
      </c>
      <c r="N20" s="15">
        <f t="shared" si="3"/>
        <v>21.992999999999999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1161.0520685709885</v>
      </c>
      <c r="D22" s="15">
        <f>+D23+D24+D34</f>
        <v>1321.3212189318565</v>
      </c>
      <c r="E22" s="15">
        <f t="shared" si="0"/>
        <v>-160.26915036086803</v>
      </c>
      <c r="F22" s="15">
        <f>+F23+F24+F34</f>
        <v>1938.404313249132</v>
      </c>
      <c r="G22" s="15">
        <f>+G23+G24+G34</f>
        <v>2659.0749008513476</v>
      </c>
      <c r="H22" s="15">
        <f t="shared" si="1"/>
        <v>-720.67058760221562</v>
      </c>
      <c r="I22" s="15">
        <f>+I23+I24+I34</f>
        <v>2661.526127575396</v>
      </c>
      <c r="J22" s="15">
        <f>+J23+J24+J34</f>
        <v>4002.288258397492</v>
      </c>
      <c r="K22" s="15">
        <f t="shared" si="2"/>
        <v>-1340.762130822096</v>
      </c>
      <c r="L22" s="15">
        <f>+L23+L24+L34</f>
        <v>3342.1833164382037</v>
      </c>
      <c r="M22" s="15">
        <f>+M23+M24+M34</f>
        <v>5303.4359076014198</v>
      </c>
      <c r="N22" s="15">
        <f t="shared" si="3"/>
        <v>-1961.252591163216</v>
      </c>
    </row>
    <row r="23" spans="1:14" ht="18.75" customHeight="1" x14ac:dyDescent="0.3">
      <c r="A23" s="16" t="s">
        <v>43</v>
      </c>
      <c r="B23" s="20" t="s">
        <v>44</v>
      </c>
      <c r="C23" s="18">
        <v>411.00000299999999</v>
      </c>
      <c r="D23" s="18">
        <v>38.994819</v>
      </c>
      <c r="E23" s="15">
        <f t="shared" si="0"/>
        <v>372.00518399999999</v>
      </c>
      <c r="F23" s="18">
        <v>822.00000599999998</v>
      </c>
      <c r="G23" s="18">
        <v>77.989637999999999</v>
      </c>
      <c r="H23" s="15">
        <f t="shared" si="1"/>
        <v>744.01036799999997</v>
      </c>
      <c r="I23" s="18">
        <v>1233.0000089999999</v>
      </c>
      <c r="J23" s="18">
        <v>116.98514400000001</v>
      </c>
      <c r="K23" s="15">
        <f t="shared" si="2"/>
        <v>1116.0148649999999</v>
      </c>
      <c r="L23" s="18">
        <v>1644.0000119999995</v>
      </c>
      <c r="M23" s="18">
        <v>156</v>
      </c>
      <c r="N23" s="15">
        <f t="shared" si="3"/>
        <v>1488.0000119999995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326.75206557098858</v>
      </c>
      <c r="D24" s="15">
        <f>+D25+D29+D32+D33</f>
        <v>1262.2263999318566</v>
      </c>
      <c r="E24" s="15">
        <f t="shared" si="0"/>
        <v>-935.47433436086794</v>
      </c>
      <c r="F24" s="15">
        <f>+F25+F29+F32+F33</f>
        <v>600.20430724913194</v>
      </c>
      <c r="G24" s="15">
        <f>+G25+G29+G32+G33</f>
        <v>2537.8852628513478</v>
      </c>
      <c r="H24" s="15">
        <f t="shared" si="1"/>
        <v>-1937.6809556022158</v>
      </c>
      <c r="I24" s="15">
        <f>+I25+I29+I32+I33</f>
        <v>874.12611857539605</v>
      </c>
      <c r="J24" s="15">
        <f>+J25+J29+J32+J33</f>
        <v>3821.5031143974916</v>
      </c>
      <c r="K24" s="15">
        <f t="shared" si="2"/>
        <v>-2947.3769958220955</v>
      </c>
      <c r="L24" s="15">
        <f>+L25+L29+L32+L33</f>
        <v>1139.383304438204</v>
      </c>
      <c r="M24" s="15">
        <f>+M25+M29+M32+M33</f>
        <v>5058.5359076014201</v>
      </c>
      <c r="N24" s="15">
        <f t="shared" si="3"/>
        <v>-3919.1526031632161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93.524412499999997</v>
      </c>
      <c r="D25" s="15">
        <f>SUM(D26:D28)</f>
        <v>1002.0446882499999</v>
      </c>
      <c r="E25" s="15">
        <f t="shared" si="0"/>
        <v>-908.52027574999988</v>
      </c>
      <c r="F25" s="15">
        <f>SUM(F26:F28)</f>
        <v>191.40682499999997</v>
      </c>
      <c r="G25" s="15">
        <f>SUM(G26:G28)</f>
        <v>2019.1813764999999</v>
      </c>
      <c r="H25" s="15">
        <f t="shared" si="1"/>
        <v>-1827.7745514999999</v>
      </c>
      <c r="I25" s="15">
        <f>SUM(I26:I28)</f>
        <v>289.74723749999998</v>
      </c>
      <c r="J25" s="15">
        <f>SUM(J26:J28)</f>
        <v>3037.3740647499999</v>
      </c>
      <c r="K25" s="15">
        <f t="shared" si="2"/>
        <v>-2747.6268272500001</v>
      </c>
      <c r="L25" s="15">
        <f>SUM(L26:L28)</f>
        <v>391.68464999999998</v>
      </c>
      <c r="M25" s="15">
        <f>SUM(M26:M28)</f>
        <v>4061.3047529999994</v>
      </c>
      <c r="N25" s="15">
        <f t="shared" si="3"/>
        <v>-3669.6201029999993</v>
      </c>
    </row>
    <row r="26" spans="1:14" ht="18.75" customHeight="1" x14ac:dyDescent="0.3">
      <c r="A26" s="16" t="s">
        <v>49</v>
      </c>
      <c r="B26" s="23" t="s">
        <v>50</v>
      </c>
      <c r="C26" s="18">
        <v>3.6879999999999997</v>
      </c>
      <c r="D26" s="18">
        <v>148.87</v>
      </c>
      <c r="E26" s="15">
        <f t="shared" si="0"/>
        <v>-145.18200000000002</v>
      </c>
      <c r="F26" s="18">
        <v>48.774999999999999</v>
      </c>
      <c r="G26" s="18">
        <v>1329.3602204700001</v>
      </c>
      <c r="H26" s="15">
        <f t="shared" si="1"/>
        <v>-1280.58522047</v>
      </c>
      <c r="I26" s="18">
        <v>106.011</v>
      </c>
      <c r="J26" s="18">
        <v>2366.7512204700001</v>
      </c>
      <c r="K26" s="15">
        <f t="shared" si="2"/>
        <v>-2260.7402204700002</v>
      </c>
      <c r="L26" s="18">
        <v>274.82</v>
      </c>
      <c r="M26" s="18">
        <v>2998.4228479999997</v>
      </c>
      <c r="N26" s="15">
        <f t="shared" si="3"/>
        <v>-2723.6028479999995</v>
      </c>
    </row>
    <row r="27" spans="1:14" ht="18.75" customHeight="1" x14ac:dyDescent="0.3">
      <c r="A27" s="16" t="s">
        <v>51</v>
      </c>
      <c r="B27" s="23" t="s">
        <v>52</v>
      </c>
      <c r="C27" s="18">
        <v>71.848412499999995</v>
      </c>
      <c r="D27" s="18">
        <v>778.08668824999995</v>
      </c>
      <c r="E27" s="15">
        <f t="shared" si="0"/>
        <v>-706.23827574999996</v>
      </c>
      <c r="F27" s="18">
        <v>102.297825</v>
      </c>
      <c r="G27" s="18">
        <v>524.55315602999985</v>
      </c>
      <c r="H27" s="15">
        <f t="shared" si="1"/>
        <v>-422.25533102999987</v>
      </c>
      <c r="I27" s="18">
        <v>120.59823750000001</v>
      </c>
      <c r="J27" s="18">
        <v>414.11884427999968</v>
      </c>
      <c r="K27" s="15">
        <f t="shared" si="2"/>
        <v>-293.52060677999964</v>
      </c>
      <c r="L27" s="18">
        <v>27.32565</v>
      </c>
      <c r="M27" s="18">
        <v>709.4039049999999</v>
      </c>
      <c r="N27" s="15">
        <f t="shared" si="3"/>
        <v>-682.0782549999999</v>
      </c>
    </row>
    <row r="28" spans="1:14" ht="18.75" customHeight="1" x14ac:dyDescent="0.25">
      <c r="A28" s="16" t="s">
        <v>53</v>
      </c>
      <c r="B28" s="24" t="s">
        <v>54</v>
      </c>
      <c r="C28" s="18">
        <v>17.988</v>
      </c>
      <c r="D28" s="18">
        <v>75.087999999999994</v>
      </c>
      <c r="E28" s="15">
        <f t="shared" si="0"/>
        <v>-57.099999999999994</v>
      </c>
      <c r="F28" s="18">
        <v>40.333999999999989</v>
      </c>
      <c r="G28" s="18">
        <v>165.268</v>
      </c>
      <c r="H28" s="15">
        <f t="shared" si="1"/>
        <v>-124.93400000000001</v>
      </c>
      <c r="I28" s="18">
        <v>63.137999999999991</v>
      </c>
      <c r="J28" s="18">
        <v>256.50399999999996</v>
      </c>
      <c r="K28" s="15">
        <f t="shared" si="2"/>
        <v>-193.36599999999999</v>
      </c>
      <c r="L28" s="18">
        <v>89.538999999999987</v>
      </c>
      <c r="M28" s="18">
        <v>353.47799999999995</v>
      </c>
      <c r="N28" s="15">
        <f t="shared" si="3"/>
        <v>-263.93899999999996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174</v>
      </c>
      <c r="D29" s="15">
        <f>SUM(D30:D31)</f>
        <v>213</v>
      </c>
      <c r="E29" s="15">
        <f t="shared" si="0"/>
        <v>-39</v>
      </c>
      <c r="F29" s="15">
        <f>SUM(F30:F31)</f>
        <v>320.39999999999998</v>
      </c>
      <c r="G29" s="15">
        <f>SUM(G30:G31)</f>
        <v>441.2</v>
      </c>
      <c r="H29" s="15">
        <f t="shared" si="1"/>
        <v>-120.80000000000001</v>
      </c>
      <c r="I29" s="15">
        <f>SUM(I30:I31)</f>
        <v>438.8</v>
      </c>
      <c r="J29" s="15">
        <f>SUM(J30:J31)</f>
        <v>662.90000000000009</v>
      </c>
      <c r="K29" s="15">
        <f t="shared" si="2"/>
        <v>-224.10000000000008</v>
      </c>
      <c r="L29" s="15">
        <f>SUM(L30:L31)</f>
        <v>550.70000000000005</v>
      </c>
      <c r="M29" s="15">
        <f>SUM(M30:M31)</f>
        <v>827.8</v>
      </c>
      <c r="N29" s="15">
        <f t="shared" si="3"/>
        <v>-277.09999999999991</v>
      </c>
    </row>
    <row r="30" spans="1:14" ht="18.75" customHeight="1" x14ac:dyDescent="0.3">
      <c r="A30" s="16" t="s">
        <v>57</v>
      </c>
      <c r="B30" s="23" t="s">
        <v>58</v>
      </c>
      <c r="C30" s="18">
        <v>4.0999999999999996</v>
      </c>
      <c r="D30" s="18">
        <v>3</v>
      </c>
      <c r="E30" s="15">
        <f t="shared" si="0"/>
        <v>1.0999999999999996</v>
      </c>
      <c r="F30" s="18">
        <v>8</v>
      </c>
      <c r="G30" s="18">
        <v>3.5</v>
      </c>
      <c r="H30" s="15">
        <f t="shared" si="1"/>
        <v>4.5</v>
      </c>
      <c r="I30" s="18">
        <v>11</v>
      </c>
      <c r="J30" s="18">
        <v>6</v>
      </c>
      <c r="K30" s="15">
        <f t="shared" si="2"/>
        <v>5</v>
      </c>
      <c r="L30" s="18">
        <v>14</v>
      </c>
      <c r="M30" s="18">
        <v>9.4</v>
      </c>
      <c r="N30" s="15">
        <f t="shared" si="3"/>
        <v>4.5999999999999996</v>
      </c>
    </row>
    <row r="31" spans="1:14" ht="18.75" customHeight="1" x14ac:dyDescent="0.3">
      <c r="A31" s="16" t="s">
        <v>59</v>
      </c>
      <c r="B31" s="23" t="s">
        <v>60</v>
      </c>
      <c r="C31" s="18">
        <v>169.9</v>
      </c>
      <c r="D31" s="18">
        <v>210</v>
      </c>
      <c r="E31" s="15">
        <f t="shared" si="0"/>
        <v>-40.099999999999994</v>
      </c>
      <c r="F31" s="18">
        <v>312.39999999999998</v>
      </c>
      <c r="G31" s="18">
        <v>437.7</v>
      </c>
      <c r="H31" s="15">
        <f t="shared" si="1"/>
        <v>-125.30000000000001</v>
      </c>
      <c r="I31" s="18">
        <v>427.8</v>
      </c>
      <c r="J31" s="18">
        <v>656.90000000000009</v>
      </c>
      <c r="K31" s="15">
        <f t="shared" si="2"/>
        <v>-229.10000000000008</v>
      </c>
      <c r="L31" s="18">
        <v>536.70000000000005</v>
      </c>
      <c r="M31" s="18">
        <v>818.4</v>
      </c>
      <c r="N31" s="15">
        <f t="shared" si="3"/>
        <v>-281.69999999999993</v>
      </c>
    </row>
    <row r="32" spans="1:14" ht="18.75" customHeight="1" x14ac:dyDescent="0.3">
      <c r="A32" s="16" t="s">
        <v>61</v>
      </c>
      <c r="B32" s="25" t="s">
        <v>62</v>
      </c>
      <c r="C32" s="18">
        <v>58.927653070988562</v>
      </c>
      <c r="D32" s="18">
        <v>47.181711681856541</v>
      </c>
      <c r="E32" s="15">
        <f t="shared" si="0"/>
        <v>11.745941389132021</v>
      </c>
      <c r="F32" s="18">
        <v>87.89748224913204</v>
      </c>
      <c r="G32" s="18">
        <v>77.503886351347845</v>
      </c>
      <c r="H32" s="15">
        <f t="shared" si="1"/>
        <v>10.393595897784195</v>
      </c>
      <c r="I32" s="18">
        <v>144.77888107539621</v>
      </c>
      <c r="J32" s="18">
        <v>121.22904964749173</v>
      </c>
      <c r="K32" s="15">
        <f t="shared" si="2"/>
        <v>23.549831427904479</v>
      </c>
      <c r="L32" s="18">
        <v>195.99865443820411</v>
      </c>
      <c r="M32" s="18">
        <v>169.43115460142045</v>
      </c>
      <c r="N32" s="15">
        <f t="shared" si="3"/>
        <v>26.567499836783668</v>
      </c>
    </row>
    <row r="33" spans="1:14" ht="18.75" customHeight="1" x14ac:dyDescent="0.3">
      <c r="A33" s="16" t="s">
        <v>63</v>
      </c>
      <c r="B33" s="25" t="s">
        <v>64</v>
      </c>
      <c r="C33" s="18">
        <v>0.3</v>
      </c>
      <c r="D33" s="18">
        <v>0</v>
      </c>
      <c r="E33" s="15">
        <f t="shared" si="0"/>
        <v>0.3</v>
      </c>
      <c r="F33" s="18">
        <v>0.5</v>
      </c>
      <c r="G33" s="18">
        <v>0</v>
      </c>
      <c r="H33" s="15">
        <f t="shared" si="1"/>
        <v>0.5</v>
      </c>
      <c r="I33" s="18">
        <v>0.8</v>
      </c>
      <c r="J33" s="18">
        <v>0</v>
      </c>
      <c r="K33" s="15">
        <f t="shared" si="2"/>
        <v>0.8</v>
      </c>
      <c r="L33" s="18">
        <v>1</v>
      </c>
      <c r="M33" s="18">
        <v>0</v>
      </c>
      <c r="N33" s="15">
        <f t="shared" si="3"/>
        <v>1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423.29999999999995</v>
      </c>
      <c r="D34" s="15">
        <f>SUM(D35:D36)</f>
        <v>20.100000000000001</v>
      </c>
      <c r="E34" s="15">
        <f t="shared" si="0"/>
        <v>403.19999999999993</v>
      </c>
      <c r="F34" s="15">
        <f>SUM(F35:F36)</f>
        <v>516.20000000000005</v>
      </c>
      <c r="G34" s="15">
        <f>SUM(G35:G36)</f>
        <v>43.2</v>
      </c>
      <c r="H34" s="15">
        <f t="shared" si="1"/>
        <v>473.00000000000006</v>
      </c>
      <c r="I34" s="15">
        <f>SUM(I35:I36)</f>
        <v>554.4</v>
      </c>
      <c r="J34" s="15">
        <f>SUM(J35:J36)</f>
        <v>63.8</v>
      </c>
      <c r="K34" s="15">
        <f t="shared" si="2"/>
        <v>490.59999999999997</v>
      </c>
      <c r="L34" s="15">
        <f>SUM(L35:L36)</f>
        <v>558.80000000000007</v>
      </c>
      <c r="M34" s="15">
        <f>SUM(M35:M36)</f>
        <v>88.9</v>
      </c>
      <c r="N34" s="15">
        <f t="shared" si="3"/>
        <v>469.90000000000009</v>
      </c>
    </row>
    <row r="35" spans="1:14" ht="18.75" customHeight="1" x14ac:dyDescent="0.25">
      <c r="A35" s="16" t="s">
        <v>67</v>
      </c>
      <c r="B35" s="26" t="s">
        <v>68</v>
      </c>
      <c r="C35" s="18">
        <v>423.29999999999995</v>
      </c>
      <c r="D35" s="18">
        <v>20.100000000000001</v>
      </c>
      <c r="E35" s="15">
        <f t="shared" si="0"/>
        <v>403.19999999999993</v>
      </c>
      <c r="F35" s="18">
        <v>516.20000000000005</v>
      </c>
      <c r="G35" s="18">
        <v>43.2</v>
      </c>
      <c r="H35" s="15">
        <f t="shared" si="1"/>
        <v>473.00000000000006</v>
      </c>
      <c r="I35" s="18">
        <v>554.4</v>
      </c>
      <c r="J35" s="18">
        <v>63.8</v>
      </c>
      <c r="K35" s="15">
        <f t="shared" si="2"/>
        <v>490.59999999999997</v>
      </c>
      <c r="L35" s="18">
        <v>558.80000000000007</v>
      </c>
      <c r="M35" s="18">
        <v>88.9</v>
      </c>
      <c r="N35" s="15">
        <f t="shared" si="3"/>
        <v>469.90000000000009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144.791113</v>
      </c>
      <c r="D37" s="15">
        <f>SUM(D38:D39)</f>
        <v>418.85642962848959</v>
      </c>
      <c r="E37" s="15">
        <f t="shared" si="0"/>
        <v>-274.0653166284896</v>
      </c>
      <c r="F37" s="15">
        <f>SUM(F38:F39)</f>
        <v>362.82919600000002</v>
      </c>
      <c r="G37" s="15">
        <f>SUM(G38:G39)</f>
        <v>763.96277583697929</v>
      </c>
      <c r="H37" s="15">
        <f t="shared" si="1"/>
        <v>-401.13357983697927</v>
      </c>
      <c r="I37" s="15">
        <f>SUM(I38:I39)</f>
        <v>554.61227199999996</v>
      </c>
      <c r="J37" s="15">
        <f>SUM(J38:J39)</f>
        <v>1034.994080235469</v>
      </c>
      <c r="K37" s="15">
        <f t="shared" si="2"/>
        <v>-480.38180823546907</v>
      </c>
      <c r="L37" s="15">
        <f>SUM(L38:L39)</f>
        <v>933.30138099999999</v>
      </c>
      <c r="M37" s="15">
        <f>SUM(M38:M39)</f>
        <v>1361.1988233039585</v>
      </c>
      <c r="N37" s="15">
        <f t="shared" si="3"/>
        <v>-427.89744230395854</v>
      </c>
    </row>
    <row r="38" spans="1:14" ht="18.75" customHeight="1" x14ac:dyDescent="0.25">
      <c r="A38" s="16" t="s">
        <v>73</v>
      </c>
      <c r="B38" s="26" t="s">
        <v>68</v>
      </c>
      <c r="C38" s="18">
        <v>36.781950999999999</v>
      </c>
      <c r="D38" s="18">
        <v>259.8434366284896</v>
      </c>
      <c r="E38" s="15">
        <f t="shared" si="0"/>
        <v>-223.06148562848961</v>
      </c>
      <c r="F38" s="18">
        <v>146.81087199999999</v>
      </c>
      <c r="G38" s="18">
        <v>445.93678983697924</v>
      </c>
      <c r="H38" s="15">
        <f t="shared" si="1"/>
        <v>-299.12591783697928</v>
      </c>
      <c r="I38" s="18">
        <v>230.58478600000001</v>
      </c>
      <c r="J38" s="18">
        <v>557.95457923546883</v>
      </c>
      <c r="K38" s="15">
        <f t="shared" si="2"/>
        <v>-327.36979323546882</v>
      </c>
      <c r="L38" s="18">
        <v>501.26473299999998</v>
      </c>
      <c r="M38" s="18">
        <v>725.12989530395839</v>
      </c>
      <c r="N38" s="15">
        <f t="shared" si="3"/>
        <v>-223.86516230395841</v>
      </c>
    </row>
    <row r="39" spans="1:14" ht="18.75" customHeight="1" x14ac:dyDescent="0.25">
      <c r="A39" s="16" t="s">
        <v>74</v>
      </c>
      <c r="B39" s="26" t="s">
        <v>70</v>
      </c>
      <c r="C39" s="18">
        <v>108.009162</v>
      </c>
      <c r="D39" s="18">
        <v>159.01299299999999</v>
      </c>
      <c r="E39" s="15">
        <f t="shared" si="0"/>
        <v>-51.003830999999991</v>
      </c>
      <c r="F39" s="18">
        <v>216.01832400000001</v>
      </c>
      <c r="G39" s="18">
        <v>318.02598600000005</v>
      </c>
      <c r="H39" s="15">
        <f t="shared" si="1"/>
        <v>-102.00766200000004</v>
      </c>
      <c r="I39" s="18">
        <v>324.02748599999995</v>
      </c>
      <c r="J39" s="18">
        <v>477.03950100000009</v>
      </c>
      <c r="K39" s="15">
        <f t="shared" si="2"/>
        <v>-153.01201500000013</v>
      </c>
      <c r="L39" s="18">
        <v>432.03664799999996</v>
      </c>
      <c r="M39" s="18">
        <v>636.06892800000014</v>
      </c>
      <c r="N39" s="15">
        <f t="shared" si="3"/>
        <v>-204.03228000000018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200.70710599999998</v>
      </c>
      <c r="D40" s="15">
        <f>SUM(D41:D42)</f>
        <v>139.32760999999996</v>
      </c>
      <c r="E40" s="15">
        <f t="shared" si="0"/>
        <v>61.379496000000017</v>
      </c>
      <c r="F40" s="15">
        <f>SUM(F41:F42)</f>
        <v>595.14885900000002</v>
      </c>
      <c r="G40" s="15">
        <f>SUM(G41:G42)</f>
        <v>276.70992999999999</v>
      </c>
      <c r="H40" s="15">
        <f t="shared" si="1"/>
        <v>318.43892900000003</v>
      </c>
      <c r="I40" s="15">
        <f>SUM(I41:I42)</f>
        <v>1528.715242</v>
      </c>
      <c r="J40" s="15">
        <f>SUM(J41:J42)</f>
        <v>418.64174000000003</v>
      </c>
      <c r="K40" s="15">
        <f t="shared" si="2"/>
        <v>1110.073502</v>
      </c>
      <c r="L40" s="15">
        <f>SUM(L41:L42)</f>
        <v>2907.4341140000001</v>
      </c>
      <c r="M40" s="15">
        <f>SUM(M41:M42)</f>
        <v>533.10000000000014</v>
      </c>
      <c r="N40" s="15">
        <f t="shared" si="3"/>
        <v>2374.3341140000002</v>
      </c>
    </row>
    <row r="41" spans="1:14" ht="18.75" customHeight="1" x14ac:dyDescent="0.3">
      <c r="A41" s="16" t="s">
        <v>77</v>
      </c>
      <c r="B41" s="20" t="s">
        <v>78</v>
      </c>
      <c r="C41" s="18">
        <v>53.2224</v>
      </c>
      <c r="D41" s="18">
        <v>139.32760999999996</v>
      </c>
      <c r="E41" s="15">
        <f t="shared" si="0"/>
        <v>-86.105209999999971</v>
      </c>
      <c r="F41" s="18">
        <v>105.02976</v>
      </c>
      <c r="G41" s="18">
        <v>276.70992999999999</v>
      </c>
      <c r="H41" s="15">
        <f t="shared" si="1"/>
        <v>-171.68016999999998</v>
      </c>
      <c r="I41" s="18">
        <v>153.50015999999999</v>
      </c>
      <c r="J41" s="18">
        <v>418.64174000000003</v>
      </c>
      <c r="K41" s="15">
        <f t="shared" si="2"/>
        <v>-265.14158000000003</v>
      </c>
      <c r="L41" s="18">
        <v>211.2</v>
      </c>
      <c r="M41" s="18">
        <v>533.10000000000014</v>
      </c>
      <c r="N41" s="15">
        <f t="shared" si="3"/>
        <v>-321.90000000000015</v>
      </c>
    </row>
    <row r="42" spans="1:14" ht="18.75" customHeight="1" x14ac:dyDescent="0.3">
      <c r="A42" s="16" t="s">
        <v>79</v>
      </c>
      <c r="B42" s="20" t="s">
        <v>80</v>
      </c>
      <c r="C42" s="18">
        <v>147.48470599999999</v>
      </c>
      <c r="D42" s="18">
        <v>0</v>
      </c>
      <c r="E42" s="15">
        <f t="shared" si="0"/>
        <v>147.48470599999999</v>
      </c>
      <c r="F42" s="18">
        <v>490.11909900000001</v>
      </c>
      <c r="G42" s="18">
        <v>0</v>
      </c>
      <c r="H42" s="15">
        <f t="shared" si="1"/>
        <v>490.11909900000001</v>
      </c>
      <c r="I42" s="18">
        <v>1375.2150819999999</v>
      </c>
      <c r="J42" s="18">
        <v>0</v>
      </c>
      <c r="K42" s="15">
        <f t="shared" si="2"/>
        <v>1375.2150819999999</v>
      </c>
      <c r="L42" s="18">
        <v>2696.2341140000003</v>
      </c>
      <c r="M42" s="18">
        <v>0</v>
      </c>
      <c r="N42" s="15">
        <f t="shared" si="3"/>
        <v>2696.2341140000003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742.55378055840401</v>
      </c>
      <c r="D44" s="15">
        <f>+D45+D61+D77</f>
        <v>12.442967486288808</v>
      </c>
      <c r="E44" s="15">
        <f t="shared" si="0"/>
        <v>730.11081307211521</v>
      </c>
      <c r="F44" s="15">
        <f>+F45+F61+H72+F77+F91</f>
        <v>75.803336330232426</v>
      </c>
      <c r="G44" s="15">
        <f>+G45+G61+G77</f>
        <v>-222.43935039188489</v>
      </c>
      <c r="H44" s="15">
        <f t="shared" ref="H44:H71" si="4">+F44-G44</f>
        <v>298.2426867221173</v>
      </c>
      <c r="I44" s="15">
        <f>+I45+I61+K72+I77+I91</f>
        <v>-1209.192930397764</v>
      </c>
      <c r="J44" s="15">
        <f>+J45+J61+J77</f>
        <v>-1361.289220144824</v>
      </c>
      <c r="K44" s="15">
        <f t="shared" ref="K44:K71" si="5">+I44-J44</f>
        <v>152.09628974705993</v>
      </c>
      <c r="L44" s="15">
        <f>+L45+L61+N72+L77+L91</f>
        <v>-1743.7429116902917</v>
      </c>
      <c r="M44" s="15">
        <f>+M45+M61+M77</f>
        <v>-1248.7705788653632</v>
      </c>
      <c r="N44" s="15">
        <f t="shared" ref="N44:N71" si="6">+L44-M44</f>
        <v>-494.97233282492857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1042.9704125000001</v>
      </c>
      <c r="D45" s="15">
        <f>+D46+D51+D56</f>
        <v>1307.686688</v>
      </c>
      <c r="E45" s="15">
        <f t="shared" si="0"/>
        <v>-264.71627549999994</v>
      </c>
      <c r="F45" s="15">
        <f>+F46+F51+F56</f>
        <v>1737.0368249670405</v>
      </c>
      <c r="G45" s="15">
        <f>+G46+G51+G56</f>
        <v>1417.4719356299997</v>
      </c>
      <c r="H45" s="15">
        <f t="shared" si="4"/>
        <v>319.56488933704077</v>
      </c>
      <c r="I45" s="15">
        <f>+I46+I51+I56</f>
        <v>1263.5962374299997</v>
      </c>
      <c r="J45" s="15">
        <f>+J46+J51+J56</f>
        <v>996.0146234799995</v>
      </c>
      <c r="K45" s="15">
        <f t="shared" si="5"/>
        <v>267.58161395000025</v>
      </c>
      <c r="L45" s="15">
        <f>+L46+L51+L56</f>
        <v>1266.2696499999997</v>
      </c>
      <c r="M45" s="15">
        <f>+M46+M51+M56</f>
        <v>1356.5719049999998</v>
      </c>
      <c r="N45" s="15">
        <f t="shared" si="6"/>
        <v>-90.302255000000059</v>
      </c>
    </row>
    <row r="46" spans="1:14" ht="18.75" customHeight="1" x14ac:dyDescent="0.25">
      <c r="A46" s="16" t="s">
        <v>87</v>
      </c>
      <c r="B46" s="31" t="s">
        <v>88</v>
      </c>
      <c r="C46" s="15">
        <f>SUM(C47:C50)</f>
        <v>-42.325999999999993</v>
      </c>
      <c r="D46" s="15">
        <f>SUM(D47:D50)</f>
        <v>-177.28200024999984</v>
      </c>
      <c r="E46" s="15">
        <f t="shared" si="0"/>
        <v>134.95600024999985</v>
      </c>
      <c r="F46" s="15">
        <f>SUM(F47:F50)</f>
        <v>-122.5200000329594</v>
      </c>
      <c r="G46" s="15">
        <f>SUM(G47:G50)</f>
        <v>-100.53022039999996</v>
      </c>
      <c r="H46" s="15">
        <f t="shared" si="4"/>
        <v>-21.98977963295944</v>
      </c>
      <c r="I46" s="15">
        <f>SUM(I47:I50)</f>
        <v>-132.19900007000004</v>
      </c>
      <c r="J46" s="15">
        <f>SUM(J47:J50)</f>
        <v>-391.24422080000011</v>
      </c>
      <c r="K46" s="15">
        <f t="shared" si="5"/>
        <v>259.0452207300001</v>
      </c>
      <c r="L46" s="15">
        <f>SUM(L47:L50)</f>
        <v>-94.496000000000009</v>
      </c>
      <c r="M46" s="15">
        <f>SUM(M47:M50)</f>
        <v>-403.67200000000003</v>
      </c>
      <c r="N46" s="15">
        <f t="shared" si="6"/>
        <v>309.17600000000004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5.9497745000000002</v>
      </c>
      <c r="D48" s="18">
        <v>360.57646200000005</v>
      </c>
      <c r="E48" s="15">
        <f t="shared" si="0"/>
        <v>-354.62668750000006</v>
      </c>
      <c r="F48" s="18">
        <v>1.3645499999999999</v>
      </c>
      <c r="G48" s="18">
        <v>506.07785899999999</v>
      </c>
      <c r="H48" s="15">
        <f t="shared" si="4"/>
        <v>-504.71330899999998</v>
      </c>
      <c r="I48" s="18">
        <v>1.99662055</v>
      </c>
      <c r="J48" s="18">
        <v>520.07085400000005</v>
      </c>
      <c r="K48" s="15">
        <f t="shared" si="5"/>
        <v>-518.07423345000007</v>
      </c>
      <c r="L48" s="18">
        <v>0</v>
      </c>
      <c r="M48" s="18">
        <v>-207.584</v>
      </c>
      <c r="N48" s="15">
        <f t="shared" si="6"/>
        <v>207.584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0</v>
      </c>
      <c r="M49" s="18">
        <v>0</v>
      </c>
      <c r="N49" s="15">
        <f t="shared" si="6"/>
        <v>0</v>
      </c>
    </row>
    <row r="50" spans="1:14" ht="18.75" customHeight="1" x14ac:dyDescent="0.25">
      <c r="A50" s="16" t="s">
        <v>94</v>
      </c>
      <c r="B50" s="26" t="s">
        <v>70</v>
      </c>
      <c r="C50" s="18">
        <v>-48.275774499999997</v>
      </c>
      <c r="D50" s="18">
        <v>-537.85846224999989</v>
      </c>
      <c r="E50" s="15">
        <f t="shared" si="0"/>
        <v>489.58268774999988</v>
      </c>
      <c r="F50" s="18">
        <v>-123.8845500329594</v>
      </c>
      <c r="G50" s="18">
        <v>-606.60807939999995</v>
      </c>
      <c r="H50" s="15">
        <f t="shared" si="4"/>
        <v>482.72352936704056</v>
      </c>
      <c r="I50" s="18">
        <v>-134.19562062000003</v>
      </c>
      <c r="J50" s="18">
        <v>-911.31507480000016</v>
      </c>
      <c r="K50" s="15">
        <f t="shared" si="5"/>
        <v>777.11945418000016</v>
      </c>
      <c r="L50" s="18">
        <v>-94.496000000000009</v>
      </c>
      <c r="M50" s="18">
        <v>-196.08799999999999</v>
      </c>
      <c r="N50" s="15">
        <f t="shared" si="6"/>
        <v>101.59199999999998</v>
      </c>
    </row>
    <row r="51" spans="1:14" ht="18.75" customHeight="1" x14ac:dyDescent="0.25">
      <c r="A51" s="16" t="s">
        <v>95</v>
      </c>
      <c r="B51" s="31" t="s">
        <v>96</v>
      </c>
      <c r="C51" s="15">
        <f>SUM(C52:C55)</f>
        <v>71.848412499999995</v>
      </c>
      <c r="D51" s="15">
        <f>SUM(D52:D55)</f>
        <v>778.08668824999995</v>
      </c>
      <c r="E51" s="15">
        <f t="shared" si="0"/>
        <v>-706.23827574999996</v>
      </c>
      <c r="F51" s="15">
        <f>SUM(F52:F55)</f>
        <v>102.297825</v>
      </c>
      <c r="G51" s="15">
        <f>SUM(G52:G55)</f>
        <v>524.55315602999985</v>
      </c>
      <c r="H51" s="15">
        <f t="shared" si="4"/>
        <v>-422.25533102999987</v>
      </c>
      <c r="I51" s="15">
        <f>SUM(I52:I55)</f>
        <v>120.59823750000001</v>
      </c>
      <c r="J51" s="15">
        <f>SUM(J52:J55)</f>
        <v>414.11884427999956</v>
      </c>
      <c r="K51" s="15">
        <f t="shared" si="5"/>
        <v>-293.52060677999953</v>
      </c>
      <c r="L51" s="15">
        <f>SUM(L52:L55)</f>
        <v>27.325650000000021</v>
      </c>
      <c r="M51" s="15">
        <f>SUM(M52:M55)</f>
        <v>709.40390500000001</v>
      </c>
      <c r="N51" s="15">
        <f t="shared" si="6"/>
        <v>-682.07825500000001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1.1662499999999999E-2</v>
      </c>
      <c r="D53" s="18">
        <v>112.59968825</v>
      </c>
      <c r="E53" s="15">
        <f t="shared" si="0"/>
        <v>-112.58802575</v>
      </c>
      <c r="F53" s="18">
        <v>1.1743250000000001</v>
      </c>
      <c r="G53" s="18">
        <v>-147.11184397000005</v>
      </c>
      <c r="H53" s="15">
        <f t="shared" si="4"/>
        <v>148.28616897000006</v>
      </c>
      <c r="I53" s="18">
        <v>2.3369874999999998</v>
      </c>
      <c r="J53" s="18">
        <v>-5.8101557200000329</v>
      </c>
      <c r="K53" s="15">
        <f t="shared" si="5"/>
        <v>8.1471432200000322</v>
      </c>
      <c r="L53" s="18">
        <v>3.4996499999999999</v>
      </c>
      <c r="M53" s="18">
        <v>122.99290499999999</v>
      </c>
      <c r="N53" s="15">
        <f t="shared" si="6"/>
        <v>-119.49325499999999</v>
      </c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4"/>
        <v>0</v>
      </c>
      <c r="I54" s="18">
        <v>0</v>
      </c>
      <c r="J54" s="18">
        <v>0</v>
      </c>
      <c r="K54" s="15">
        <f t="shared" si="5"/>
        <v>0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71.836749999999995</v>
      </c>
      <c r="D55" s="18">
        <v>665.48699999999997</v>
      </c>
      <c r="E55" s="15">
        <f t="shared" si="0"/>
        <v>-593.65024999999991</v>
      </c>
      <c r="F55" s="18">
        <v>101.12350000000001</v>
      </c>
      <c r="G55" s="18">
        <v>671.66499999999996</v>
      </c>
      <c r="H55" s="15">
        <f t="shared" si="4"/>
        <v>-570.54149999999993</v>
      </c>
      <c r="I55" s="18">
        <v>118.26125</v>
      </c>
      <c r="J55" s="18">
        <v>419.92899999999958</v>
      </c>
      <c r="K55" s="15">
        <f t="shared" si="5"/>
        <v>-301.66774999999956</v>
      </c>
      <c r="L55" s="18">
        <v>23.826000000000022</v>
      </c>
      <c r="M55" s="18">
        <v>586.41100000000006</v>
      </c>
      <c r="N55" s="15">
        <f t="shared" si="6"/>
        <v>-562.58500000000004</v>
      </c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1013.448</v>
      </c>
      <c r="D56" s="15">
        <f>SUM(D57:D60)</f>
        <v>706.88199999999983</v>
      </c>
      <c r="E56" s="15">
        <f t="shared" si="0"/>
        <v>306.56600000000014</v>
      </c>
      <c r="F56" s="15">
        <f>SUM(F57:F60)</f>
        <v>1757.2589999999998</v>
      </c>
      <c r="G56" s="15">
        <f>SUM(G57:G60)</f>
        <v>993.44899999999996</v>
      </c>
      <c r="H56" s="15">
        <f t="shared" si="4"/>
        <v>763.80999999999983</v>
      </c>
      <c r="I56" s="15">
        <f>SUM(I57:I60)</f>
        <v>1275.1969999999999</v>
      </c>
      <c r="J56" s="15">
        <f>SUM(J57:J60)</f>
        <v>973.1400000000001</v>
      </c>
      <c r="K56" s="15">
        <f t="shared" si="5"/>
        <v>302.05699999999979</v>
      </c>
      <c r="L56" s="15">
        <f>SUM(L57:L60)</f>
        <v>1333.4399999999998</v>
      </c>
      <c r="M56" s="15">
        <f>SUM(M57:M60)</f>
        <v>1050.8399999999999</v>
      </c>
      <c r="N56" s="15">
        <f t="shared" si="6"/>
        <v>282.59999999999991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1013.448</v>
      </c>
      <c r="D60" s="18">
        <v>706.88199999999983</v>
      </c>
      <c r="E60" s="15">
        <f t="shared" si="0"/>
        <v>306.56600000000014</v>
      </c>
      <c r="F60" s="18">
        <v>1757.2589999999998</v>
      </c>
      <c r="G60" s="18">
        <v>993.44899999999996</v>
      </c>
      <c r="H60" s="15">
        <f t="shared" si="4"/>
        <v>763.80999999999983</v>
      </c>
      <c r="I60" s="18">
        <v>1275.1969999999999</v>
      </c>
      <c r="J60" s="18">
        <v>973.1400000000001</v>
      </c>
      <c r="K60" s="15">
        <f t="shared" si="5"/>
        <v>302.05699999999979</v>
      </c>
      <c r="L60" s="18">
        <v>1333.4399999999998</v>
      </c>
      <c r="M60" s="18">
        <v>1050.8399999999999</v>
      </c>
      <c r="N60" s="15">
        <f t="shared" si="6"/>
        <v>282.59999999999991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-40.000000000000114</v>
      </c>
      <c r="D61" s="15">
        <f>+D62+D67</f>
        <v>84.600000000000023</v>
      </c>
      <c r="E61" s="15">
        <f t="shared" si="0"/>
        <v>-124.60000000000014</v>
      </c>
      <c r="F61" s="15">
        <f>+F62+F67</f>
        <v>-1037.6999999999998</v>
      </c>
      <c r="G61" s="15">
        <f>+G62+G67</f>
        <v>-548.9</v>
      </c>
      <c r="H61" s="15">
        <f t="shared" si="4"/>
        <v>-488.79999999999984</v>
      </c>
      <c r="I61" s="15">
        <f>+I62+I67</f>
        <v>-1407.3</v>
      </c>
      <c r="J61" s="15">
        <f>+J62+J67</f>
        <v>-1637.5000000000002</v>
      </c>
      <c r="K61" s="15">
        <f t="shared" si="5"/>
        <v>230.20000000000027</v>
      </c>
      <c r="L61" s="15">
        <f>+L62+L67</f>
        <v>-529.00000000000011</v>
      </c>
      <c r="M61" s="15">
        <f>+M62+M67</f>
        <v>-2385.2000000000003</v>
      </c>
      <c r="N61" s="15">
        <f t="shared" si="6"/>
        <v>1856.2000000000003</v>
      </c>
    </row>
    <row r="62" spans="1:14" ht="18.75" customHeight="1" x14ac:dyDescent="0.25">
      <c r="A62" s="16" t="s">
        <v>108</v>
      </c>
      <c r="B62" s="31" t="s">
        <v>58</v>
      </c>
      <c r="C62" s="15">
        <f>SUM(C63:C66)</f>
        <v>574.29999999999995</v>
      </c>
      <c r="D62" s="15">
        <f>SUM(D63:D66)</f>
        <v>27</v>
      </c>
      <c r="E62" s="15">
        <f t="shared" si="0"/>
        <v>547.29999999999995</v>
      </c>
      <c r="F62" s="15">
        <f>SUM(F63:F66)</f>
        <v>582.30000000000007</v>
      </c>
      <c r="G62" s="15">
        <f>SUM(G63:G66)</f>
        <v>39</v>
      </c>
      <c r="H62" s="15">
        <f t="shared" si="4"/>
        <v>543.30000000000007</v>
      </c>
      <c r="I62" s="15">
        <f>SUM(I63:I66)</f>
        <v>609</v>
      </c>
      <c r="J62" s="15">
        <f>SUM(J63:J66)</f>
        <v>50</v>
      </c>
      <c r="K62" s="15">
        <f t="shared" si="5"/>
        <v>559</v>
      </c>
      <c r="L62" s="15">
        <f>SUM(L63:L66)</f>
        <v>965.99999999999989</v>
      </c>
      <c r="M62" s="15">
        <f>SUM(M63:M66)</f>
        <v>61</v>
      </c>
      <c r="N62" s="15">
        <f t="shared" si="6"/>
        <v>904.99999999999989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5.4</v>
      </c>
      <c r="D64" s="18">
        <v>0</v>
      </c>
      <c r="E64" s="15">
        <f t="shared" si="0"/>
        <v>5.4</v>
      </c>
      <c r="F64" s="18">
        <v>9.6</v>
      </c>
      <c r="G64" s="18">
        <v>0</v>
      </c>
      <c r="H64" s="15">
        <f t="shared" si="4"/>
        <v>9.6</v>
      </c>
      <c r="I64" s="18">
        <v>18.8</v>
      </c>
      <c r="J64" s="18">
        <v>0</v>
      </c>
      <c r="K64" s="15">
        <f t="shared" si="5"/>
        <v>18.8</v>
      </c>
      <c r="L64" s="18">
        <v>37.799999999999997</v>
      </c>
      <c r="M64" s="18">
        <v>0</v>
      </c>
      <c r="N64" s="15">
        <f t="shared" si="6"/>
        <v>37.799999999999997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568.9</v>
      </c>
      <c r="D66" s="18">
        <v>27</v>
      </c>
      <c r="E66" s="15">
        <f t="shared" si="0"/>
        <v>541.9</v>
      </c>
      <c r="F66" s="18">
        <v>572.70000000000005</v>
      </c>
      <c r="G66" s="18">
        <v>39</v>
      </c>
      <c r="H66" s="15">
        <f t="shared" si="4"/>
        <v>533.70000000000005</v>
      </c>
      <c r="I66" s="18">
        <v>590.20000000000005</v>
      </c>
      <c r="J66" s="18">
        <v>50</v>
      </c>
      <c r="K66" s="15">
        <f t="shared" si="5"/>
        <v>540.20000000000005</v>
      </c>
      <c r="L66" s="18">
        <v>928.19999999999993</v>
      </c>
      <c r="M66" s="18">
        <v>61</v>
      </c>
      <c r="N66" s="15">
        <f t="shared" si="6"/>
        <v>867.19999999999993</v>
      </c>
    </row>
    <row r="67" spans="1:14" ht="18.75" customHeight="1" x14ac:dyDescent="0.25">
      <c r="A67" s="16" t="s">
        <v>113</v>
      </c>
      <c r="B67" s="31" t="s">
        <v>60</v>
      </c>
      <c r="C67" s="15">
        <f>SUM(C68:C71)</f>
        <v>-614.30000000000007</v>
      </c>
      <c r="D67" s="15">
        <f>SUM(D68:D71)</f>
        <v>57.60000000000003</v>
      </c>
      <c r="E67" s="15">
        <f t="shared" si="0"/>
        <v>-671.90000000000009</v>
      </c>
      <c r="F67" s="15">
        <f>SUM(F68:F71)</f>
        <v>-1620</v>
      </c>
      <c r="G67" s="15">
        <f>SUM(G68:G71)</f>
        <v>-587.9</v>
      </c>
      <c r="H67" s="15">
        <f t="shared" si="4"/>
        <v>-1032.0999999999999</v>
      </c>
      <c r="I67" s="15">
        <f>SUM(I68:I71)</f>
        <v>-2016.3</v>
      </c>
      <c r="J67" s="15">
        <f>SUM(J68:J71)</f>
        <v>-1687.5000000000002</v>
      </c>
      <c r="K67" s="15">
        <f t="shared" si="5"/>
        <v>-328.79999999999973</v>
      </c>
      <c r="L67" s="15">
        <f>SUM(L68:L71)</f>
        <v>-1495</v>
      </c>
      <c r="M67" s="15">
        <f>SUM(M68:M71)</f>
        <v>-2446.2000000000003</v>
      </c>
      <c r="N67" s="15">
        <f t="shared" si="6"/>
        <v>951.20000000000027</v>
      </c>
    </row>
    <row r="68" spans="1:14" ht="18.75" customHeight="1" x14ac:dyDescent="0.25">
      <c r="A68" s="16" t="s">
        <v>114</v>
      </c>
      <c r="B68" s="26" t="s">
        <v>90</v>
      </c>
      <c r="C68" s="18">
        <v>-818.2</v>
      </c>
      <c r="D68" s="18">
        <v>0</v>
      </c>
      <c r="E68" s="15">
        <f t="shared" si="0"/>
        <v>-818.2</v>
      </c>
      <c r="F68" s="18">
        <v>-2205.1</v>
      </c>
      <c r="G68" s="18">
        <v>0</v>
      </c>
      <c r="H68" s="15">
        <f t="shared" si="4"/>
        <v>-2205.1</v>
      </c>
      <c r="I68" s="18">
        <v>-2509.5</v>
      </c>
      <c r="J68" s="18">
        <v>0</v>
      </c>
      <c r="K68" s="15">
        <f t="shared" si="5"/>
        <v>-2509.5</v>
      </c>
      <c r="L68" s="18">
        <v>-2137.4</v>
      </c>
      <c r="M68" s="18">
        <v>0</v>
      </c>
      <c r="N68" s="15">
        <f t="shared" si="6"/>
        <v>-2137.4</v>
      </c>
    </row>
    <row r="69" spans="1:14" ht="18.75" customHeight="1" x14ac:dyDescent="0.25">
      <c r="A69" s="16" t="s">
        <v>115</v>
      </c>
      <c r="B69" s="26" t="s">
        <v>92</v>
      </c>
      <c r="C69" s="18">
        <v>51.399999999999991</v>
      </c>
      <c r="D69" s="18">
        <v>148.4</v>
      </c>
      <c r="E69" s="15">
        <f t="shared" si="0"/>
        <v>-97.000000000000014</v>
      </c>
      <c r="F69" s="18">
        <v>592.79999999999995</v>
      </c>
      <c r="G69" s="18">
        <v>267.10000000000002</v>
      </c>
      <c r="H69" s="15">
        <f t="shared" si="4"/>
        <v>325.69999999999993</v>
      </c>
      <c r="I69" s="18">
        <v>496.8</v>
      </c>
      <c r="J69" s="18">
        <v>310.3</v>
      </c>
      <c r="K69" s="15">
        <f t="shared" si="5"/>
        <v>186.5</v>
      </c>
      <c r="L69" s="18">
        <v>508.5</v>
      </c>
      <c r="M69" s="18">
        <v>597.19999999999993</v>
      </c>
      <c r="N69" s="15">
        <f t="shared" si="6"/>
        <v>-88.699999999999932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-69.899999999999977</v>
      </c>
      <c r="E70" s="15">
        <f t="shared" ref="E70:E91" si="7">+C70-D70</f>
        <v>69.899999999999977</v>
      </c>
      <c r="F70" s="18">
        <v>0</v>
      </c>
      <c r="G70" s="18">
        <v>-911</v>
      </c>
      <c r="H70" s="15">
        <f t="shared" si="4"/>
        <v>911</v>
      </c>
      <c r="I70" s="18">
        <v>0</v>
      </c>
      <c r="J70" s="18">
        <v>-2066.2000000000003</v>
      </c>
      <c r="K70" s="15">
        <f t="shared" si="5"/>
        <v>2066.2000000000003</v>
      </c>
      <c r="L70" s="18">
        <v>0</v>
      </c>
      <c r="M70" s="18">
        <v>-3138</v>
      </c>
      <c r="N70" s="15">
        <f t="shared" si="6"/>
        <v>3138</v>
      </c>
    </row>
    <row r="71" spans="1:14" ht="18.75" customHeight="1" x14ac:dyDescent="0.25">
      <c r="A71" s="16" t="s">
        <v>117</v>
      </c>
      <c r="B71" s="26" t="s">
        <v>70</v>
      </c>
      <c r="C71" s="18">
        <v>152.50000000000003</v>
      </c>
      <c r="D71" s="18">
        <v>-20.9</v>
      </c>
      <c r="E71" s="15">
        <f t="shared" si="7"/>
        <v>173.40000000000003</v>
      </c>
      <c r="F71" s="18">
        <v>-7.7000000000000064</v>
      </c>
      <c r="G71" s="18">
        <v>56</v>
      </c>
      <c r="H71" s="15">
        <f t="shared" si="4"/>
        <v>-63.7</v>
      </c>
      <c r="I71" s="18">
        <v>-3.6000000000000139</v>
      </c>
      <c r="J71" s="18">
        <v>68.400000000000006</v>
      </c>
      <c r="K71" s="15">
        <f t="shared" si="5"/>
        <v>-72.000000000000014</v>
      </c>
      <c r="L71" s="18">
        <v>133.89999999999998</v>
      </c>
      <c r="M71" s="18">
        <v>94.6</v>
      </c>
      <c r="N71" s="15">
        <f t="shared" si="6"/>
        <v>39.299999999999983</v>
      </c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118.91500000000001</v>
      </c>
      <c r="F72" s="32"/>
      <c r="G72" s="32"/>
      <c r="H72" s="15">
        <f>SUM(H73:H76)</f>
        <v>123.56100000000004</v>
      </c>
      <c r="I72" s="32"/>
      <c r="J72" s="32"/>
      <c r="K72" s="15">
        <f>SUM(K73:K76)</f>
        <v>130.33799999999997</v>
      </c>
      <c r="L72" s="32"/>
      <c r="M72" s="32"/>
      <c r="N72" s="15">
        <f>SUM(N73:N76)</f>
        <v>245.02500000000001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47.600000000000009</v>
      </c>
      <c r="F73" s="32"/>
      <c r="G73" s="32"/>
      <c r="H73" s="18">
        <v>86.000000000000014</v>
      </c>
      <c r="I73" s="32"/>
      <c r="J73" s="32"/>
      <c r="K73" s="18">
        <v>123.6</v>
      </c>
      <c r="L73" s="32"/>
      <c r="M73" s="32"/>
      <c r="N73" s="18">
        <v>165.2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35.20000000000001</v>
      </c>
      <c r="F74" s="32"/>
      <c r="G74" s="32"/>
      <c r="H74" s="18">
        <v>54.400000000000006</v>
      </c>
      <c r="I74" s="32"/>
      <c r="J74" s="32"/>
      <c r="K74" s="18">
        <v>55.8</v>
      </c>
      <c r="L74" s="32"/>
      <c r="M74" s="32"/>
      <c r="N74" s="18">
        <v>77.100000000000009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36.114999999999995</v>
      </c>
      <c r="F76" s="32"/>
      <c r="G76" s="32"/>
      <c r="H76" s="18">
        <v>-16.838999999999995</v>
      </c>
      <c r="I76" s="32"/>
      <c r="J76" s="32"/>
      <c r="K76" s="18">
        <v>-49.061999999999998</v>
      </c>
      <c r="L76" s="32"/>
      <c r="M76" s="32"/>
      <c r="N76" s="18">
        <v>2.7250000000000014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-1460.7316319415961</v>
      </c>
      <c r="D77" s="15">
        <f>SUM(D79:D82)</f>
        <v>-1379.8437205137113</v>
      </c>
      <c r="E77" s="15">
        <f t="shared" si="7"/>
        <v>-80.887911427884774</v>
      </c>
      <c r="F77" s="15">
        <f>SUM(F79:F82)</f>
        <v>-744.2944886368083</v>
      </c>
      <c r="G77" s="15">
        <f>SUM(G79:G82)</f>
        <v>-1091.0112860218846</v>
      </c>
      <c r="H77" s="15">
        <f t="shared" ref="H77" si="8">+F77-G77</f>
        <v>346.71679738507635</v>
      </c>
      <c r="I77" s="15">
        <f>SUM(I79:I82)</f>
        <v>-1833.7271678277639</v>
      </c>
      <c r="J77" s="15">
        <f>SUM(J79:J82)</f>
        <v>-719.80384362482312</v>
      </c>
      <c r="K77" s="15">
        <f t="shared" ref="K77" si="9">+I77-J77</f>
        <v>-1113.9233242029409</v>
      </c>
      <c r="L77" s="15">
        <f>SUM(L79:L82)</f>
        <v>-2967.8375616902913</v>
      </c>
      <c r="M77" s="15">
        <f>SUM(M79:M82)</f>
        <v>-220.14248386536278</v>
      </c>
      <c r="N77" s="15">
        <f t="shared" ref="N77" si="10">+L77-M77</f>
        <v>-2747.6950778249284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-2108</v>
      </c>
      <c r="D79" s="18">
        <v>-1397.6</v>
      </c>
      <c r="E79" s="15">
        <f t="shared" si="7"/>
        <v>-710.40000000000009</v>
      </c>
      <c r="F79" s="18">
        <v>-1277.3</v>
      </c>
      <c r="G79" s="18">
        <v>-1426.5</v>
      </c>
      <c r="H79" s="15">
        <f t="shared" ref="H79:H82" si="11">+F79-G79</f>
        <v>149.20000000000005</v>
      </c>
      <c r="I79" s="18">
        <v>-2328.1</v>
      </c>
      <c r="J79" s="18">
        <v>-901.69999999999982</v>
      </c>
      <c r="K79" s="15">
        <f t="shared" ref="K79:K82" si="12">+I79-J79</f>
        <v>-1426.4</v>
      </c>
      <c r="L79" s="18">
        <v>-1953.9</v>
      </c>
      <c r="M79" s="18">
        <v>-727.9000000000002</v>
      </c>
      <c r="N79" s="15">
        <f t="shared" ref="N79:N82" si="13">+L79-M79</f>
        <v>-1226</v>
      </c>
    </row>
    <row r="80" spans="1:14" ht="18.75" customHeight="1" x14ac:dyDescent="0.25">
      <c r="A80" s="16" t="s">
        <v>127</v>
      </c>
      <c r="B80" s="26" t="s">
        <v>92</v>
      </c>
      <c r="C80" s="18">
        <v>-568.09999999999991</v>
      </c>
      <c r="D80" s="18">
        <v>-222.2</v>
      </c>
      <c r="E80" s="15">
        <f t="shared" si="7"/>
        <v>-345.89999999999992</v>
      </c>
      <c r="F80" s="18">
        <v>-1262.6000000000001</v>
      </c>
      <c r="G80" s="18">
        <v>4.8999999999999986</v>
      </c>
      <c r="H80" s="15">
        <f t="shared" si="11"/>
        <v>-1267.5000000000002</v>
      </c>
      <c r="I80" s="18">
        <v>-1553.6000000000001</v>
      </c>
      <c r="J80" s="18">
        <v>-108.5</v>
      </c>
      <c r="K80" s="15">
        <f t="shared" si="12"/>
        <v>-1445.1000000000001</v>
      </c>
      <c r="L80" s="18">
        <v>-1859.2</v>
      </c>
      <c r="M80" s="18">
        <v>308.80000000000007</v>
      </c>
      <c r="N80" s="15">
        <f t="shared" si="13"/>
        <v>-2168</v>
      </c>
    </row>
    <row r="81" spans="1:14" ht="18.75" customHeight="1" x14ac:dyDescent="0.25">
      <c r="A81" s="16" t="s">
        <v>128</v>
      </c>
      <c r="B81" s="26" t="s">
        <v>68</v>
      </c>
      <c r="C81" s="18">
        <v>925.3833680584039</v>
      </c>
      <c r="D81" s="18">
        <v>-11.847720513711423</v>
      </c>
      <c r="E81" s="15">
        <f t="shared" si="7"/>
        <v>937.23108857211537</v>
      </c>
      <c r="F81" s="18">
        <v>1537.5805113631918</v>
      </c>
      <c r="G81" s="18">
        <v>92.014713978115083</v>
      </c>
      <c r="H81" s="15">
        <f t="shared" si="11"/>
        <v>1445.5657973850766</v>
      </c>
      <c r="I81" s="18">
        <v>1978.9148321722359</v>
      </c>
      <c r="J81" s="18">
        <v>265.8241563751767</v>
      </c>
      <c r="K81" s="15">
        <f t="shared" si="12"/>
        <v>1713.0906757970592</v>
      </c>
      <c r="L81" s="18">
        <v>865.62743830970874</v>
      </c>
      <c r="M81" s="18">
        <v>260.23451613463737</v>
      </c>
      <c r="N81" s="15">
        <f t="shared" si="13"/>
        <v>605.39292217507136</v>
      </c>
    </row>
    <row r="82" spans="1:14" ht="18.75" customHeight="1" x14ac:dyDescent="0.25">
      <c r="A82" s="16" t="s">
        <v>129</v>
      </c>
      <c r="B82" s="26" t="s">
        <v>70</v>
      </c>
      <c r="C82" s="18">
        <v>289.98499999999996</v>
      </c>
      <c r="D82" s="18">
        <v>251.80400000000003</v>
      </c>
      <c r="E82" s="15">
        <f t="shared" si="7"/>
        <v>38.180999999999926</v>
      </c>
      <c r="F82" s="18">
        <v>258.02499999999998</v>
      </c>
      <c r="G82" s="18">
        <v>238.57400000000001</v>
      </c>
      <c r="H82" s="15">
        <f t="shared" si="11"/>
        <v>19.450999999999965</v>
      </c>
      <c r="I82" s="18">
        <v>69.058000000000007</v>
      </c>
      <c r="J82" s="18">
        <v>24.572000000000031</v>
      </c>
      <c r="K82" s="15">
        <f t="shared" si="12"/>
        <v>44.485999999999976</v>
      </c>
      <c r="L82" s="18">
        <v>-20.364999999999966</v>
      </c>
      <c r="M82" s="18">
        <v>-61.277000000000015</v>
      </c>
      <c r="N82" s="15">
        <f t="shared" si="13"/>
        <v>40.912000000000049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0.69942787914707449</v>
      </c>
      <c r="D84" s="18">
        <v>0</v>
      </c>
      <c r="E84" s="15">
        <f t="shared" ref="E84:E89" si="14">+C84-D84</f>
        <v>0.69942787914707449</v>
      </c>
      <c r="F84" s="18">
        <v>1.3064662394594626</v>
      </c>
      <c r="G84" s="18">
        <v>0</v>
      </c>
      <c r="H84" s="15">
        <f t="shared" ref="H84:H91" si="15">+F84-G84</f>
        <v>1.3064662394594626</v>
      </c>
      <c r="I84" s="18">
        <v>1.849651902959514</v>
      </c>
      <c r="J84" s="18">
        <v>0</v>
      </c>
      <c r="K84" s="15">
        <f t="shared" ref="K84:K91" si="16">+I84-J84</f>
        <v>1.849651902959514</v>
      </c>
      <c r="L84" s="18">
        <v>20.845163445932268</v>
      </c>
      <c r="M84" s="18">
        <v>0</v>
      </c>
      <c r="N84" s="15">
        <f t="shared" ref="N84:N91" si="17">+L84-M84</f>
        <v>20.845163445932268</v>
      </c>
    </row>
    <row r="85" spans="1:14" ht="18.75" customHeight="1" x14ac:dyDescent="0.25">
      <c r="A85" s="16" t="s">
        <v>133</v>
      </c>
      <c r="B85" s="26" t="s">
        <v>134</v>
      </c>
      <c r="C85" s="18">
        <v>-1625.8790000000001</v>
      </c>
      <c r="D85" s="18">
        <v>-1807.8447435800001</v>
      </c>
      <c r="E85" s="15">
        <f t="shared" si="14"/>
        <v>181.96574357999998</v>
      </c>
      <c r="F85" s="18">
        <v>-405.29599999999994</v>
      </c>
      <c r="G85" s="18">
        <v>-1385.4878194499997</v>
      </c>
      <c r="H85" s="15">
        <f t="shared" si="15"/>
        <v>980.1918194499998</v>
      </c>
      <c r="I85" s="18">
        <v>-1054.183</v>
      </c>
      <c r="J85" s="18">
        <v>-981.92064387999994</v>
      </c>
      <c r="K85" s="15">
        <f t="shared" si="16"/>
        <v>-72.262356120000049</v>
      </c>
      <c r="L85" s="18">
        <v>-1964.8160000000003</v>
      </c>
      <c r="M85" s="18">
        <v>-372.0645694000001</v>
      </c>
      <c r="N85" s="15">
        <f t="shared" si="17"/>
        <v>-1592.7514306000003</v>
      </c>
    </row>
    <row r="86" spans="1:14" ht="18.75" customHeight="1" x14ac:dyDescent="0.25">
      <c r="A86" s="16" t="s">
        <v>135</v>
      </c>
      <c r="B86" s="26" t="s">
        <v>136</v>
      </c>
      <c r="C86" s="18">
        <v>-34.02405982074324</v>
      </c>
      <c r="D86" s="18">
        <v>61.936023066288541</v>
      </c>
      <c r="E86" s="15">
        <f t="shared" si="14"/>
        <v>-95.960082887031774</v>
      </c>
      <c r="F86" s="18">
        <v>-568.40495487626788</v>
      </c>
      <c r="G86" s="18">
        <v>-22.638466571884891</v>
      </c>
      <c r="H86" s="15">
        <f t="shared" si="15"/>
        <v>-545.76648830438296</v>
      </c>
      <c r="I86" s="18">
        <v>-825.13381973072342</v>
      </c>
      <c r="J86" s="18">
        <v>114.32880025517676</v>
      </c>
      <c r="K86" s="15">
        <f t="shared" si="16"/>
        <v>-939.46261998590012</v>
      </c>
      <c r="L86" s="18">
        <v>-994.12272513622327</v>
      </c>
      <c r="M86" s="18">
        <v>158.17508553463733</v>
      </c>
      <c r="N86" s="15">
        <f t="shared" si="17"/>
        <v>-1152.2978106708606</v>
      </c>
    </row>
    <row r="87" spans="1:14" ht="18.75" customHeight="1" x14ac:dyDescent="0.25">
      <c r="A87" s="16" t="s">
        <v>137</v>
      </c>
      <c r="B87" s="26" t="s">
        <v>138</v>
      </c>
      <c r="C87" s="18">
        <v>17.399999999999999</v>
      </c>
      <c r="D87" s="18">
        <v>-16.8</v>
      </c>
      <c r="E87" s="15">
        <f t="shared" si="14"/>
        <v>34.200000000000003</v>
      </c>
      <c r="F87" s="18">
        <v>18.599999999999998</v>
      </c>
      <c r="G87" s="18">
        <v>9.5</v>
      </c>
      <c r="H87" s="15">
        <f t="shared" si="15"/>
        <v>9.0999999999999979</v>
      </c>
      <c r="I87" s="18">
        <v>8.1999999999999993</v>
      </c>
      <c r="J87" s="18">
        <v>7.6</v>
      </c>
      <c r="K87" s="15">
        <f t="shared" si="16"/>
        <v>0.59999999999999964</v>
      </c>
      <c r="L87" s="18">
        <v>-22.400000000000002</v>
      </c>
      <c r="M87" s="18">
        <v>5.1999999999999993</v>
      </c>
      <c r="N87" s="15">
        <f t="shared" si="17"/>
        <v>-27.6</v>
      </c>
    </row>
    <row r="88" spans="1:14" ht="18.75" customHeight="1" x14ac:dyDescent="0.25">
      <c r="A88" s="16" t="s">
        <v>139</v>
      </c>
      <c r="B88" s="26" t="s">
        <v>140</v>
      </c>
      <c r="C88" s="18">
        <v>113.47200000000001</v>
      </c>
      <c r="D88" s="18">
        <v>239.86500000000001</v>
      </c>
      <c r="E88" s="15">
        <f t="shared" si="14"/>
        <v>-126.393</v>
      </c>
      <c r="F88" s="18">
        <v>228.3</v>
      </c>
      <c r="G88" s="18">
        <v>283.41499999999996</v>
      </c>
      <c r="H88" s="15">
        <f t="shared" si="15"/>
        <v>-55.114999999999952</v>
      </c>
      <c r="I88" s="18">
        <v>63.539999999999992</v>
      </c>
      <c r="J88" s="18">
        <v>110.48800000000003</v>
      </c>
      <c r="K88" s="15">
        <f t="shared" si="16"/>
        <v>-46.948000000000036</v>
      </c>
      <c r="L88" s="18">
        <v>-18.843999999999987</v>
      </c>
      <c r="M88" s="18">
        <v>-9.0529999999999955</v>
      </c>
      <c r="N88" s="15">
        <f t="shared" si="17"/>
        <v>-9.7909999999999915</v>
      </c>
    </row>
    <row r="89" spans="1:14" ht="18.75" customHeight="1" x14ac:dyDescent="0.25">
      <c r="A89" s="16" t="s">
        <v>141</v>
      </c>
      <c r="B89" s="26" t="s">
        <v>142</v>
      </c>
      <c r="C89" s="18">
        <v>67.599999999999994</v>
      </c>
      <c r="D89" s="18">
        <v>143</v>
      </c>
      <c r="E89" s="15">
        <f t="shared" si="14"/>
        <v>-75.400000000000006</v>
      </c>
      <c r="F89" s="18">
        <v>-18.799999999999997</v>
      </c>
      <c r="G89" s="18">
        <v>24.200000000000006</v>
      </c>
      <c r="H89" s="15">
        <f t="shared" si="15"/>
        <v>-43</v>
      </c>
      <c r="I89" s="18">
        <v>-28</v>
      </c>
      <c r="J89" s="18">
        <v>29.700000000000003</v>
      </c>
      <c r="K89" s="15">
        <f t="shared" si="16"/>
        <v>-57.7</v>
      </c>
      <c r="L89" s="18">
        <v>11.500000000000004</v>
      </c>
      <c r="M89" s="18">
        <v>-2.3999999999999995</v>
      </c>
      <c r="N89" s="15">
        <f t="shared" si="17"/>
        <v>13.900000000000002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1081.4000000000001</v>
      </c>
      <c r="D91" s="32"/>
      <c r="E91" s="15">
        <f t="shared" si="7"/>
        <v>1081.4000000000001</v>
      </c>
      <c r="F91" s="18">
        <v>-2.7999999999999972</v>
      </c>
      <c r="G91" s="32"/>
      <c r="H91" s="15">
        <f t="shared" si="15"/>
        <v>-2.7999999999999972</v>
      </c>
      <c r="I91" s="18">
        <v>637.9</v>
      </c>
      <c r="J91" s="32"/>
      <c r="K91" s="15">
        <f t="shared" si="16"/>
        <v>637.9</v>
      </c>
      <c r="L91" s="18">
        <v>241.80000000000004</v>
      </c>
      <c r="M91" s="32"/>
      <c r="N91" s="15">
        <f t="shared" si="17"/>
        <v>241.80000000000004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685.69480906147669</v>
      </c>
      <c r="F92" s="32"/>
      <c r="G92" s="32"/>
      <c r="H92" s="15">
        <f>+H44-H6-H40</f>
        <v>312.39185657330256</v>
      </c>
      <c r="I92" s="32"/>
      <c r="J92" s="32"/>
      <c r="K92" s="15">
        <f>+K44-K6-K40</f>
        <v>-44.333808565665777</v>
      </c>
      <c r="L92" s="32"/>
      <c r="M92" s="32"/>
      <c r="N92" s="15">
        <f>+N44-N6-N40</f>
        <v>-1211.3705386479344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2024-10-07T12:34:22Z</dcterms:created>
  <dcterms:modified xsi:type="dcterms:W3CDTF">2024-10-07T12:34:57Z</dcterms:modified>
</cp:coreProperties>
</file>