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EB5A9823-EE7E-45A9-8BA3-AEF46EB2BC7B}" xr6:coauthVersionLast="47" xr6:coauthVersionMax="47" xr10:uidLastSave="{00000000-0000-0000-0000-000000000000}"/>
  <bookViews>
    <workbookView xWindow="-108" yWindow="-108" windowWidth="23256" windowHeight="13896" xr2:uid="{47F3F623-F638-4716-899C-72E1B699D291}"/>
  </bookViews>
  <sheets>
    <sheet name="QBOP_2026" sheetId="1" r:id="rId1"/>
  </sheets>
  <definedNames>
    <definedName name="_xlnm._FilterDatabase" localSheetId="0" hidden="1">QBOP_2026!$A$6:$BC$92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91" i="1" l="1"/>
  <c r="E90" i="1"/>
  <c r="E89" i="1"/>
  <c r="E88" i="1"/>
  <c r="E87" i="1"/>
  <c r="E86" i="1"/>
  <c r="E85" i="1"/>
  <c r="E84" i="1"/>
  <c r="E82" i="1"/>
  <c r="E81" i="1"/>
  <c r="E80" i="1"/>
  <c r="E79" i="1"/>
  <c r="D77" i="1"/>
  <c r="C77" i="1"/>
  <c r="E77" i="1" s="1"/>
  <c r="E72" i="1"/>
  <c r="E71" i="1"/>
  <c r="E70" i="1"/>
  <c r="E69" i="1"/>
  <c r="E68" i="1"/>
  <c r="D67" i="1"/>
  <c r="C67" i="1"/>
  <c r="E67" i="1" s="1"/>
  <c r="E66" i="1"/>
  <c r="E65" i="1"/>
  <c r="E64" i="1"/>
  <c r="E63" i="1"/>
  <c r="D62" i="1"/>
  <c r="C62" i="1"/>
  <c r="E60" i="1"/>
  <c r="E59" i="1"/>
  <c r="E58" i="1"/>
  <c r="E57" i="1"/>
  <c r="D56" i="1"/>
  <c r="C56" i="1"/>
  <c r="E55" i="1"/>
  <c r="E54" i="1"/>
  <c r="E53" i="1"/>
  <c r="E52" i="1"/>
  <c r="D51" i="1"/>
  <c r="C51" i="1"/>
  <c r="C45" i="1" s="1"/>
  <c r="E50" i="1"/>
  <c r="E49" i="1"/>
  <c r="E48" i="1"/>
  <c r="E47" i="1"/>
  <c r="D46" i="1"/>
  <c r="C46" i="1"/>
  <c r="E42" i="1"/>
  <c r="E41" i="1"/>
  <c r="D40" i="1"/>
  <c r="C40" i="1"/>
  <c r="E39" i="1"/>
  <c r="E38" i="1"/>
  <c r="D37" i="1"/>
  <c r="C37" i="1"/>
  <c r="E36" i="1"/>
  <c r="E35" i="1"/>
  <c r="D34" i="1"/>
  <c r="C34" i="1"/>
  <c r="E34" i="1" s="1"/>
  <c r="E33" i="1"/>
  <c r="E32" i="1"/>
  <c r="E31" i="1"/>
  <c r="E30" i="1"/>
  <c r="D29" i="1"/>
  <c r="C29" i="1"/>
  <c r="E28" i="1"/>
  <c r="E27" i="1"/>
  <c r="E26" i="1"/>
  <c r="D25" i="1"/>
  <c r="C25" i="1"/>
  <c r="E23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D8" i="1"/>
  <c r="C8" i="1"/>
  <c r="E7" i="1"/>
  <c r="E51" i="1" l="1"/>
  <c r="E37" i="1"/>
  <c r="E56" i="1"/>
  <c r="E8" i="1"/>
  <c r="E40" i="1"/>
  <c r="D45" i="1"/>
  <c r="E45" i="1" s="1"/>
  <c r="D24" i="1"/>
  <c r="D22" i="1" s="1"/>
  <c r="D6" i="1" s="1"/>
  <c r="C61" i="1"/>
  <c r="C44" i="1" s="1"/>
  <c r="C24" i="1"/>
  <c r="C22" i="1" s="1"/>
  <c r="D61" i="1"/>
  <c r="E46" i="1"/>
  <c r="E62" i="1"/>
  <c r="E29" i="1"/>
  <c r="E25" i="1"/>
  <c r="E24" i="1" l="1"/>
  <c r="D44" i="1"/>
  <c r="E44" i="1" s="1"/>
  <c r="E61" i="1"/>
  <c r="E22" i="1"/>
  <c r="C6" i="1"/>
  <c r="E6" i="1" s="1"/>
  <c r="E92" i="1" l="1"/>
</calcChain>
</file>

<file path=xl/sharedStrings.xml><?xml version="1.0" encoding="utf-8"?>
<sst xmlns="http://schemas.openxmlformats.org/spreadsheetml/2006/main" count="200" uniqueCount="145">
  <si>
    <t>Platobná bilancia</t>
  </si>
  <si>
    <t>(kumulatívne v mil. EUR)</t>
  </si>
  <si>
    <t>Q1</t>
  </si>
  <si>
    <t>Q2</t>
  </si>
  <si>
    <t>Q3</t>
  </si>
  <si>
    <t>Q4</t>
  </si>
  <si>
    <t>Kredit</t>
  </si>
  <si>
    <t>Debet</t>
  </si>
  <si>
    <t>Saldo</t>
  </si>
  <si>
    <t>1.</t>
  </si>
  <si>
    <t>Bežný účet</t>
  </si>
  <si>
    <t>1.1</t>
  </si>
  <si>
    <t>Tovar</t>
  </si>
  <si>
    <t>1.2</t>
  </si>
  <si>
    <t>Služby</t>
  </si>
  <si>
    <t>1.2.1</t>
  </si>
  <si>
    <t>Výrobné služby týkajúce sa fyzických vstupov vo vlastníctve tretích osôb</t>
  </si>
  <si>
    <t>1.2.2</t>
  </si>
  <si>
    <t>Služby údržby a opravy inde nezahrnuté</t>
  </si>
  <si>
    <t>1.2.3</t>
  </si>
  <si>
    <t>Doprava</t>
  </si>
  <si>
    <t>1.2.4</t>
  </si>
  <si>
    <t>Cestovný ruch</t>
  </si>
  <si>
    <t>1.2.5</t>
  </si>
  <si>
    <t>Stavebníctvo</t>
  </si>
  <si>
    <t>1.2.6</t>
  </si>
  <si>
    <t>Poisťovacie a dôchodkové služby</t>
  </si>
  <si>
    <t>1.2.7</t>
  </si>
  <si>
    <t>Finančné služby</t>
  </si>
  <si>
    <t>1.2.8</t>
  </si>
  <si>
    <t>Poplatky za používanie duševného vlastníctva</t>
  </si>
  <si>
    <t>1.2.9</t>
  </si>
  <si>
    <t>Telekomunikačné, počítačové a informačné služby</t>
  </si>
  <si>
    <t>1.2.10</t>
  </si>
  <si>
    <t>Ostatné obchodné služby</t>
  </si>
  <si>
    <t>1.2.11</t>
  </si>
  <si>
    <t>Osobné, kultúrne a rekreačné služby</t>
  </si>
  <si>
    <t>1.2.12</t>
  </si>
  <si>
    <t>Vládne tovary a služby</t>
  </si>
  <si>
    <t>1.2.13</t>
  </si>
  <si>
    <t>Ostatné služby inde nezahrnuté</t>
  </si>
  <si>
    <t>1.3</t>
  </si>
  <si>
    <t>Primárne výnosy</t>
  </si>
  <si>
    <t>1.3.1</t>
  </si>
  <si>
    <t>Kompenzácie pracovníkov</t>
  </si>
  <si>
    <t>1.3.2</t>
  </si>
  <si>
    <t>Výnosy z investícií</t>
  </si>
  <si>
    <t>1.3.2.1</t>
  </si>
  <si>
    <t>Priame investície</t>
  </si>
  <si>
    <t>1.3.2.1.1</t>
  </si>
  <si>
    <t>Dividendy</t>
  </si>
  <si>
    <t>1.3.2.1.2</t>
  </si>
  <si>
    <t>Reinvestovaný zisk</t>
  </si>
  <si>
    <t>1.3.2.1.3</t>
  </si>
  <si>
    <t>Dlhové nástroje</t>
  </si>
  <si>
    <t>1.3.2.2</t>
  </si>
  <si>
    <t>Portfóliové investície</t>
  </si>
  <si>
    <t>1.3.2.2.1</t>
  </si>
  <si>
    <t>Majetkové cenné papiere</t>
  </si>
  <si>
    <t>1.3.2.2.2</t>
  </si>
  <si>
    <t>Dlhové cenné papiere</t>
  </si>
  <si>
    <t>1.3.2.3</t>
  </si>
  <si>
    <t>Ostatné investície</t>
  </si>
  <si>
    <t>1.3.2.4</t>
  </si>
  <si>
    <t>Rezervné aktíva</t>
  </si>
  <si>
    <t>1.3.3</t>
  </si>
  <si>
    <t>Ostatné primárne výnosy</t>
  </si>
  <si>
    <t>1.3.3.v</t>
  </si>
  <si>
    <t>Vláda</t>
  </si>
  <si>
    <t>1.3.3.o</t>
  </si>
  <si>
    <t>Ostatné sektory</t>
  </si>
  <si>
    <t>1.4</t>
  </si>
  <si>
    <t>Sekundárne výnosy</t>
  </si>
  <si>
    <t>1.4.v</t>
  </si>
  <si>
    <t>1.4.o</t>
  </si>
  <si>
    <t>2.</t>
  </si>
  <si>
    <t>Kapitálový účet</t>
  </si>
  <si>
    <t>2.1</t>
  </si>
  <si>
    <t>Kúpa/Predaj nevýrobných nefinančných aktív</t>
  </si>
  <si>
    <t>2.2</t>
  </si>
  <si>
    <t>Kapitálové transfery</t>
  </si>
  <si>
    <t>Aktíva</t>
  </si>
  <si>
    <t>Pasíva</t>
  </si>
  <si>
    <t>3.</t>
  </si>
  <si>
    <t>Finančný účet</t>
  </si>
  <si>
    <t>3.1</t>
  </si>
  <si>
    <t>3.1.1</t>
  </si>
  <si>
    <t>Majetková účasť</t>
  </si>
  <si>
    <t>3.1.1.S1</t>
  </si>
  <si>
    <t>Centrálna banka</t>
  </si>
  <si>
    <t>3.1.1.S2</t>
  </si>
  <si>
    <t>Peňažné finančné inštitúcie</t>
  </si>
  <si>
    <t>3.1.1.S3</t>
  </si>
  <si>
    <t>3.1.1.S4</t>
  </si>
  <si>
    <t>3.1.2</t>
  </si>
  <si>
    <t>3.1.2.S1</t>
  </si>
  <si>
    <t>3.1.2.S2</t>
  </si>
  <si>
    <t>3.1.2.S3</t>
  </si>
  <si>
    <t>3.1.2.S4</t>
  </si>
  <si>
    <t>3.1.3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</si>
  <si>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</si>
  <si>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</si>
  <si>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</si>
  <si>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</si>
  <si>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</si>
  <si>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</si>
  <si>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</si>
  <si>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</si>
  <si>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</si>
  <si>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</si>
  <si>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</si>
  <si>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</si>
  <si>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</si>
  <si>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</si>
  <si>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</si>
  <si>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</si>
  <si>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Finančné deriváty</t>
  </si>
  <si>
    <t>3.3.S1</t>
  </si>
  <si>
    <t>3.3.S2</t>
  </si>
  <si>
    <t>3.3.S3</t>
  </si>
  <si>
    <t>3.3.S4</t>
  </si>
  <si>
    <t>3.4</t>
  </si>
  <si>
    <t>podľa sektorov</t>
  </si>
  <si>
    <t>3.4.S1</t>
  </si>
  <si>
    <t>3.4.S2</t>
  </si>
  <si>
    <t>3.4.S3</t>
  </si>
  <si>
    <t>3.4.S4</t>
  </si>
  <si>
    <t>podľa finančných nástrojov</t>
  </si>
  <si>
    <t>3.4.1</t>
  </si>
  <si>
    <t>Ostatné účasti</t>
  </si>
  <si>
    <t>3.4.2</t>
  </si>
  <si>
    <t>Hotovosť a vklady</t>
  </si>
  <si>
    <t>3.4.3</t>
  </si>
  <si>
    <t>Pôžičky</t>
  </si>
  <si>
    <t>3.4.4</t>
  </si>
  <si>
    <t>Poistné, penzijné a dôchodkové programy</t>
  </si>
  <si>
    <t>3.4.5</t>
  </si>
  <si>
    <t>Obchodné úvery a preddavky</t>
  </si>
  <si>
    <t>3.4.6</t>
  </si>
  <si>
    <t>Ostatné pohľadávky/záväzky</t>
  </si>
  <si>
    <t>3.4.7</t>
  </si>
  <si>
    <t>SDR</t>
  </si>
  <si>
    <t>3.5</t>
  </si>
  <si>
    <t>4.</t>
  </si>
  <si>
    <t>Chyby a omyly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</si>
</sst>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5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0" fontId="2" fillId="0" borderId="4" xfId="1" applyFont="1" applyBorder="1" applyAlignment="1">
      <alignment horizontal="right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5" xfId="2" applyFont="1" applyFill="1" applyBorder="1"/>
    <xf numFmtId="0" fontId="3" fillId="2" borderId="3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 wrapText="1" indent="5"/>
    </xf>
    <xf numFmtId="0" fontId="7" fillId="2" borderId="1" xfId="2" applyFont="1" applyFill="1" applyBorder="1"/>
    <xf numFmtId="0" fontId="13" fillId="2" borderId="3" xfId="1" applyFont="1" applyFill="1" applyBorder="1" applyAlignment="1">
      <alignment horizontal="justify" vertical="top" wrapText="1"/>
    </xf>
    <xf numFmtId="0" fontId="3" fillId="2" borderId="3" xfId="1" applyFont="1" applyFill="1" applyBorder="1" applyAlignment="1">
      <alignment horizontal="left" vertical="top" wrapText="1" indent="2"/>
    </xf>
    <xf numFmtId="0" fontId="3" fillId="2" borderId="1" xfId="1" applyFont="1" applyFill="1" applyBorder="1" applyAlignment="1">
      <alignment horizontal="left" vertical="top" indent="2"/>
    </xf>
    <xf numFmtId="0" fontId="3" fillId="2" borderId="3" xfId="1" applyFont="1" applyFill="1" applyBorder="1" applyAlignment="1">
      <alignment horizontal="left" vertical="top" wrapText="1" indent="6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EC671011-9A80-463E-8877-EB8FADF437E9}"/>
    <cellStyle name="Normal 7" xfId="1" xr:uid="{FA02C5D9-6354-4F24-8041-A666609CA097}"/>
    <cellStyle name="Normal_Booklet 2011_euro17_WGES_2011_280" xfId="2" xr:uid="{A4D9CF94-54B5-43A2-93F3-727A34EBC21F}"/>
  </cellStyles>
  <dxfs count="100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97C4-0846-41F2-BA04-6A16A89DEE5A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09375" defaultRowHeight="13.2" x14ac:dyDescent="0.25"/>
  <cols>
    <col min="1" max="1" width="12.5546875" style="4" customWidth="1"/>
    <col min="2" max="2" width="79.33203125" style="4" customWidth="1"/>
    <col min="3" max="5" width="13.33203125" style="3" customWidth="1"/>
    <col min="6" max="14" width="13.33203125" style="4" customWidth="1"/>
    <col min="15" max="16384" width="9.109375" style="4"/>
  </cols>
  <sheetData>
    <row r="1" spans="1:14" ht="24.9" customHeight="1" x14ac:dyDescent="0.35">
      <c r="A1" s="1"/>
      <c r="B1" s="2"/>
    </row>
    <row r="2" spans="1:14" ht="24.9" customHeight="1" x14ac:dyDescent="0.5">
      <c r="A2" s="1"/>
      <c r="B2" s="5" t="s">
        <v>0</v>
      </c>
      <c r="C2" s="5"/>
    </row>
    <row r="3" spans="1:14" ht="24.9" customHeight="1" x14ac:dyDescent="0.4">
      <c r="A3" s="1"/>
      <c r="B3" s="6" t="s">
        <v>1</v>
      </c>
    </row>
    <row r="4" spans="1:14" ht="24.9" customHeight="1" x14ac:dyDescent="0.5">
      <c r="A4" s="1"/>
      <c r="B4" s="5">
        <v>2026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" customHeight="1" x14ac:dyDescent="0.35">
      <c r="A5" s="13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5">
      <c r="A6" s="14" t="s">
        <v>9</v>
      </c>
      <c r="B6" s="15" t="s">
        <v>10</v>
      </c>
      <c r="C6" s="16">
        <f>+C7+C8+C22+C37</f>
        <v>31495.778357598407</v>
      </c>
      <c r="D6" s="16">
        <f>+D7+D8+D22+D37</f>
        <v>31909.679143461344</v>
      </c>
      <c r="E6" s="16">
        <f>+C6-D6</f>
        <v>-413.90078586293748</v>
      </c>
      <c r="F6" s="16"/>
      <c r="G6" s="16"/>
      <c r="H6" s="16"/>
      <c r="I6" s="16"/>
      <c r="J6" s="16"/>
      <c r="K6" s="16"/>
      <c r="L6" s="16"/>
      <c r="M6" s="16"/>
      <c r="N6" s="16"/>
    </row>
    <row r="7" spans="1:14" ht="18.75" customHeight="1" x14ac:dyDescent="0.3">
      <c r="A7" s="17" t="s">
        <v>11</v>
      </c>
      <c r="B7" s="18" t="s">
        <v>12</v>
      </c>
      <c r="C7" s="19">
        <v>26242.10009</v>
      </c>
      <c r="D7" s="19">
        <v>26168.617682</v>
      </c>
      <c r="E7" s="16">
        <f t="shared" ref="E7:E69" si="0">+C7-D7</f>
        <v>73.48240799999985</v>
      </c>
      <c r="F7" s="19"/>
      <c r="G7" s="19"/>
      <c r="H7" s="16"/>
      <c r="I7" s="19"/>
      <c r="J7" s="19"/>
      <c r="K7" s="16"/>
      <c r="L7" s="19"/>
      <c r="M7" s="19"/>
      <c r="N7" s="16"/>
    </row>
    <row r="8" spans="1:14" ht="18.75" customHeight="1" x14ac:dyDescent="0.3">
      <c r="A8" s="17" t="s">
        <v>13</v>
      </c>
      <c r="B8" s="18" t="s">
        <v>14</v>
      </c>
      <c r="C8" s="16">
        <f>SUM(C9:C21)</f>
        <v>3131.1393105918</v>
      </c>
      <c r="D8" s="16">
        <f>SUM(D9:D21)</f>
        <v>2979.3044106145494</v>
      </c>
      <c r="E8" s="16">
        <f t="shared" si="0"/>
        <v>151.83489997725064</v>
      </c>
      <c r="F8" s="16"/>
      <c r="G8" s="16"/>
      <c r="H8" s="16"/>
      <c r="I8" s="16"/>
      <c r="J8" s="16"/>
      <c r="K8" s="16"/>
      <c r="L8" s="16"/>
      <c r="M8" s="16"/>
      <c r="N8" s="16"/>
    </row>
    <row r="9" spans="1:14" ht="18.75" customHeight="1" x14ac:dyDescent="0.35">
      <c r="A9" s="17" t="s">
        <v>15</v>
      </c>
      <c r="B9" s="20" t="s">
        <v>16</v>
      </c>
      <c r="C9" s="19">
        <v>276.98616699999991</v>
      </c>
      <c r="D9" s="19">
        <v>-30.003073000000001</v>
      </c>
      <c r="E9" s="16">
        <f t="shared" si="0"/>
        <v>306.98923999999988</v>
      </c>
      <c r="F9" s="19"/>
      <c r="G9" s="19"/>
      <c r="H9" s="16"/>
      <c r="I9" s="19"/>
      <c r="J9" s="19"/>
      <c r="K9" s="16"/>
      <c r="L9" s="19"/>
      <c r="M9" s="19"/>
      <c r="N9" s="16"/>
    </row>
    <row r="10" spans="1:14" ht="18.75" customHeight="1" x14ac:dyDescent="0.35">
      <c r="A10" s="17" t="s">
        <v>17</v>
      </c>
      <c r="B10" s="20" t="s">
        <v>18</v>
      </c>
      <c r="C10" s="19">
        <v>83.512730498206295</v>
      </c>
      <c r="D10" s="19">
        <v>60.344807058483518</v>
      </c>
      <c r="E10" s="16">
        <f t="shared" si="0"/>
        <v>23.167923439722777</v>
      </c>
      <c r="F10" s="19"/>
      <c r="G10" s="19"/>
      <c r="H10" s="16"/>
      <c r="I10" s="19"/>
      <c r="J10" s="19"/>
      <c r="K10" s="16"/>
      <c r="L10" s="19"/>
      <c r="M10" s="19"/>
      <c r="N10" s="16"/>
    </row>
    <row r="11" spans="1:14" ht="18.75" customHeight="1" x14ac:dyDescent="0.35">
      <c r="A11" s="17" t="s">
        <v>19</v>
      </c>
      <c r="B11" s="20" t="s">
        <v>20</v>
      </c>
      <c r="C11" s="19">
        <v>889.79700629947456</v>
      </c>
      <c r="D11" s="19">
        <v>958.4593559563416</v>
      </c>
      <c r="E11" s="16">
        <f t="shared" si="0"/>
        <v>-68.662349656867036</v>
      </c>
      <c r="F11" s="19"/>
      <c r="G11" s="19"/>
      <c r="H11" s="16"/>
      <c r="I11" s="19"/>
      <c r="J11" s="19"/>
      <c r="K11" s="16"/>
      <c r="L11" s="19"/>
      <c r="M11" s="19"/>
      <c r="N11" s="16"/>
    </row>
    <row r="12" spans="1:14" ht="18.75" customHeight="1" x14ac:dyDescent="0.35">
      <c r="A12" s="17" t="s">
        <v>21</v>
      </c>
      <c r="B12" s="20" t="s">
        <v>22</v>
      </c>
      <c r="C12" s="19">
        <v>376.09999999999997</v>
      </c>
      <c r="D12" s="19">
        <v>549.30000000000007</v>
      </c>
      <c r="E12" s="16">
        <f t="shared" si="0"/>
        <v>-173.2000000000001</v>
      </c>
      <c r="F12" s="19"/>
      <c r="G12" s="19"/>
      <c r="H12" s="16"/>
      <c r="I12" s="19"/>
      <c r="J12" s="19"/>
      <c r="K12" s="16"/>
      <c r="L12" s="19"/>
      <c r="M12" s="19"/>
      <c r="N12" s="16"/>
    </row>
    <row r="13" spans="1:14" ht="18.75" customHeight="1" x14ac:dyDescent="0.35">
      <c r="A13" s="17" t="s">
        <v>23</v>
      </c>
      <c r="B13" s="20" t="s">
        <v>24</v>
      </c>
      <c r="C13" s="19">
        <v>27.273000000000003</v>
      </c>
      <c r="D13" s="19">
        <v>28.310000000000002</v>
      </c>
      <c r="E13" s="16">
        <f t="shared" si="0"/>
        <v>-1.036999999999999</v>
      </c>
      <c r="F13" s="19"/>
      <c r="G13" s="19"/>
      <c r="H13" s="16"/>
      <c r="I13" s="19"/>
      <c r="J13" s="19"/>
      <c r="K13" s="16"/>
      <c r="L13" s="19"/>
      <c r="M13" s="19"/>
      <c r="N13" s="16"/>
    </row>
    <row r="14" spans="1:14" ht="18.75" customHeight="1" x14ac:dyDescent="0.35">
      <c r="A14" s="17" t="s">
        <v>25</v>
      </c>
      <c r="B14" s="20" t="s">
        <v>26</v>
      </c>
      <c r="C14" s="19">
        <v>27.022000000000013</v>
      </c>
      <c r="D14" s="19">
        <v>50.892232499999977</v>
      </c>
      <c r="E14" s="16">
        <f t="shared" si="0"/>
        <v>-23.870232499999965</v>
      </c>
      <c r="F14" s="19"/>
      <c r="G14" s="19"/>
      <c r="H14" s="16"/>
      <c r="I14" s="19"/>
      <c r="J14" s="19"/>
      <c r="K14" s="16"/>
      <c r="L14" s="19"/>
      <c r="M14" s="19"/>
      <c r="N14" s="16"/>
    </row>
    <row r="15" spans="1:14" ht="18.75" customHeight="1" x14ac:dyDescent="0.35">
      <c r="A15" s="17" t="s">
        <v>27</v>
      </c>
      <c r="B15" s="20" t="s">
        <v>28</v>
      </c>
      <c r="C15" s="19">
        <v>89.877048556700259</v>
      </c>
      <c r="D15" s="19">
        <v>87.266993478451781</v>
      </c>
      <c r="E15" s="16">
        <f t="shared" si="0"/>
        <v>2.6100550782484788</v>
      </c>
      <c r="F15" s="19"/>
      <c r="G15" s="19"/>
      <c r="H15" s="16"/>
      <c r="I15" s="19"/>
      <c r="J15" s="19"/>
      <c r="K15" s="16"/>
      <c r="L15" s="19"/>
      <c r="M15" s="19"/>
      <c r="N15" s="16"/>
    </row>
    <row r="16" spans="1:14" ht="18.75" customHeight="1" x14ac:dyDescent="0.35">
      <c r="A16" s="17" t="s">
        <v>29</v>
      </c>
      <c r="B16" s="20" t="s">
        <v>30</v>
      </c>
      <c r="C16" s="19">
        <v>25.705000000000002</v>
      </c>
      <c r="D16" s="19">
        <v>187.00978846526084</v>
      </c>
      <c r="E16" s="16">
        <f t="shared" si="0"/>
        <v>-161.30478846526083</v>
      </c>
      <c r="F16" s="19"/>
      <c r="G16" s="19"/>
      <c r="H16" s="16"/>
      <c r="I16" s="19"/>
      <c r="J16" s="19"/>
      <c r="K16" s="16"/>
      <c r="L16" s="19"/>
      <c r="M16" s="19"/>
      <c r="N16" s="16"/>
    </row>
    <row r="17" spans="1:14" ht="18.75" customHeight="1" x14ac:dyDescent="0.35">
      <c r="A17" s="17" t="s">
        <v>31</v>
      </c>
      <c r="B17" s="20" t="s">
        <v>32</v>
      </c>
      <c r="C17" s="19">
        <v>506.41516367906138</v>
      </c>
      <c r="D17" s="19">
        <v>397.34946870660622</v>
      </c>
      <c r="E17" s="16">
        <f t="shared" si="0"/>
        <v>109.06569497245516</v>
      </c>
      <c r="F17" s="19"/>
      <c r="G17" s="19"/>
      <c r="H17" s="16"/>
      <c r="I17" s="19"/>
      <c r="J17" s="19"/>
      <c r="K17" s="16"/>
      <c r="L17" s="19"/>
      <c r="M17" s="19"/>
      <c r="N17" s="16"/>
    </row>
    <row r="18" spans="1:14" ht="18.75" customHeight="1" x14ac:dyDescent="0.35">
      <c r="A18" s="17" t="s">
        <v>33</v>
      </c>
      <c r="B18" s="20" t="s">
        <v>34</v>
      </c>
      <c r="C18" s="19">
        <v>808.66219455835824</v>
      </c>
      <c r="D18" s="19">
        <v>670.14183744940578</v>
      </c>
      <c r="E18" s="16">
        <f t="shared" si="0"/>
        <v>138.52035710895245</v>
      </c>
      <c r="F18" s="19"/>
      <c r="G18" s="19"/>
      <c r="H18" s="16"/>
      <c r="I18" s="19"/>
      <c r="J18" s="19"/>
      <c r="K18" s="16"/>
      <c r="L18" s="19"/>
      <c r="M18" s="19"/>
      <c r="N18" s="16"/>
    </row>
    <row r="19" spans="1:14" ht="18.75" customHeight="1" x14ac:dyDescent="0.35">
      <c r="A19" s="17" t="s">
        <v>35</v>
      </c>
      <c r="B19" s="21" t="s">
        <v>36</v>
      </c>
      <c r="C19" s="19">
        <v>7.5439999999999996</v>
      </c>
      <c r="D19" s="19">
        <v>18.932000000000002</v>
      </c>
      <c r="E19" s="16">
        <f t="shared" si="0"/>
        <v>-11.388000000000002</v>
      </c>
      <c r="F19" s="19"/>
      <c r="G19" s="19"/>
      <c r="H19" s="16"/>
      <c r="I19" s="19"/>
      <c r="J19" s="19"/>
      <c r="K19" s="16"/>
      <c r="L19" s="19"/>
      <c r="M19" s="19"/>
      <c r="N19" s="16"/>
    </row>
    <row r="20" spans="1:14" ht="18.75" customHeight="1" x14ac:dyDescent="0.35">
      <c r="A20" s="17" t="s">
        <v>37</v>
      </c>
      <c r="B20" s="21" t="s">
        <v>38</v>
      </c>
      <c r="C20" s="19">
        <v>12.244999999999999</v>
      </c>
      <c r="D20" s="19">
        <v>1.3009999999999999</v>
      </c>
      <c r="E20" s="16">
        <f t="shared" si="0"/>
        <v>10.943999999999999</v>
      </c>
      <c r="F20" s="19"/>
      <c r="G20" s="19"/>
      <c r="H20" s="16"/>
      <c r="I20" s="19"/>
      <c r="J20" s="19"/>
      <c r="K20" s="16"/>
      <c r="L20" s="19"/>
      <c r="M20" s="19"/>
      <c r="N20" s="16"/>
    </row>
    <row r="21" spans="1:14" ht="18.75" customHeight="1" x14ac:dyDescent="0.35">
      <c r="A21" s="17" t="s">
        <v>39</v>
      </c>
      <c r="B21" s="21" t="s">
        <v>40</v>
      </c>
      <c r="C21" s="19">
        <v>0</v>
      </c>
      <c r="D21" s="19">
        <v>0</v>
      </c>
      <c r="E21" s="16">
        <f t="shared" si="0"/>
        <v>0</v>
      </c>
      <c r="F21" s="19"/>
      <c r="G21" s="19"/>
      <c r="H21" s="16"/>
      <c r="I21" s="19"/>
      <c r="J21" s="19"/>
      <c r="K21" s="16"/>
      <c r="L21" s="19"/>
      <c r="M21" s="19"/>
      <c r="N21" s="16"/>
    </row>
    <row r="22" spans="1:14" ht="18.75" customHeight="1" x14ac:dyDescent="0.3">
      <c r="A22" s="17" t="s">
        <v>41</v>
      </c>
      <c r="B22" s="22" t="s">
        <v>42</v>
      </c>
      <c r="C22" s="16">
        <f>+C23+C24+C34</f>
        <v>1594.6935780066085</v>
      </c>
      <c r="D22" s="16">
        <f>+D23+D24+D34</f>
        <v>2073.4891706877452</v>
      </c>
      <c r="E22" s="16">
        <f t="shared" si="0"/>
        <v>-478.79559268113667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8.75" customHeight="1" x14ac:dyDescent="0.35">
      <c r="A23" s="17" t="s">
        <v>43</v>
      </c>
      <c r="B23" s="21" t="s">
        <v>44</v>
      </c>
      <c r="C23" s="19">
        <v>630.51449099999991</v>
      </c>
      <c r="D23" s="19">
        <v>102.973896</v>
      </c>
      <c r="E23" s="16">
        <f t="shared" si="0"/>
        <v>527.54059499999994</v>
      </c>
      <c r="F23" s="19"/>
      <c r="G23" s="19"/>
      <c r="H23" s="16"/>
      <c r="I23" s="19"/>
      <c r="J23" s="19"/>
      <c r="K23" s="16"/>
      <c r="L23" s="19"/>
      <c r="M23" s="19"/>
      <c r="N23" s="16"/>
    </row>
    <row r="24" spans="1:14" ht="18.75" customHeight="1" x14ac:dyDescent="0.35">
      <c r="A24" s="17" t="s">
        <v>45</v>
      </c>
      <c r="B24" s="21" t="s">
        <v>46</v>
      </c>
      <c r="C24" s="16">
        <f>+C25+C29+C32+C33</f>
        <v>499.91208700660866</v>
      </c>
      <c r="D24" s="16">
        <f>+D25+D29+D32+D33</f>
        <v>1928.0092746877453</v>
      </c>
      <c r="E24" s="16">
        <f t="shared" si="0"/>
        <v>-1428.0971876811368</v>
      </c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18.75" customHeight="1" x14ac:dyDescent="0.35">
      <c r="A25" s="17" t="s">
        <v>47</v>
      </c>
      <c r="B25" s="23" t="s">
        <v>48</v>
      </c>
      <c r="C25" s="16">
        <f>SUM(C26:C28)</f>
        <v>206.98336399999994</v>
      </c>
      <c r="D25" s="16">
        <f>SUM(D26:D28)</f>
        <v>1178.8130000000001</v>
      </c>
      <c r="E25" s="16">
        <f t="shared" si="0"/>
        <v>-971.82963600000016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18.75" customHeight="1" x14ac:dyDescent="0.35">
      <c r="A26" s="17" t="s">
        <v>49</v>
      </c>
      <c r="B26" s="24" t="s">
        <v>50</v>
      </c>
      <c r="C26" s="19">
        <v>49.313000000000002</v>
      </c>
      <c r="D26" s="19">
        <v>1141.1977910000001</v>
      </c>
      <c r="E26" s="16">
        <f t="shared" si="0"/>
        <v>-1091.884791</v>
      </c>
      <c r="F26" s="19"/>
      <c r="G26" s="19"/>
      <c r="H26" s="16"/>
      <c r="I26" s="19"/>
      <c r="J26" s="19"/>
      <c r="K26" s="16"/>
      <c r="L26" s="19"/>
      <c r="M26" s="19"/>
      <c r="N26" s="16"/>
    </row>
    <row r="27" spans="1:14" ht="18.75" customHeight="1" x14ac:dyDescent="0.35">
      <c r="A27" s="17" t="s">
        <v>51</v>
      </c>
      <c r="B27" s="24" t="s">
        <v>52</v>
      </c>
      <c r="C27" s="19">
        <v>85.686999999999941</v>
      </c>
      <c r="D27" s="19">
        <v>-41.197791000000066</v>
      </c>
      <c r="E27" s="16">
        <f t="shared" si="0"/>
        <v>126.88479100000001</v>
      </c>
      <c r="F27" s="19"/>
      <c r="G27" s="19"/>
      <c r="H27" s="16"/>
      <c r="I27" s="19"/>
      <c r="J27" s="19"/>
      <c r="K27" s="16"/>
      <c r="L27" s="19"/>
      <c r="M27" s="19"/>
      <c r="N27" s="16"/>
    </row>
    <row r="28" spans="1:14" ht="18.75" customHeight="1" x14ac:dyDescent="0.3">
      <c r="A28" s="17" t="s">
        <v>53</v>
      </c>
      <c r="B28" s="25" t="s">
        <v>54</v>
      </c>
      <c r="C28" s="19">
        <v>71.983364000000009</v>
      </c>
      <c r="D28" s="19">
        <v>78.813000000000002</v>
      </c>
      <c r="E28" s="16">
        <f t="shared" si="0"/>
        <v>-6.8296359999999936</v>
      </c>
      <c r="F28" s="19"/>
      <c r="G28" s="19"/>
      <c r="H28" s="16"/>
      <c r="I28" s="19"/>
      <c r="J28" s="19"/>
      <c r="K28" s="16"/>
      <c r="L28" s="19"/>
      <c r="M28" s="19"/>
      <c r="N28" s="16"/>
    </row>
    <row r="29" spans="1:14" ht="18.75" customHeight="1" x14ac:dyDescent="0.35">
      <c r="A29" s="17" t="s">
        <v>55</v>
      </c>
      <c r="B29" s="26" t="s">
        <v>56</v>
      </c>
      <c r="C29" s="16">
        <f>SUM(C30:C31)</f>
        <v>207.9</v>
      </c>
      <c r="D29" s="16">
        <f>SUM(D30:D31)</f>
        <v>412</v>
      </c>
      <c r="E29" s="16">
        <f t="shared" si="0"/>
        <v>-204.1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8.75" customHeight="1" x14ac:dyDescent="0.35">
      <c r="A30" s="17" t="s">
        <v>57</v>
      </c>
      <c r="B30" s="24" t="s">
        <v>58</v>
      </c>
      <c r="C30" s="19">
        <v>49</v>
      </c>
      <c r="D30" s="19">
        <v>2.2999999999999998</v>
      </c>
      <c r="E30" s="16">
        <f t="shared" si="0"/>
        <v>46.7</v>
      </c>
      <c r="F30" s="19"/>
      <c r="G30" s="19"/>
      <c r="H30" s="16"/>
      <c r="I30" s="19"/>
      <c r="J30" s="19"/>
      <c r="K30" s="16"/>
      <c r="L30" s="19"/>
      <c r="M30" s="19"/>
      <c r="N30" s="16"/>
    </row>
    <row r="31" spans="1:14" ht="18.75" customHeight="1" x14ac:dyDescent="0.35">
      <c r="A31" s="17" t="s">
        <v>59</v>
      </c>
      <c r="B31" s="24" t="s">
        <v>60</v>
      </c>
      <c r="C31" s="19">
        <v>158.9</v>
      </c>
      <c r="D31" s="19">
        <v>409.7</v>
      </c>
      <c r="E31" s="16">
        <f t="shared" si="0"/>
        <v>-250.79999999999998</v>
      </c>
      <c r="F31" s="19"/>
      <c r="G31" s="19"/>
      <c r="H31" s="16"/>
      <c r="I31" s="19"/>
      <c r="J31" s="19"/>
      <c r="K31" s="16"/>
      <c r="L31" s="19"/>
      <c r="M31" s="19"/>
      <c r="N31" s="16"/>
    </row>
    <row r="32" spans="1:14" ht="18.75" customHeight="1" x14ac:dyDescent="0.35">
      <c r="A32" s="17" t="s">
        <v>61</v>
      </c>
      <c r="B32" s="26" t="s">
        <v>62</v>
      </c>
      <c r="C32" s="19">
        <v>58.328723006608762</v>
      </c>
      <c r="D32" s="19">
        <v>337.19627468774524</v>
      </c>
      <c r="E32" s="16">
        <f t="shared" si="0"/>
        <v>-278.86755168113649</v>
      </c>
      <c r="F32" s="19"/>
      <c r="G32" s="19"/>
      <c r="H32" s="16"/>
      <c r="I32" s="19"/>
      <c r="J32" s="19"/>
      <c r="K32" s="16"/>
      <c r="L32" s="19"/>
      <c r="M32" s="19"/>
      <c r="N32" s="16"/>
    </row>
    <row r="33" spans="1:14" ht="18.75" customHeight="1" x14ac:dyDescent="0.35">
      <c r="A33" s="17" t="s">
        <v>63</v>
      </c>
      <c r="B33" s="26" t="s">
        <v>64</v>
      </c>
      <c r="C33" s="19">
        <v>26.7</v>
      </c>
      <c r="D33" s="19">
        <v>0</v>
      </c>
      <c r="E33" s="16">
        <f t="shared" si="0"/>
        <v>26.7</v>
      </c>
      <c r="F33" s="19"/>
      <c r="G33" s="19"/>
      <c r="H33" s="16"/>
      <c r="I33" s="19"/>
      <c r="J33" s="19"/>
      <c r="K33" s="16"/>
      <c r="L33" s="19"/>
      <c r="M33" s="19"/>
      <c r="N33" s="16"/>
    </row>
    <row r="34" spans="1:14" ht="18.75" customHeight="1" x14ac:dyDescent="0.35">
      <c r="A34" s="17" t="s">
        <v>65</v>
      </c>
      <c r="B34" s="21" t="s">
        <v>66</v>
      </c>
      <c r="C34" s="16">
        <f>SUM(C35:C36)</f>
        <v>464.267</v>
      </c>
      <c r="D34" s="16">
        <f>SUM(D35:D36)</f>
        <v>42.506</v>
      </c>
      <c r="E34" s="16">
        <f t="shared" si="0"/>
        <v>421.76099999999997</v>
      </c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8.75" customHeight="1" x14ac:dyDescent="0.3">
      <c r="A35" s="17" t="s">
        <v>67</v>
      </c>
      <c r="B35" s="27" t="s">
        <v>68</v>
      </c>
      <c r="C35" s="19">
        <v>463.5</v>
      </c>
      <c r="D35" s="19">
        <v>41.4</v>
      </c>
      <c r="E35" s="16">
        <f t="shared" si="0"/>
        <v>422.1</v>
      </c>
      <c r="F35" s="19"/>
      <c r="G35" s="19"/>
      <c r="H35" s="16"/>
      <c r="I35" s="19"/>
      <c r="J35" s="19"/>
      <c r="K35" s="16"/>
      <c r="L35" s="19"/>
      <c r="M35" s="19"/>
      <c r="N35" s="16"/>
    </row>
    <row r="36" spans="1:14" ht="18.75" customHeight="1" x14ac:dyDescent="0.3">
      <c r="A36" s="17" t="s">
        <v>69</v>
      </c>
      <c r="B36" s="27" t="s">
        <v>70</v>
      </c>
      <c r="C36" s="19">
        <v>0.76700000000000002</v>
      </c>
      <c r="D36" s="19">
        <v>1.1060000000000001</v>
      </c>
      <c r="E36" s="16">
        <f t="shared" si="0"/>
        <v>-0.33900000000000008</v>
      </c>
      <c r="F36" s="19"/>
      <c r="G36" s="19"/>
      <c r="H36" s="16"/>
      <c r="I36" s="19"/>
      <c r="J36" s="19"/>
      <c r="K36" s="16"/>
      <c r="L36" s="19"/>
      <c r="M36" s="19"/>
      <c r="N36" s="16"/>
    </row>
    <row r="37" spans="1:14" ht="18.75" customHeight="1" x14ac:dyDescent="0.35">
      <c r="A37" s="17" t="s">
        <v>71</v>
      </c>
      <c r="B37" s="28" t="s">
        <v>72</v>
      </c>
      <c r="C37" s="16">
        <f>SUM(C38:C39)</f>
        <v>527.84537899999998</v>
      </c>
      <c r="D37" s="16">
        <f>SUM(D38:D39)</f>
        <v>688.26788015904879</v>
      </c>
      <c r="E37" s="16">
        <f t="shared" si="0"/>
        <v>-160.42250115904881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18.75" customHeight="1" x14ac:dyDescent="0.3">
      <c r="A38" s="17" t="s">
        <v>73</v>
      </c>
      <c r="B38" s="27" t="s">
        <v>68</v>
      </c>
      <c r="C38" s="19">
        <v>349.168004</v>
      </c>
      <c r="D38" s="19">
        <v>381.44991215904878</v>
      </c>
      <c r="E38" s="16">
        <f t="shared" si="0"/>
        <v>-32.281908159048783</v>
      </c>
      <c r="F38" s="19"/>
      <c r="G38" s="19"/>
      <c r="H38" s="16"/>
      <c r="I38" s="19"/>
      <c r="J38" s="19"/>
      <c r="K38" s="16"/>
      <c r="L38" s="19"/>
      <c r="M38" s="19"/>
      <c r="N38" s="16"/>
    </row>
    <row r="39" spans="1:14" ht="18.75" customHeight="1" x14ac:dyDescent="0.3">
      <c r="A39" s="17" t="s">
        <v>74</v>
      </c>
      <c r="B39" s="27" t="s">
        <v>70</v>
      </c>
      <c r="C39" s="19">
        <v>178.67737499999998</v>
      </c>
      <c r="D39" s="19">
        <v>306.81796800000001</v>
      </c>
      <c r="E39" s="16">
        <f t="shared" si="0"/>
        <v>-128.14059300000002</v>
      </c>
      <c r="F39" s="19"/>
      <c r="G39" s="19"/>
      <c r="H39" s="16"/>
      <c r="I39" s="19"/>
      <c r="J39" s="19"/>
      <c r="K39" s="16"/>
      <c r="L39" s="19"/>
      <c r="M39" s="19"/>
      <c r="N39" s="16"/>
    </row>
    <row r="40" spans="1:14" ht="18.75" customHeight="1" x14ac:dyDescent="0.35">
      <c r="A40" s="14" t="s">
        <v>75</v>
      </c>
      <c r="B40" s="29" t="s">
        <v>76</v>
      </c>
      <c r="C40" s="16">
        <f>SUM(C41:C42)</f>
        <v>346.4</v>
      </c>
      <c r="D40" s="16">
        <f>SUM(D41:D42)</f>
        <v>280.3</v>
      </c>
      <c r="E40" s="16">
        <f t="shared" si="0"/>
        <v>66.099999999999966</v>
      </c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18.75" customHeight="1" x14ac:dyDescent="0.35">
      <c r="A41" s="17" t="s">
        <v>77</v>
      </c>
      <c r="B41" s="21" t="s">
        <v>78</v>
      </c>
      <c r="C41" s="19">
        <v>75.400000000000006</v>
      </c>
      <c r="D41" s="19">
        <v>280.3</v>
      </c>
      <c r="E41" s="16">
        <f t="shared" si="0"/>
        <v>-204.9</v>
      </c>
      <c r="F41" s="19"/>
      <c r="G41" s="19"/>
      <c r="H41" s="16"/>
      <c r="I41" s="19"/>
      <c r="J41" s="19"/>
      <c r="K41" s="16"/>
      <c r="L41" s="19"/>
      <c r="M41" s="19"/>
      <c r="N41" s="16"/>
    </row>
    <row r="42" spans="1:14" ht="18.75" customHeight="1" x14ac:dyDescent="0.35">
      <c r="A42" s="17" t="s">
        <v>79</v>
      </c>
      <c r="B42" s="21" t="s">
        <v>80</v>
      </c>
      <c r="C42" s="19">
        <v>271</v>
      </c>
      <c r="D42" s="19">
        <v>0</v>
      </c>
      <c r="E42" s="16">
        <f t="shared" si="0"/>
        <v>271</v>
      </c>
      <c r="F42" s="19"/>
      <c r="G42" s="19"/>
      <c r="H42" s="16"/>
      <c r="I42" s="19"/>
      <c r="J42" s="19"/>
      <c r="K42" s="16"/>
      <c r="L42" s="19"/>
      <c r="M42" s="19"/>
      <c r="N42" s="16"/>
    </row>
    <row r="43" spans="1:14" ht="18.75" customHeight="1" x14ac:dyDescent="0.35">
      <c r="A43" s="30"/>
      <c r="B43" s="31"/>
      <c r="C43" s="12" t="s">
        <v>81</v>
      </c>
      <c r="D43" s="12" t="s">
        <v>82</v>
      </c>
      <c r="E43" s="12" t="s">
        <v>8</v>
      </c>
      <c r="F43" s="12" t="s">
        <v>81</v>
      </c>
      <c r="G43" s="12" t="s">
        <v>82</v>
      </c>
      <c r="H43" s="12" t="s">
        <v>8</v>
      </c>
      <c r="I43" s="12" t="s">
        <v>81</v>
      </c>
      <c r="J43" s="12" t="s">
        <v>82</v>
      </c>
      <c r="K43" s="12" t="s">
        <v>8</v>
      </c>
      <c r="L43" s="12" t="s">
        <v>81</v>
      </c>
      <c r="M43" s="12" t="s">
        <v>82</v>
      </c>
      <c r="N43" s="12" t="s">
        <v>8</v>
      </c>
    </row>
    <row r="44" spans="1:14" ht="18.75" customHeight="1" x14ac:dyDescent="0.35">
      <c r="A44" s="14" t="s">
        <v>83</v>
      </c>
      <c r="B44" s="32" t="s">
        <v>84</v>
      </c>
      <c r="C44" s="16">
        <f>+C45+C61+E72+C77+C91</f>
        <v>4107.2012196040105</v>
      </c>
      <c r="D44" s="16">
        <f>+D45+D61+D77</f>
        <v>4307.4816409505993</v>
      </c>
      <c r="E44" s="16">
        <f t="shared" si="0"/>
        <v>-200.28042134658881</v>
      </c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18.75" customHeight="1" x14ac:dyDescent="0.3">
      <c r="A45" s="17" t="s">
        <v>85</v>
      </c>
      <c r="B45" s="33" t="s">
        <v>48</v>
      </c>
      <c r="C45" s="16">
        <f>+C46+C51+C56</f>
        <v>1271.3968039200001</v>
      </c>
      <c r="D45" s="16">
        <f>+D46+D51+D56</f>
        <v>579.1489849699999</v>
      </c>
      <c r="E45" s="16">
        <f t="shared" si="0"/>
        <v>692.24781895000024</v>
      </c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8.75" customHeight="1" x14ac:dyDescent="0.3">
      <c r="A46" s="17" t="s">
        <v>86</v>
      </c>
      <c r="B46" s="34" t="s">
        <v>87</v>
      </c>
      <c r="C46" s="16">
        <f>SUM(C47:C50)</f>
        <v>105.28400000000001</v>
      </c>
      <c r="D46" s="16">
        <f>SUM(D47:D50)</f>
        <v>361.60971199999994</v>
      </c>
      <c r="E46" s="16">
        <f t="shared" si="0"/>
        <v>-256.32571199999995</v>
      </c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18.75" customHeight="1" x14ac:dyDescent="0.3">
      <c r="A47" s="17" t="s">
        <v>88</v>
      </c>
      <c r="B47" s="36" t="s">
        <v>89</v>
      </c>
      <c r="C47" s="19">
        <v>0</v>
      </c>
      <c r="D47" s="19">
        <v>0</v>
      </c>
      <c r="E47" s="16">
        <f t="shared" si="0"/>
        <v>0</v>
      </c>
      <c r="F47" s="19"/>
      <c r="G47" s="19"/>
      <c r="H47" s="16"/>
      <c r="I47" s="19"/>
      <c r="J47" s="19"/>
      <c r="K47" s="16"/>
      <c r="L47" s="19"/>
      <c r="M47" s="19"/>
      <c r="N47" s="16"/>
    </row>
    <row r="48" spans="1:14" ht="18.75" customHeight="1" x14ac:dyDescent="0.3">
      <c r="A48" s="17" t="s">
        <v>90</v>
      </c>
      <c r="B48" s="36" t="s">
        <v>91</v>
      </c>
      <c r="C48" s="19">
        <v>0</v>
      </c>
      <c r="D48" s="19">
        <v>294.60571199999998</v>
      </c>
      <c r="E48" s="16">
        <f t="shared" si="0"/>
        <v>-294.60571199999998</v>
      </c>
      <c r="F48" s="19"/>
      <c r="G48" s="19"/>
      <c r="H48" s="16"/>
      <c r="I48" s="19"/>
      <c r="J48" s="19"/>
      <c r="K48" s="16"/>
      <c r="L48" s="19"/>
      <c r="M48" s="19"/>
      <c r="N48" s="16"/>
    </row>
    <row r="49" spans="1:14" ht="18.75" customHeight="1" x14ac:dyDescent="0.3">
      <c r="A49" s="17" t="s">
        <v>92</v>
      </c>
      <c r="B49" s="36" t="s">
        <v>68</v>
      </c>
      <c r="C49" s="19">
        <v>-1.8660000000000001</v>
      </c>
      <c r="D49" s="19">
        <v>0</v>
      </c>
      <c r="E49" s="16">
        <f t="shared" si="0"/>
        <v>-1.8660000000000001</v>
      </c>
      <c r="F49" s="19"/>
      <c r="G49" s="19"/>
      <c r="H49" s="16"/>
      <c r="I49" s="19"/>
      <c r="J49" s="19"/>
      <c r="K49" s="16"/>
      <c r="L49" s="19"/>
      <c r="M49" s="19"/>
      <c r="N49" s="16"/>
    </row>
    <row r="50" spans="1:14" ht="18.75" customHeight="1" x14ac:dyDescent="0.3">
      <c r="A50" s="17" t="s">
        <v>93</v>
      </c>
      <c r="B50" s="36" t="s">
        <v>70</v>
      </c>
      <c r="C50" s="19">
        <v>107.15</v>
      </c>
      <c r="D50" s="19">
        <v>67.003999999999991</v>
      </c>
      <c r="E50" s="16">
        <f t="shared" si="0"/>
        <v>40.146000000000015</v>
      </c>
      <c r="F50" s="19"/>
      <c r="G50" s="19"/>
      <c r="H50" s="16"/>
      <c r="I50" s="19"/>
      <c r="J50" s="19"/>
      <c r="K50" s="16"/>
      <c r="L50" s="19"/>
      <c r="M50" s="19"/>
      <c r="N50" s="16"/>
    </row>
    <row r="51" spans="1:14" ht="18.75" customHeight="1" x14ac:dyDescent="0.3">
      <c r="A51" s="17" t="s">
        <v>94</v>
      </c>
      <c r="B51" s="35" t="s">
        <v>52</v>
      </c>
      <c r="C51" s="16">
        <f>SUM(C52:C55)</f>
        <v>85.686999999999941</v>
      </c>
      <c r="D51" s="16">
        <f>SUM(D52:D55)</f>
        <v>-41.197790999999988</v>
      </c>
      <c r="E51" s="16">
        <f t="shared" si="0"/>
        <v>126.88479099999992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ht="18.75" customHeight="1" x14ac:dyDescent="0.3">
      <c r="A52" s="17" t="s">
        <v>95</v>
      </c>
      <c r="B52" s="36" t="s">
        <v>89</v>
      </c>
      <c r="C52" s="19">
        <v>0</v>
      </c>
      <c r="D52" s="19">
        <v>0</v>
      </c>
      <c r="E52" s="16">
        <f t="shared" si="0"/>
        <v>0</v>
      </c>
      <c r="F52" s="19"/>
      <c r="G52" s="19"/>
      <c r="H52" s="16"/>
      <c r="I52" s="19"/>
      <c r="J52" s="19"/>
      <c r="K52" s="16"/>
      <c r="L52" s="19"/>
      <c r="M52" s="19"/>
      <c r="N52" s="16"/>
    </row>
    <row r="53" spans="1:14" ht="18.75" customHeight="1" x14ac:dyDescent="0.3">
      <c r="A53" s="17" t="s">
        <v>96</v>
      </c>
      <c r="B53" s="36" t="s">
        <v>91</v>
      </c>
      <c r="C53" s="19">
        <v>-23.593332999999998</v>
      </c>
      <c r="D53" s="19">
        <v>-48.47174900000001</v>
      </c>
      <c r="E53" s="16">
        <f t="shared" si="0"/>
        <v>24.878416000000012</v>
      </c>
      <c r="F53" s="19"/>
      <c r="G53" s="19"/>
      <c r="H53" s="16"/>
      <c r="I53" s="19"/>
      <c r="J53" s="19"/>
      <c r="K53" s="16"/>
      <c r="L53" s="19"/>
      <c r="M53" s="19"/>
      <c r="N53" s="16"/>
    </row>
    <row r="54" spans="1:14" ht="18.75" customHeight="1" x14ac:dyDescent="0.3">
      <c r="A54" s="17" t="s">
        <v>97</v>
      </c>
      <c r="B54" s="36" t="s">
        <v>68</v>
      </c>
      <c r="C54" s="19">
        <v>0</v>
      </c>
      <c r="D54" s="19">
        <v>0</v>
      </c>
      <c r="E54" s="16">
        <f t="shared" si="0"/>
        <v>0</v>
      </c>
      <c r="F54" s="19"/>
      <c r="G54" s="19"/>
      <c r="H54" s="16"/>
      <c r="I54" s="19"/>
      <c r="J54" s="19"/>
      <c r="K54" s="16"/>
      <c r="L54" s="19"/>
      <c r="M54" s="19"/>
      <c r="N54" s="16"/>
    </row>
    <row r="55" spans="1:14" ht="18.75" customHeight="1" x14ac:dyDescent="0.3">
      <c r="A55" s="17" t="s">
        <v>98</v>
      </c>
      <c r="B55" s="36" t="s">
        <v>70</v>
      </c>
      <c r="C55" s="19">
        <v>109.28033299999994</v>
      </c>
      <c r="D55" s="19">
        <v>7.2739580000000217</v>
      </c>
      <c r="E55" s="16">
        <f t="shared" si="0"/>
        <v>102.00637499999992</v>
      </c>
      <c r="F55" s="19"/>
      <c r="G55" s="19"/>
      <c r="H55" s="16"/>
      <c r="I55" s="19"/>
      <c r="J55" s="19"/>
      <c r="K55" s="16"/>
      <c r="L55" s="19"/>
      <c r="M55" s="19"/>
      <c r="N55" s="16"/>
    </row>
    <row r="56" spans="1:14" ht="18.75" customHeight="1" x14ac:dyDescent="0.3">
      <c r="A56" s="17" t="s">
        <v>99</v>
      </c>
      <c r="B56" s="34" t="s">
        <v>54</v>
      </c>
      <c r="C56" s="16">
        <f>SUM(C57:C60)</f>
        <v>1080.4258039200001</v>
      </c>
      <c r="D56" s="16">
        <f>SUM(D57:D60)</f>
        <v>258.73706396999995</v>
      </c>
      <c r="E56" s="16">
        <f t="shared" si="0"/>
        <v>821.68873995000013</v>
      </c>
      <c r="F56" s="16"/>
      <c r="G56" s="16"/>
      <c r="H56" s="16"/>
      <c r="I56" s="16"/>
      <c r="J56" s="16"/>
      <c r="K56" s="16"/>
      <c r="L56" s="16"/>
      <c r="M56" s="16"/>
      <c r="N56" s="16"/>
    </row>
    <row r="57" spans="1:14" ht="18.75" customHeight="1" x14ac:dyDescent="0.3">
      <c r="A57" s="17" t="s">
        <v>100</v>
      </c>
      <c r="B57" s="36" t="s">
        <v>89</v>
      </c>
      <c r="C57" s="19">
        <v>0</v>
      </c>
      <c r="D57" s="19">
        <v>0</v>
      </c>
      <c r="E57" s="16">
        <f t="shared" si="0"/>
        <v>0</v>
      </c>
      <c r="F57" s="19"/>
      <c r="G57" s="19"/>
      <c r="H57" s="16"/>
      <c r="I57" s="19"/>
      <c r="J57" s="19"/>
      <c r="K57" s="16"/>
      <c r="L57" s="19"/>
      <c r="M57" s="19"/>
      <c r="N57" s="16"/>
    </row>
    <row r="58" spans="1:14" ht="18.75" customHeight="1" x14ac:dyDescent="0.3">
      <c r="A58" s="17" t="s">
        <v>101</v>
      </c>
      <c r="B58" s="36" t="s">
        <v>91</v>
      </c>
      <c r="C58" s="19">
        <v>0</v>
      </c>
      <c r="D58" s="19">
        <v>0</v>
      </c>
      <c r="E58" s="16">
        <f t="shared" si="0"/>
        <v>0</v>
      </c>
      <c r="F58" s="19"/>
      <c r="G58" s="19"/>
      <c r="H58" s="16"/>
      <c r="I58" s="19"/>
      <c r="J58" s="19"/>
      <c r="K58" s="16"/>
      <c r="L58" s="19"/>
      <c r="M58" s="19"/>
      <c r="N58" s="16"/>
    </row>
    <row r="59" spans="1:14" ht="18.75" customHeight="1" x14ac:dyDescent="0.3">
      <c r="A59" s="17" t="s">
        <v>102</v>
      </c>
      <c r="B59" s="36" t="s">
        <v>68</v>
      </c>
      <c r="C59" s="19">
        <v>0</v>
      </c>
      <c r="D59" s="19">
        <v>0</v>
      </c>
      <c r="E59" s="16">
        <f t="shared" si="0"/>
        <v>0</v>
      </c>
      <c r="F59" s="19"/>
      <c r="G59" s="19"/>
      <c r="H59" s="16"/>
      <c r="I59" s="19"/>
      <c r="J59" s="19"/>
      <c r="K59" s="16"/>
      <c r="L59" s="19"/>
      <c r="M59" s="19"/>
      <c r="N59" s="16"/>
    </row>
    <row r="60" spans="1:14" ht="18.75" customHeight="1" x14ac:dyDescent="0.3">
      <c r="A60" s="17" t="s">
        <v>103</v>
      </c>
      <c r="B60" s="36" t="s">
        <v>70</v>
      </c>
      <c r="C60" s="19">
        <v>1080.4258039200001</v>
      </c>
      <c r="D60" s="19">
        <v>258.73706396999995</v>
      </c>
      <c r="E60" s="16">
        <f t="shared" si="0"/>
        <v>821.68873995000013</v>
      </c>
      <c r="F60" s="19"/>
      <c r="G60" s="19"/>
      <c r="H60" s="16"/>
      <c r="I60" s="19"/>
      <c r="J60" s="19"/>
      <c r="K60" s="16"/>
      <c r="L60" s="19"/>
      <c r="M60" s="19"/>
      <c r="N60" s="16"/>
    </row>
    <row r="61" spans="1:14" ht="18.75" customHeight="1" x14ac:dyDescent="0.3">
      <c r="A61" s="17" t="s">
        <v>104</v>
      </c>
      <c r="B61" s="33" t="s">
        <v>56</v>
      </c>
      <c r="C61" s="16">
        <f>+C62+C67</f>
        <v>213.61469647897138</v>
      </c>
      <c r="D61" s="16">
        <f>+D62+D67</f>
        <v>2440.6</v>
      </c>
      <c r="E61" s="16">
        <f t="shared" si="0"/>
        <v>-2226.9853035210285</v>
      </c>
      <c r="F61" s="16"/>
      <c r="G61" s="16"/>
      <c r="H61" s="16"/>
      <c r="I61" s="16"/>
      <c r="J61" s="16"/>
      <c r="K61" s="16"/>
      <c r="L61" s="16"/>
      <c r="M61" s="16"/>
      <c r="N61" s="16"/>
    </row>
    <row r="62" spans="1:14" ht="18.75" customHeight="1" x14ac:dyDescent="0.3">
      <c r="A62" s="17" t="s">
        <v>105</v>
      </c>
      <c r="B62" s="34" t="s">
        <v>58</v>
      </c>
      <c r="C62" s="16">
        <f>SUM(C63:C66)</f>
        <v>796.7</v>
      </c>
      <c r="D62" s="16">
        <f>SUM(D63:D66)</f>
        <v>2.2999999999999998</v>
      </c>
      <c r="E62" s="16">
        <f t="shared" si="0"/>
        <v>794.40000000000009</v>
      </c>
      <c r="F62" s="16"/>
      <c r="G62" s="16"/>
      <c r="H62" s="16"/>
      <c r="I62" s="16"/>
      <c r="J62" s="16"/>
      <c r="K62" s="16"/>
      <c r="L62" s="16"/>
      <c r="M62" s="16"/>
      <c r="N62" s="16"/>
    </row>
    <row r="63" spans="1:14" ht="18.75" customHeight="1" x14ac:dyDescent="0.3">
      <c r="A63" s="17" t="s">
        <v>106</v>
      </c>
      <c r="B63" s="36" t="s">
        <v>89</v>
      </c>
      <c r="C63" s="19">
        <v>0</v>
      </c>
      <c r="D63" s="19">
        <v>0</v>
      </c>
      <c r="E63" s="16">
        <f t="shared" si="0"/>
        <v>0</v>
      </c>
      <c r="F63" s="19"/>
      <c r="G63" s="19"/>
      <c r="H63" s="16"/>
      <c r="I63" s="19"/>
      <c r="J63" s="19"/>
      <c r="K63" s="16"/>
      <c r="L63" s="19"/>
      <c r="M63" s="19"/>
      <c r="N63" s="16"/>
    </row>
    <row r="64" spans="1:14" ht="18.75" customHeight="1" x14ac:dyDescent="0.3">
      <c r="A64" s="17" t="s">
        <v>107</v>
      </c>
      <c r="B64" s="36" t="s">
        <v>91</v>
      </c>
      <c r="C64" s="19">
        <v>0.5</v>
      </c>
      <c r="D64" s="19">
        <v>0</v>
      </c>
      <c r="E64" s="16">
        <f t="shared" si="0"/>
        <v>0.5</v>
      </c>
      <c r="F64" s="19"/>
      <c r="G64" s="19"/>
      <c r="H64" s="16"/>
      <c r="I64" s="19"/>
      <c r="J64" s="19"/>
      <c r="K64" s="16"/>
      <c r="L64" s="19"/>
      <c r="M64" s="19"/>
      <c r="N64" s="16"/>
    </row>
    <row r="65" spans="1:14" ht="18.75" customHeight="1" x14ac:dyDescent="0.3">
      <c r="A65" s="17" t="s">
        <v>108</v>
      </c>
      <c r="B65" s="36" t="s">
        <v>68</v>
      </c>
      <c r="C65" s="19">
        <v>0</v>
      </c>
      <c r="D65" s="19">
        <v>0</v>
      </c>
      <c r="E65" s="16">
        <f t="shared" si="0"/>
        <v>0</v>
      </c>
      <c r="F65" s="19"/>
      <c r="G65" s="19"/>
      <c r="H65" s="16"/>
      <c r="I65" s="19"/>
      <c r="J65" s="19"/>
      <c r="K65" s="16"/>
      <c r="L65" s="19"/>
      <c r="M65" s="19"/>
      <c r="N65" s="16"/>
    </row>
    <row r="66" spans="1:14" ht="18.75" customHeight="1" x14ac:dyDescent="0.3">
      <c r="A66" s="17" t="s">
        <v>109</v>
      </c>
      <c r="B66" s="36" t="s">
        <v>70</v>
      </c>
      <c r="C66" s="19">
        <v>796.2</v>
      </c>
      <c r="D66" s="19">
        <v>2.2999999999999998</v>
      </c>
      <c r="E66" s="16">
        <f t="shared" si="0"/>
        <v>793.90000000000009</v>
      </c>
      <c r="F66" s="19"/>
      <c r="G66" s="19"/>
      <c r="H66" s="16"/>
      <c r="I66" s="19"/>
      <c r="J66" s="19"/>
      <c r="K66" s="16"/>
      <c r="L66" s="19"/>
      <c r="M66" s="19"/>
      <c r="N66" s="16"/>
    </row>
    <row r="67" spans="1:14" ht="18.75" customHeight="1" x14ac:dyDescent="0.3">
      <c r="A67" s="17" t="s">
        <v>110</v>
      </c>
      <c r="B67" s="34" t="s">
        <v>60</v>
      </c>
      <c r="C67" s="16">
        <f>SUM(C68:C71)</f>
        <v>-583.08530352102866</v>
      </c>
      <c r="D67" s="16">
        <f>SUM(D68:D71)</f>
        <v>2438.2999999999997</v>
      </c>
      <c r="E67" s="16">
        <f t="shared" si="0"/>
        <v>-3021.3853035210286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ht="18.75" customHeight="1" x14ac:dyDescent="0.3">
      <c r="A68" s="17" t="s">
        <v>111</v>
      </c>
      <c r="B68" s="36" t="s">
        <v>89</v>
      </c>
      <c r="C68" s="19">
        <v>-1264.5</v>
      </c>
      <c r="D68" s="19">
        <v>0</v>
      </c>
      <c r="E68" s="16">
        <f t="shared" si="0"/>
        <v>-1264.5</v>
      </c>
      <c r="F68" s="19"/>
      <c r="G68" s="19"/>
      <c r="H68" s="16"/>
      <c r="I68" s="19"/>
      <c r="J68" s="19"/>
      <c r="K68" s="16"/>
      <c r="L68" s="19"/>
      <c r="M68" s="19"/>
      <c r="N68" s="16"/>
    </row>
    <row r="69" spans="1:14" ht="18.75" customHeight="1" x14ac:dyDescent="0.3">
      <c r="A69" s="17" t="s">
        <v>112</v>
      </c>
      <c r="B69" s="36" t="s">
        <v>91</v>
      </c>
      <c r="C69" s="19">
        <v>633.6</v>
      </c>
      <c r="D69" s="19">
        <v>258.10000000000002</v>
      </c>
      <c r="E69" s="16">
        <f t="shared" si="0"/>
        <v>375.5</v>
      </c>
      <c r="F69" s="19"/>
      <c r="G69" s="19"/>
      <c r="H69" s="16"/>
      <c r="I69" s="19"/>
      <c r="J69" s="19"/>
      <c r="K69" s="16"/>
      <c r="L69" s="19"/>
      <c r="M69" s="19"/>
      <c r="N69" s="16"/>
    </row>
    <row r="70" spans="1:14" ht="18.75" customHeight="1" x14ac:dyDescent="0.3">
      <c r="A70" s="17" t="s">
        <v>113</v>
      </c>
      <c r="B70" s="36" t="s">
        <v>68</v>
      </c>
      <c r="C70" s="19">
        <v>0</v>
      </c>
      <c r="D70" s="19">
        <v>2244.5</v>
      </c>
      <c r="E70" s="16">
        <f t="shared" ref="E70:E91" si="1">+C70-D70</f>
        <v>-2244.5</v>
      </c>
      <c r="F70" s="19"/>
      <c r="G70" s="19"/>
      <c r="H70" s="16"/>
      <c r="I70" s="19"/>
      <c r="J70" s="19"/>
      <c r="K70" s="16"/>
      <c r="L70" s="19"/>
      <c r="M70" s="19"/>
      <c r="N70" s="16"/>
    </row>
    <row r="71" spans="1:14" ht="18.75" customHeight="1" x14ac:dyDescent="0.3">
      <c r="A71" s="17" t="s">
        <v>114</v>
      </c>
      <c r="B71" s="36" t="s">
        <v>70</v>
      </c>
      <c r="C71" s="19">
        <v>47.814696478971349</v>
      </c>
      <c r="D71" s="19">
        <v>-64.3</v>
      </c>
      <c r="E71" s="16">
        <f t="shared" si="1"/>
        <v>112.11469647897135</v>
      </c>
      <c r="F71" s="19"/>
      <c r="G71" s="19"/>
      <c r="H71" s="16"/>
      <c r="I71" s="19"/>
      <c r="J71" s="19"/>
      <c r="K71" s="16"/>
      <c r="L71" s="19"/>
      <c r="M71" s="19"/>
      <c r="N71" s="16"/>
    </row>
    <row r="72" spans="1:14" ht="18.75" customHeight="1" x14ac:dyDescent="0.3">
      <c r="A72" s="17" t="s">
        <v>115</v>
      </c>
      <c r="B72" s="33" t="s">
        <v>116</v>
      </c>
      <c r="C72" s="37"/>
      <c r="D72" s="37"/>
      <c r="E72" s="16">
        <f>SUM(E73:E76)</f>
        <v>150.86624018999998</v>
      </c>
      <c r="F72" s="37"/>
      <c r="G72" s="37"/>
      <c r="H72" s="16"/>
      <c r="I72" s="37"/>
      <c r="J72" s="37"/>
      <c r="K72" s="16"/>
      <c r="L72" s="37"/>
      <c r="M72" s="37"/>
      <c r="N72" s="16"/>
    </row>
    <row r="73" spans="1:14" ht="18.75" customHeight="1" x14ac:dyDescent="0.3">
      <c r="A73" s="17" t="s">
        <v>117</v>
      </c>
      <c r="B73" s="36" t="s">
        <v>89</v>
      </c>
      <c r="C73" s="37"/>
      <c r="D73" s="37"/>
      <c r="E73" s="19">
        <v>-0.90000000000000013</v>
      </c>
      <c r="F73" s="37"/>
      <c r="G73" s="37"/>
      <c r="H73" s="19"/>
      <c r="I73" s="37"/>
      <c r="J73" s="37"/>
      <c r="K73" s="19"/>
      <c r="L73" s="37"/>
      <c r="M73" s="37"/>
      <c r="N73" s="19"/>
    </row>
    <row r="74" spans="1:14" ht="18.75" customHeight="1" x14ac:dyDescent="0.3">
      <c r="A74" s="17" t="s">
        <v>118</v>
      </c>
      <c r="B74" s="36" t="s">
        <v>91</v>
      </c>
      <c r="C74" s="37"/>
      <c r="D74" s="37"/>
      <c r="E74" s="19">
        <v>145.69999999999999</v>
      </c>
      <c r="F74" s="37"/>
      <c r="G74" s="37"/>
      <c r="H74" s="19"/>
      <c r="I74" s="37"/>
      <c r="J74" s="37"/>
      <c r="K74" s="19"/>
      <c r="L74" s="37"/>
      <c r="M74" s="37"/>
      <c r="N74" s="19"/>
    </row>
    <row r="75" spans="1:14" ht="18.75" customHeight="1" x14ac:dyDescent="0.3">
      <c r="A75" s="17" t="s">
        <v>119</v>
      </c>
      <c r="B75" s="36" t="s">
        <v>68</v>
      </c>
      <c r="C75" s="37"/>
      <c r="D75" s="37"/>
      <c r="E75" s="19">
        <v>0</v>
      </c>
      <c r="F75" s="37"/>
      <c r="G75" s="37"/>
      <c r="H75" s="19"/>
      <c r="I75" s="37"/>
      <c r="J75" s="37"/>
      <c r="K75" s="19"/>
      <c r="L75" s="37"/>
      <c r="M75" s="37"/>
      <c r="N75" s="19"/>
    </row>
    <row r="76" spans="1:14" ht="18.75" customHeight="1" x14ac:dyDescent="0.3">
      <c r="A76" s="17" t="s">
        <v>120</v>
      </c>
      <c r="B76" s="36" t="s">
        <v>70</v>
      </c>
      <c r="C76" s="37"/>
      <c r="D76" s="37"/>
      <c r="E76" s="19">
        <v>6.066240190000002</v>
      </c>
      <c r="F76" s="37"/>
      <c r="G76" s="37"/>
      <c r="H76" s="19"/>
      <c r="I76" s="37"/>
      <c r="J76" s="37"/>
      <c r="K76" s="19"/>
      <c r="L76" s="37"/>
      <c r="M76" s="37"/>
      <c r="N76" s="19"/>
    </row>
    <row r="77" spans="1:14" ht="18.75" customHeight="1" x14ac:dyDescent="0.3">
      <c r="A77" s="17" t="s">
        <v>121</v>
      </c>
      <c r="B77" s="33" t="s">
        <v>62</v>
      </c>
      <c r="C77" s="16">
        <f>SUM(C79:C82)</f>
        <v>2570.7234790150392</v>
      </c>
      <c r="D77" s="16">
        <f>SUM(D79:D82)</f>
        <v>1287.7326559805997</v>
      </c>
      <c r="E77" s="16">
        <f t="shared" si="1"/>
        <v>1282.9908230344395</v>
      </c>
      <c r="F77" s="16"/>
      <c r="G77" s="16"/>
      <c r="H77" s="16"/>
      <c r="I77" s="16"/>
      <c r="J77" s="16"/>
      <c r="K77" s="16"/>
      <c r="L77" s="16"/>
      <c r="M77" s="16"/>
      <c r="N77" s="16"/>
    </row>
    <row r="78" spans="1:14" ht="18.75" customHeight="1" x14ac:dyDescent="0.35">
      <c r="A78" s="38"/>
      <c r="B78" s="39" t="s">
        <v>122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ht="18.75" customHeight="1" x14ac:dyDescent="0.3">
      <c r="A79" s="17" t="s">
        <v>123</v>
      </c>
      <c r="B79" s="36" t="s">
        <v>89</v>
      </c>
      <c r="C79" s="19">
        <v>26.399999999999991</v>
      </c>
      <c r="D79" s="19">
        <v>1830.7</v>
      </c>
      <c r="E79" s="16">
        <f t="shared" si="1"/>
        <v>-1804.3</v>
      </c>
      <c r="F79" s="19"/>
      <c r="G79" s="19"/>
      <c r="H79" s="16"/>
      <c r="I79" s="19"/>
      <c r="J79" s="19"/>
      <c r="K79" s="16"/>
      <c r="L79" s="19"/>
      <c r="M79" s="19"/>
      <c r="N79" s="16"/>
    </row>
    <row r="80" spans="1:14" ht="18.75" customHeight="1" x14ac:dyDescent="0.3">
      <c r="A80" s="17" t="s">
        <v>124</v>
      </c>
      <c r="B80" s="36" t="s">
        <v>91</v>
      </c>
      <c r="C80" s="19">
        <v>1180</v>
      </c>
      <c r="D80" s="19">
        <v>-1192.3999999999999</v>
      </c>
      <c r="E80" s="16">
        <f t="shared" si="1"/>
        <v>2372.3999999999996</v>
      </c>
      <c r="F80" s="19"/>
      <c r="G80" s="19"/>
      <c r="H80" s="16"/>
      <c r="I80" s="19"/>
      <c r="J80" s="19"/>
      <c r="K80" s="16"/>
      <c r="L80" s="19"/>
      <c r="M80" s="19"/>
      <c r="N80" s="16"/>
    </row>
    <row r="81" spans="1:14" ht="18.75" customHeight="1" x14ac:dyDescent="0.3">
      <c r="A81" s="17" t="s">
        <v>125</v>
      </c>
      <c r="B81" s="36" t="s">
        <v>68</v>
      </c>
      <c r="C81" s="19">
        <v>887.46208110503972</v>
      </c>
      <c r="D81" s="19">
        <v>-117.35061630940126</v>
      </c>
      <c r="E81" s="16">
        <f t="shared" si="1"/>
        <v>1004.812697414441</v>
      </c>
      <c r="F81" s="19"/>
      <c r="G81" s="19"/>
      <c r="H81" s="16"/>
      <c r="I81" s="19"/>
      <c r="J81" s="19"/>
      <c r="K81" s="16"/>
      <c r="L81" s="19"/>
      <c r="M81" s="19"/>
      <c r="N81" s="16"/>
    </row>
    <row r="82" spans="1:14" ht="18.75" customHeight="1" x14ac:dyDescent="0.3">
      <c r="A82" s="17" t="s">
        <v>126</v>
      </c>
      <c r="B82" s="36" t="s">
        <v>70</v>
      </c>
      <c r="C82" s="19">
        <v>476.86139790999965</v>
      </c>
      <c r="D82" s="19">
        <v>766.78327229000092</v>
      </c>
      <c r="E82" s="16">
        <f t="shared" si="1"/>
        <v>-289.92187438000127</v>
      </c>
      <c r="F82" s="19"/>
      <c r="G82" s="19"/>
      <c r="H82" s="16"/>
      <c r="I82" s="19"/>
      <c r="J82" s="19"/>
      <c r="K82" s="16"/>
      <c r="L82" s="19"/>
      <c r="M82" s="19"/>
      <c r="N82" s="16"/>
    </row>
    <row r="83" spans="1:14" ht="18.75" customHeight="1" x14ac:dyDescent="0.35">
      <c r="A83" s="38"/>
      <c r="B83" s="39" t="s">
        <v>127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ht="18.75" customHeight="1" x14ac:dyDescent="0.3">
      <c r="A84" s="17" t="s">
        <v>128</v>
      </c>
      <c r="B84" s="36" t="s">
        <v>129</v>
      </c>
      <c r="C84" s="19">
        <v>-0.14913258384026945</v>
      </c>
      <c r="D84" s="19">
        <v>0</v>
      </c>
      <c r="E84" s="16">
        <f t="shared" ref="E84:E89" si="2">+C84-D84</f>
        <v>-0.14913258384026945</v>
      </c>
      <c r="F84" s="19"/>
      <c r="G84" s="19"/>
      <c r="H84" s="16"/>
      <c r="I84" s="19"/>
      <c r="J84" s="19"/>
      <c r="K84" s="16"/>
      <c r="L84" s="19"/>
      <c r="M84" s="19"/>
      <c r="N84" s="16"/>
    </row>
    <row r="85" spans="1:14" ht="18.75" customHeight="1" x14ac:dyDescent="0.3">
      <c r="A85" s="17" t="s">
        <v>130</v>
      </c>
      <c r="B85" s="36" t="s">
        <v>131</v>
      </c>
      <c r="C85" s="19">
        <v>2214.75519282</v>
      </c>
      <c r="D85" s="19">
        <v>2526.7293376299995</v>
      </c>
      <c r="E85" s="16">
        <f t="shared" si="2"/>
        <v>-311.97414480999942</v>
      </c>
      <c r="F85" s="19"/>
      <c r="G85" s="19"/>
      <c r="H85" s="16"/>
      <c r="I85" s="19"/>
      <c r="J85" s="19"/>
      <c r="K85" s="16"/>
      <c r="L85" s="19"/>
      <c r="M85" s="19"/>
      <c r="N85" s="16"/>
    </row>
    <row r="86" spans="1:14" ht="18.75" customHeight="1" x14ac:dyDescent="0.3">
      <c r="A86" s="17" t="s">
        <v>132</v>
      </c>
      <c r="B86" s="36" t="s">
        <v>133</v>
      </c>
      <c r="C86" s="19">
        <v>326.10921368888012</v>
      </c>
      <c r="D86" s="19">
        <v>16.85805924059872</v>
      </c>
      <c r="E86" s="16">
        <f t="shared" si="2"/>
        <v>309.2511544482814</v>
      </c>
      <c r="F86" s="19"/>
      <c r="G86" s="19"/>
      <c r="H86" s="16"/>
      <c r="I86" s="19"/>
      <c r="J86" s="19"/>
      <c r="K86" s="16"/>
      <c r="L86" s="19"/>
      <c r="M86" s="19"/>
      <c r="N86" s="16"/>
    </row>
    <row r="87" spans="1:14" ht="18.75" customHeight="1" x14ac:dyDescent="0.3">
      <c r="A87" s="17" t="s">
        <v>134</v>
      </c>
      <c r="B87" s="36" t="s">
        <v>135</v>
      </c>
      <c r="C87" s="19">
        <v>2.8048919699999977</v>
      </c>
      <c r="D87" s="19">
        <v>49.222459930000056</v>
      </c>
      <c r="E87" s="16">
        <f t="shared" si="2"/>
        <v>-46.417567960000056</v>
      </c>
      <c r="F87" s="19"/>
      <c r="G87" s="19"/>
      <c r="H87" s="16"/>
      <c r="I87" s="19"/>
      <c r="J87" s="19"/>
      <c r="K87" s="16"/>
      <c r="L87" s="19"/>
      <c r="M87" s="19"/>
      <c r="N87" s="16"/>
    </row>
    <row r="88" spans="1:14" ht="18.75" customHeight="1" x14ac:dyDescent="0.3">
      <c r="A88" s="17" t="s">
        <v>136</v>
      </c>
      <c r="B88" s="36" t="s">
        <v>137</v>
      </c>
      <c r="C88" s="19">
        <v>525.71304634999979</v>
      </c>
      <c r="D88" s="19">
        <v>691.28641874000061</v>
      </c>
      <c r="E88" s="16">
        <f t="shared" si="2"/>
        <v>-165.57337239000083</v>
      </c>
      <c r="F88" s="19"/>
      <c r="G88" s="19"/>
      <c r="H88" s="16"/>
      <c r="I88" s="19"/>
      <c r="J88" s="19"/>
      <c r="K88" s="16"/>
      <c r="L88" s="19"/>
      <c r="M88" s="19"/>
      <c r="N88" s="16"/>
    </row>
    <row r="89" spans="1:14" ht="18.75" customHeight="1" x14ac:dyDescent="0.3">
      <c r="A89" s="17" t="s">
        <v>138</v>
      </c>
      <c r="B89" s="36" t="s">
        <v>139</v>
      </c>
      <c r="C89" s="19">
        <v>-498.50973323000005</v>
      </c>
      <c r="D89" s="19">
        <v>-1996.3636195599997</v>
      </c>
      <c r="E89" s="16">
        <f t="shared" si="2"/>
        <v>1497.8538863299996</v>
      </c>
      <c r="F89" s="19"/>
      <c r="G89" s="19"/>
      <c r="H89" s="16"/>
      <c r="I89" s="19"/>
      <c r="J89" s="19"/>
      <c r="K89" s="16"/>
      <c r="L89" s="19"/>
      <c r="M89" s="19"/>
      <c r="N89" s="16"/>
    </row>
    <row r="90" spans="1:14" ht="18.75" customHeight="1" x14ac:dyDescent="0.3">
      <c r="A90" s="17" t="s">
        <v>140</v>
      </c>
      <c r="B90" s="36" t="s">
        <v>141</v>
      </c>
      <c r="C90" s="37"/>
      <c r="D90" s="19">
        <v>0</v>
      </c>
      <c r="E90" s="16">
        <f t="shared" si="1"/>
        <v>0</v>
      </c>
      <c r="F90" s="37"/>
      <c r="G90" s="19"/>
      <c r="H90" s="16"/>
      <c r="I90" s="37"/>
      <c r="J90" s="19"/>
      <c r="K90" s="16"/>
      <c r="L90" s="37"/>
      <c r="M90" s="19"/>
      <c r="N90" s="16"/>
    </row>
    <row r="91" spans="1:14" ht="18.75" customHeight="1" x14ac:dyDescent="0.3">
      <c r="A91" s="17" t="s">
        <v>142</v>
      </c>
      <c r="B91" s="33" t="s">
        <v>64</v>
      </c>
      <c r="C91" s="19">
        <v>-99.4</v>
      </c>
      <c r="D91" s="37"/>
      <c r="E91" s="16">
        <f t="shared" si="1"/>
        <v>-99.4</v>
      </c>
      <c r="F91" s="19"/>
      <c r="G91" s="37"/>
      <c r="H91" s="16"/>
      <c r="I91" s="19"/>
      <c r="J91" s="37"/>
      <c r="K91" s="16"/>
      <c r="L91" s="19"/>
      <c r="M91" s="37"/>
      <c r="N91" s="16"/>
    </row>
    <row r="92" spans="1:14" ht="18.75" customHeight="1" x14ac:dyDescent="0.3">
      <c r="A92" s="14" t="s">
        <v>143</v>
      </c>
      <c r="B92" s="40" t="s">
        <v>144</v>
      </c>
      <c r="C92" s="37"/>
      <c r="D92" s="37"/>
      <c r="E92" s="16">
        <f>+E44-E6-E40</f>
        <v>147.52036451634871</v>
      </c>
      <c r="F92" s="37"/>
      <c r="G92" s="37"/>
      <c r="H92" s="16"/>
      <c r="I92" s="37"/>
      <c r="J92" s="37"/>
      <c r="K92" s="16"/>
      <c r="L92" s="37"/>
      <c r="M92" s="37"/>
      <c r="N92" s="16"/>
    </row>
    <row r="93" spans="1:14" s="41" customFormat="1" ht="18.75" customHeight="1" x14ac:dyDescent="0.3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41" customFormat="1" ht="18.75" customHeight="1" x14ac:dyDescent="0.3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41" customFormat="1" ht="18.75" customHeight="1" x14ac:dyDescent="0.3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41" customFormat="1" ht="18.75" customHeight="1" x14ac:dyDescent="0.3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41" customFormat="1" ht="18.75" customHeight="1" x14ac:dyDescent="0.3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41" customFormat="1" ht="18.75" customHeight="1" x14ac:dyDescent="0.35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41" customFormat="1" ht="18.75" customHeight="1" x14ac:dyDescent="0.35">
      <c r="A99" s="1"/>
      <c r="B99" s="4"/>
      <c r="C99" s="42"/>
      <c r="D99" s="42"/>
      <c r="E99" s="3"/>
      <c r="F99" s="42"/>
      <c r="G99" s="42"/>
      <c r="H99" s="2"/>
      <c r="I99" s="42"/>
      <c r="J99" s="42"/>
      <c r="K99" s="2"/>
      <c r="L99" s="42"/>
      <c r="M99" s="42"/>
      <c r="N99" s="2"/>
    </row>
    <row r="100" spans="1:14" s="41" customFormat="1" ht="18.75" customHeight="1" x14ac:dyDescent="0.35">
      <c r="A100" s="1"/>
      <c r="B100" s="4"/>
      <c r="C100" s="43"/>
      <c r="D100" s="43"/>
      <c r="E100" s="43"/>
      <c r="F100" s="43"/>
      <c r="G100" s="42"/>
      <c r="H100" s="2"/>
      <c r="I100" s="43"/>
      <c r="J100" s="42"/>
      <c r="K100" s="2"/>
      <c r="L100" s="43"/>
      <c r="M100" s="42"/>
      <c r="N100" s="2"/>
    </row>
    <row r="101" spans="1:14" s="41" customFormat="1" ht="18.75" customHeight="1" x14ac:dyDescent="0.35">
      <c r="A101" s="1"/>
      <c r="B101" s="4"/>
      <c r="C101" s="43"/>
      <c r="D101" s="43"/>
      <c r="E101" s="43"/>
      <c r="F101" s="43"/>
      <c r="G101" s="42"/>
      <c r="H101" s="2"/>
      <c r="I101" s="43"/>
      <c r="J101" s="42"/>
      <c r="K101" s="2"/>
      <c r="L101" s="43"/>
      <c r="M101" s="42"/>
      <c r="N101" s="2"/>
    </row>
    <row r="102" spans="1:14" s="41" customFormat="1" ht="18.75" customHeight="1" x14ac:dyDescent="0.35">
      <c r="A102" s="1"/>
      <c r="B102" s="4"/>
      <c r="C102" s="43"/>
      <c r="D102" s="43"/>
      <c r="E102" s="43"/>
      <c r="F102" s="43"/>
      <c r="G102" s="42"/>
      <c r="H102" s="2"/>
      <c r="I102" s="43"/>
      <c r="J102" s="42"/>
      <c r="K102" s="2"/>
      <c r="L102" s="43"/>
      <c r="M102" s="42"/>
      <c r="N102" s="2"/>
    </row>
    <row r="103" spans="1:14" s="41" customFormat="1" ht="18.75" customHeight="1" x14ac:dyDescent="0.35">
      <c r="A103" s="1"/>
      <c r="B103" s="4"/>
      <c r="C103" s="43"/>
      <c r="D103" s="43"/>
      <c r="E103" s="43"/>
      <c r="F103" s="43"/>
      <c r="G103" s="42"/>
      <c r="H103" s="2"/>
      <c r="I103" s="43"/>
      <c r="J103" s="42"/>
      <c r="K103" s="2"/>
      <c r="L103" s="43"/>
      <c r="M103" s="42"/>
      <c r="N103" s="2"/>
    </row>
    <row r="104" spans="1:14" s="41" customFormat="1" ht="18.75" customHeight="1" x14ac:dyDescent="0.35">
      <c r="A104" s="1"/>
      <c r="B104" s="4"/>
      <c r="C104" s="42"/>
      <c r="D104" s="42"/>
      <c r="E104" s="3"/>
      <c r="F104" s="42"/>
      <c r="G104" s="42"/>
      <c r="H104" s="2"/>
      <c r="I104" s="42"/>
      <c r="J104" s="42"/>
      <c r="K104" s="2"/>
      <c r="L104" s="42"/>
      <c r="M104" s="42"/>
      <c r="N104" s="2"/>
    </row>
    <row r="105" spans="1:14" s="41" customFormat="1" ht="18.75" customHeight="1" x14ac:dyDescent="0.35">
      <c r="A105" s="1"/>
      <c r="B105" s="4"/>
      <c r="C105" s="42"/>
      <c r="D105" s="42"/>
      <c r="E105" s="3"/>
      <c r="F105" s="42"/>
      <c r="G105" s="42"/>
      <c r="H105" s="2"/>
      <c r="I105" s="42"/>
      <c r="J105" s="42"/>
      <c r="K105" s="2"/>
      <c r="L105" s="42"/>
      <c r="M105" s="42"/>
      <c r="N105" s="2"/>
    </row>
    <row r="106" spans="1:14" s="41" customFormat="1" ht="18.75" customHeight="1" x14ac:dyDescent="0.35">
      <c r="A106" s="1"/>
      <c r="B106" s="4"/>
      <c r="C106" s="42"/>
      <c r="D106" s="42"/>
      <c r="E106" s="3"/>
      <c r="F106" s="42"/>
      <c r="G106" s="42"/>
      <c r="H106" s="2"/>
      <c r="I106" s="42"/>
      <c r="J106" s="42"/>
      <c r="K106" s="2"/>
      <c r="L106" s="42"/>
      <c r="M106" s="42"/>
      <c r="N106" s="2"/>
    </row>
    <row r="107" spans="1:14" s="41" customFormat="1" ht="18.75" customHeight="1" x14ac:dyDescent="0.35">
      <c r="A107" s="1"/>
      <c r="B107" s="4"/>
      <c r="C107" s="42"/>
      <c r="D107" s="42"/>
      <c r="E107" s="3"/>
      <c r="F107" s="42"/>
      <c r="G107" s="42"/>
      <c r="H107" s="2"/>
      <c r="I107" s="42"/>
      <c r="J107" s="42"/>
      <c r="K107" s="2"/>
      <c r="L107" s="42"/>
      <c r="M107" s="42"/>
      <c r="N107" s="2"/>
    </row>
    <row r="108" spans="1:14" s="41" customFormat="1" ht="18.75" customHeight="1" x14ac:dyDescent="0.35">
      <c r="A108" s="1"/>
      <c r="B108" s="4"/>
      <c r="C108" s="42"/>
      <c r="D108" s="42"/>
      <c r="E108" s="3"/>
      <c r="F108" s="42"/>
      <c r="G108" s="42"/>
      <c r="H108" s="2"/>
      <c r="I108" s="42"/>
      <c r="J108" s="42"/>
      <c r="K108" s="2"/>
      <c r="L108" s="42"/>
      <c r="M108" s="42"/>
      <c r="N108" s="2"/>
    </row>
    <row r="109" spans="1:14" s="41" customFormat="1" ht="18.75" customHeight="1" x14ac:dyDescent="0.35">
      <c r="A109" s="1"/>
      <c r="B109" s="4"/>
      <c r="C109" s="42"/>
      <c r="D109" s="42"/>
      <c r="E109" s="3"/>
      <c r="F109" s="42"/>
      <c r="G109" s="42"/>
      <c r="H109" s="2"/>
      <c r="I109" s="42"/>
      <c r="J109" s="42"/>
      <c r="K109" s="2"/>
      <c r="L109" s="42"/>
      <c r="M109" s="42"/>
      <c r="N109" s="2"/>
    </row>
    <row r="110" spans="1:14" s="41" customFormat="1" ht="18.75" customHeight="1" x14ac:dyDescent="0.35">
      <c r="A110" s="1"/>
      <c r="B110" s="4"/>
      <c r="C110" s="43"/>
      <c r="D110" s="43"/>
      <c r="E110" s="43"/>
      <c r="F110" s="43"/>
      <c r="G110" s="42"/>
      <c r="H110" s="2"/>
      <c r="I110" s="43"/>
      <c r="J110" s="42"/>
      <c r="K110" s="2"/>
      <c r="L110" s="43"/>
      <c r="M110" s="42"/>
      <c r="N110" s="2"/>
    </row>
    <row r="111" spans="1:14" s="41" customFormat="1" ht="18.75" customHeight="1" x14ac:dyDescent="0.35">
      <c r="A111" s="1"/>
      <c r="B111" s="4"/>
      <c r="C111" s="42"/>
      <c r="D111" s="42"/>
      <c r="E111" s="3"/>
      <c r="F111" s="42"/>
      <c r="G111" s="42"/>
      <c r="H111" s="2"/>
      <c r="I111" s="42"/>
      <c r="J111" s="42"/>
      <c r="K111" s="2"/>
      <c r="L111" s="42"/>
      <c r="M111" s="42"/>
      <c r="N111" s="2"/>
    </row>
    <row r="112" spans="1:14" s="41" customFormat="1" ht="18.75" customHeight="1" x14ac:dyDescent="0.35">
      <c r="A112" s="1"/>
      <c r="B112" s="4"/>
      <c r="C112" s="44"/>
      <c r="D112" s="44"/>
      <c r="E112" s="4"/>
      <c r="F112" s="44"/>
      <c r="G112" s="42"/>
      <c r="H112" s="2"/>
      <c r="I112" s="44"/>
      <c r="J112" s="42"/>
      <c r="K112" s="2"/>
      <c r="L112" s="44"/>
      <c r="M112" s="42"/>
      <c r="N112" s="2"/>
    </row>
    <row r="113" spans="1:14" s="41" customFormat="1" ht="18.75" customHeight="1" x14ac:dyDescent="0.35">
      <c r="A113" s="1"/>
      <c r="B113" s="4"/>
      <c r="C113" s="42"/>
      <c r="D113" s="42"/>
      <c r="E113" s="3"/>
      <c r="F113" s="42"/>
      <c r="G113" s="42"/>
      <c r="H113" s="2"/>
      <c r="I113" s="42"/>
      <c r="J113" s="42"/>
      <c r="K113" s="2"/>
      <c r="L113" s="42"/>
      <c r="M113" s="42"/>
      <c r="N113" s="2"/>
    </row>
    <row r="114" spans="1:14" s="41" customFormat="1" ht="18.75" customHeight="1" x14ac:dyDescent="0.35">
      <c r="A114" s="1"/>
      <c r="B114" s="4"/>
      <c r="C114" s="42"/>
      <c r="D114" s="42"/>
      <c r="E114" s="3"/>
      <c r="F114" s="42"/>
      <c r="G114" s="42"/>
      <c r="H114" s="2"/>
      <c r="I114" s="42"/>
      <c r="J114" s="42"/>
      <c r="K114" s="2"/>
      <c r="L114" s="42"/>
      <c r="M114" s="42"/>
      <c r="N114" s="2"/>
    </row>
    <row r="115" spans="1:14" s="41" customFormat="1" ht="18.75" customHeight="1" x14ac:dyDescent="0.35">
      <c r="A115" s="1"/>
      <c r="B115" s="4"/>
      <c r="C115" s="42"/>
      <c r="D115" s="42"/>
      <c r="E115" s="3"/>
      <c r="F115" s="42"/>
      <c r="G115" s="42"/>
      <c r="H115" s="2"/>
      <c r="I115" s="42"/>
      <c r="J115" s="42"/>
      <c r="K115" s="2"/>
      <c r="L115" s="42"/>
      <c r="M115" s="42"/>
      <c r="N115" s="2"/>
    </row>
    <row r="116" spans="1:14" s="41" customFormat="1" ht="18.75" customHeight="1" x14ac:dyDescent="0.35">
      <c r="A116" s="1"/>
      <c r="B116" s="4"/>
      <c r="C116" s="42"/>
      <c r="D116" s="42"/>
      <c r="E116" s="3"/>
      <c r="F116" s="42"/>
      <c r="G116" s="42"/>
      <c r="H116" s="2"/>
      <c r="I116" s="42"/>
      <c r="J116" s="42"/>
      <c r="K116" s="2"/>
      <c r="L116" s="42"/>
      <c r="M116" s="42"/>
      <c r="N116" s="2"/>
    </row>
    <row r="117" spans="1:14" s="41" customFormat="1" ht="18.75" customHeight="1" x14ac:dyDescent="0.35">
      <c r="A117" s="1"/>
      <c r="B117" s="4"/>
      <c r="C117" s="43"/>
      <c r="D117" s="43"/>
      <c r="E117" s="43"/>
      <c r="F117" s="43"/>
      <c r="G117" s="42"/>
      <c r="H117" s="2"/>
      <c r="I117" s="43"/>
      <c r="J117" s="42"/>
      <c r="K117" s="2"/>
      <c r="L117" s="43"/>
      <c r="M117" s="42"/>
      <c r="N117" s="2"/>
    </row>
    <row r="118" spans="1:14" s="41" customFormat="1" ht="18.75" customHeight="1" x14ac:dyDescent="0.35">
      <c r="A118" s="1"/>
      <c r="B118" s="4"/>
      <c r="C118" s="42"/>
      <c r="D118" s="42"/>
      <c r="E118" s="3"/>
      <c r="F118" s="42"/>
      <c r="G118" s="42"/>
      <c r="H118" s="2"/>
      <c r="I118" s="42"/>
      <c r="J118" s="42"/>
      <c r="K118" s="2"/>
      <c r="L118" s="42"/>
      <c r="M118" s="42"/>
      <c r="N118" s="2"/>
    </row>
    <row r="119" spans="1:14" s="41" customFormat="1" ht="18.75" customHeight="1" x14ac:dyDescent="0.3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41" customFormat="1" ht="18.75" customHeight="1" x14ac:dyDescent="0.3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41" customFormat="1" ht="18.75" customHeight="1" x14ac:dyDescent="0.3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41" customFormat="1" ht="18.75" customHeight="1" x14ac:dyDescent="0.3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41" customFormat="1" ht="18.75" customHeight="1" x14ac:dyDescent="0.3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41" customFormat="1" ht="18.75" customHeight="1" x14ac:dyDescent="0.3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41" customFormat="1" ht="18.75" customHeight="1" x14ac:dyDescent="0.3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41" customFormat="1" ht="18.75" customHeight="1" x14ac:dyDescent="0.3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41" customFormat="1" ht="18.75" customHeight="1" x14ac:dyDescent="0.3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41" customFormat="1" ht="18.75" customHeight="1" x14ac:dyDescent="0.3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41" customFormat="1" ht="18.75" customHeight="1" x14ac:dyDescent="0.3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41" customFormat="1" ht="18.75" customHeight="1" x14ac:dyDescent="0.3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41" customFormat="1" ht="18.75" customHeight="1" x14ac:dyDescent="0.3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41" customFormat="1" ht="18.75" customHeight="1" x14ac:dyDescent="0.3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41" customFormat="1" ht="18.75" customHeight="1" x14ac:dyDescent="0.3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41" customFormat="1" ht="18.75" customHeight="1" x14ac:dyDescent="0.3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41" customFormat="1" ht="18.75" customHeight="1" x14ac:dyDescent="0.3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41" customFormat="1" ht="18.75" customHeight="1" x14ac:dyDescent="0.3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41" customFormat="1" ht="18.75" customHeight="1" x14ac:dyDescent="0.3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41" customFormat="1" ht="18.75" customHeight="1" x14ac:dyDescent="0.3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41" customFormat="1" ht="18.75" customHeight="1" x14ac:dyDescent="0.3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41" customFormat="1" ht="18.75" customHeight="1" x14ac:dyDescent="0.3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41" customFormat="1" ht="18.75" customHeight="1" x14ac:dyDescent="0.3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41" customFormat="1" ht="18.75" customHeight="1" x14ac:dyDescent="0.3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41" customFormat="1" ht="18.75" customHeight="1" x14ac:dyDescent="0.3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41" customFormat="1" ht="18.75" customHeight="1" x14ac:dyDescent="0.3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41" customFormat="1" ht="18.75" customHeight="1" x14ac:dyDescent="0.3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41" customFormat="1" ht="18.75" customHeight="1" x14ac:dyDescent="0.3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41" customFormat="1" ht="18.75" customHeight="1" x14ac:dyDescent="0.3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41" customFormat="1" ht="18.75" customHeight="1" x14ac:dyDescent="0.3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41" customFormat="1" ht="18.75" customHeight="1" x14ac:dyDescent="0.3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97" priority="99" stopIfTrue="1"/>
    <cfRule type="duplicateValues" dxfId="96" priority="100" stopIfTrue="1"/>
  </conditionalFormatting>
  <conditionalFormatting sqref="C43">
    <cfRule type="duplicateValues" dxfId="93" priority="93" stopIfTrue="1"/>
    <cfRule type="duplicateValues" dxfId="92" priority="94" stopIfTrue="1"/>
  </conditionalFormatting>
  <conditionalFormatting sqref="D5">
    <cfRule type="duplicateValues" dxfId="89" priority="97" stopIfTrue="1"/>
    <cfRule type="duplicateValues" dxfId="88" priority="98" stopIfTrue="1"/>
  </conditionalFormatting>
  <conditionalFormatting sqref="D43">
    <cfRule type="duplicateValues" dxfId="85" priority="91" stopIfTrue="1"/>
    <cfRule type="duplicateValues" dxfId="84" priority="92" stopIfTrue="1"/>
  </conditionalFormatting>
  <conditionalFormatting sqref="E5">
    <cfRule type="duplicateValues" dxfId="81" priority="95" stopIfTrue="1"/>
    <cfRule type="duplicateValues" dxfId="80" priority="96" stopIfTrue="1"/>
  </conditionalFormatting>
  <conditionalFormatting sqref="E43">
    <cfRule type="duplicateValues" dxfId="77" priority="89" stopIfTrue="1"/>
    <cfRule type="duplicateValues" dxfId="76" priority="90" stopIfTrue="1"/>
  </conditionalFormatting>
  <conditionalFormatting sqref="F5">
    <cfRule type="duplicateValues" dxfId="73" priority="59" stopIfTrue="1"/>
    <cfRule type="duplicateValues" dxfId="72" priority="60" stopIfTrue="1"/>
  </conditionalFormatting>
  <conditionalFormatting sqref="F43">
    <cfRule type="duplicateValues" dxfId="69" priority="35" stopIfTrue="1"/>
    <cfRule type="duplicateValues" dxfId="68" priority="36" stopIfTrue="1"/>
  </conditionalFormatting>
  <conditionalFormatting sqref="G5">
    <cfRule type="duplicateValues" dxfId="65" priority="57" stopIfTrue="1"/>
    <cfRule type="duplicateValues" dxfId="64" priority="58" stopIfTrue="1"/>
  </conditionalFormatting>
  <conditionalFormatting sqref="G43">
    <cfRule type="duplicateValues" dxfId="61" priority="33" stopIfTrue="1"/>
    <cfRule type="duplicateValues" dxfId="60" priority="34" stopIfTrue="1"/>
  </conditionalFormatting>
  <conditionalFormatting sqref="H5">
    <cfRule type="duplicateValues" dxfId="55" priority="55" stopIfTrue="1"/>
    <cfRule type="duplicateValues" dxfId="54" priority="56" stopIfTrue="1"/>
  </conditionalFormatting>
  <conditionalFormatting sqref="H43">
    <cfRule type="duplicateValues" dxfId="51" priority="31" stopIfTrue="1"/>
    <cfRule type="duplicateValues" dxfId="50" priority="32" stopIfTrue="1"/>
  </conditionalFormatting>
  <conditionalFormatting sqref="I5">
    <cfRule type="duplicateValues" dxfId="47" priority="53" stopIfTrue="1"/>
    <cfRule type="duplicateValues" dxfId="46" priority="54" stopIfTrue="1"/>
  </conditionalFormatting>
  <conditionalFormatting sqref="I43">
    <cfRule type="duplicateValues" dxfId="43" priority="23" stopIfTrue="1"/>
    <cfRule type="duplicateValues" dxfId="42" priority="24" stopIfTrue="1"/>
  </conditionalFormatting>
  <conditionalFormatting sqref="J5">
    <cfRule type="duplicateValues" dxfId="39" priority="51" stopIfTrue="1"/>
    <cfRule type="duplicateValues" dxfId="38" priority="52" stopIfTrue="1"/>
  </conditionalFormatting>
  <conditionalFormatting sqref="J43">
    <cfRule type="duplicateValues" dxfId="35" priority="21" stopIfTrue="1"/>
    <cfRule type="duplicateValues" dxfId="34" priority="22" stopIfTrue="1"/>
  </conditionalFormatting>
  <conditionalFormatting sqref="K5">
    <cfRule type="duplicateValues" dxfId="29" priority="49" stopIfTrue="1"/>
    <cfRule type="duplicateValues" dxfId="28" priority="50" stopIfTrue="1"/>
  </conditionalFormatting>
  <conditionalFormatting sqref="K43">
    <cfRule type="duplicateValues" dxfId="25" priority="19" stopIfTrue="1"/>
    <cfRule type="duplicateValues" dxfId="24" priority="20" stopIfTrue="1"/>
  </conditionalFormatting>
  <conditionalFormatting sqref="L5">
    <cfRule type="duplicateValues" dxfId="21" priority="47" stopIfTrue="1"/>
    <cfRule type="duplicateValues" dxfId="20" priority="48" stopIfTrue="1"/>
  </conditionalFormatting>
  <conditionalFormatting sqref="L43">
    <cfRule type="duplicateValues" dxfId="17" priority="11" stopIfTrue="1"/>
    <cfRule type="duplicateValues" dxfId="16" priority="12" stopIfTrue="1"/>
  </conditionalFormatting>
  <conditionalFormatting sqref="M5">
    <cfRule type="duplicateValues" dxfId="13" priority="45" stopIfTrue="1"/>
    <cfRule type="duplicateValues" dxfId="12" priority="46" stopIfTrue="1"/>
  </conditionalFormatting>
  <conditionalFormatting sqref="M43">
    <cfRule type="duplicateValues" dxfId="9" priority="9" stopIfTrue="1"/>
    <cfRule type="duplicateValues" dxfId="8" priority="10" stopIfTrue="1"/>
  </conditionalFormatting>
  <conditionalFormatting sqref="N5">
    <cfRule type="duplicateValues" dxfId="5" priority="43" stopIfTrue="1"/>
    <cfRule type="duplicateValues" dxfId="4" priority="44" stopIfTrue="1"/>
  </conditionalFormatting>
  <conditionalFormatting sqref="N43">
    <cfRule type="duplicateValues" dxfId="1" priority="7" stopIfTrue="1"/>
    <cfRule type="duplicateValues" dxfId="0" priority="8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2026-06-19T10:21:57Z</dcterms:created>
  <dcterms:modified xsi:type="dcterms:W3CDTF">2026-06-19T10:22:56Z</dcterms:modified>
</cp:coreProperties>
</file>