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DDC1BB66-137B-4604-BAB7-69B75B0E6177}" xr6:coauthVersionLast="47" xr6:coauthVersionMax="47" xr10:uidLastSave="{00000000-0000-0000-0000-000000000000}"/>
  <bookViews>
    <workbookView xWindow="-120" yWindow="-120" windowWidth="29040" windowHeight="17640" xr2:uid="{FA715DFF-AC7F-4FAD-8B12-0974A3CB68DB}"/>
  </bookViews>
  <sheets>
    <sheet name="MBOP_2019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I13" i="1"/>
  <c r="AH13" i="1"/>
  <c r="AG13" i="1"/>
  <c r="AE13" i="1"/>
  <c r="AD13" i="1"/>
  <c r="AF13" i="1" s="1"/>
  <c r="AB13" i="1"/>
  <c r="AA13" i="1"/>
  <c r="AC13" i="1" s="1"/>
  <c r="Y13" i="1"/>
  <c r="X13" i="1"/>
  <c r="Z13" i="1" s="1"/>
  <c r="V13" i="1"/>
  <c r="U13" i="1"/>
  <c r="W13" i="1" s="1"/>
  <c r="S13" i="1"/>
  <c r="R13" i="1"/>
  <c r="T13" i="1" s="1"/>
  <c r="P13" i="1"/>
  <c r="O13" i="1"/>
  <c r="Q13" i="1" s="1"/>
  <c r="M13" i="1"/>
  <c r="L13" i="1"/>
  <c r="N13" i="1" s="1"/>
  <c r="K13" i="1"/>
  <c r="J13" i="1"/>
  <c r="I13" i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I6" i="1"/>
  <c r="AI19" i="1" s="1"/>
  <c r="AH6" i="1"/>
  <c r="AG6" i="1"/>
  <c r="AE6" i="1"/>
  <c r="AD6" i="1"/>
  <c r="AF6" i="1" s="1"/>
  <c r="AF19" i="1" s="1"/>
  <c r="AB6" i="1"/>
  <c r="AA6" i="1"/>
  <c r="AC6" i="1" s="1"/>
  <c r="Y6" i="1"/>
  <c r="Z6" i="1" s="1"/>
  <c r="X6" i="1"/>
  <c r="V6" i="1"/>
  <c r="U6" i="1"/>
  <c r="W6" i="1" s="1"/>
  <c r="W19" i="1" s="1"/>
  <c r="S6" i="1"/>
  <c r="R6" i="1"/>
  <c r="T6" i="1" s="1"/>
  <c r="T19" i="1" s="1"/>
  <c r="P6" i="1"/>
  <c r="O6" i="1"/>
  <c r="Q6" i="1" s="1"/>
  <c r="M6" i="1"/>
  <c r="L6" i="1"/>
  <c r="N6" i="1" s="1"/>
  <c r="K6" i="1"/>
  <c r="K19" i="1" s="1"/>
  <c r="J6" i="1"/>
  <c r="I6" i="1"/>
  <c r="G6" i="1"/>
  <c r="F6" i="1"/>
  <c r="H6" i="1" s="1"/>
  <c r="D6" i="1"/>
  <c r="C6" i="1"/>
  <c r="E6" i="1" s="1"/>
  <c r="E19" i="1" s="1"/>
  <c r="AL19" i="1" l="1"/>
  <c r="Q19" i="1"/>
  <c r="AC19" i="1"/>
  <c r="Z19" i="1"/>
  <c r="H19" i="1"/>
  <c r="N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<sst xmlns="http://schemas.openxmlformats.org/spreadsheetml/2006/main" count="112" uniqueCount="45">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</sst>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9" fillId="0" borderId="3" xfId="3" applyNumberFormat="1" applyFont="1" applyBorder="1" applyAlignment="1">
      <alignment vertical="center"/>
    </xf>
    <xf numFmtId="49" fontId="9" fillId="0" borderId="3" xfId="1" applyNumberFormat="1" applyFont="1" applyBorder="1" applyAlignment="1">
      <alignment horizontal="right"/>
    </xf>
    <xf numFmtId="0" fontId="10" fillId="2" borderId="4" xfId="1" applyFont="1" applyFill="1" applyBorder="1" applyAlignment="1">
      <alignment horizontal="justify" vertical="top" wrapText="1"/>
    </xf>
    <xf numFmtId="164" fontId="9" fillId="8" borderId="3" xfId="3" applyNumberFormat="1" applyFont="1" applyFill="1" applyBorder="1" applyAlignment="1">
      <alignment vertical="center"/>
    </xf>
    <xf numFmtId="0" fontId="10" fillId="0" borderId="4" xfId="1" applyFont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2" fillId="0" borderId="0" xfId="1" applyFont="1" applyAlignment="1">
      <alignment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0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78D1FD89-1850-4A94-8A64-C9367575381B}"/>
    <cellStyle name="Normal 7" xfId="1" xr:uid="{23E520F1-DE2A-49E8-9620-D07F0987F565}"/>
    <cellStyle name="Normal_Booklet 2011_euro17_WGES_2011_280" xfId="2" xr:uid="{2A447D57-AB0D-4E19-A4D0-6232F3151F17}"/>
  </cellStyles>
  <dxfs count="216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F4E1-3379-4C78-98A4-DA6B395F50DB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5"/>
      <c r="B4" s="3">
        <v>2019</v>
      </c>
      <c r="C4" s="6"/>
      <c r="D4" s="6" t="s">
        <v>2</v>
      </c>
      <c r="E4" s="6"/>
      <c r="F4" s="7"/>
      <c r="G4" s="7" t="s">
        <v>3</v>
      </c>
      <c r="H4" s="7"/>
      <c r="I4" s="8"/>
      <c r="J4" s="8" t="s">
        <v>4</v>
      </c>
      <c r="K4" s="8"/>
      <c r="L4" s="9"/>
      <c r="M4" s="9" t="s">
        <v>5</v>
      </c>
      <c r="N4" s="9"/>
      <c r="O4" s="10"/>
      <c r="P4" s="10" t="s">
        <v>6</v>
      </c>
      <c r="Q4" s="10"/>
      <c r="R4" s="6"/>
      <c r="S4" s="6" t="s">
        <v>7</v>
      </c>
      <c r="T4" s="6"/>
      <c r="U4" s="7"/>
      <c r="V4" s="7" t="s">
        <v>8</v>
      </c>
      <c r="W4" s="7"/>
      <c r="X4" s="8"/>
      <c r="Y4" s="8" t="s">
        <v>9</v>
      </c>
      <c r="Z4" s="8"/>
      <c r="AA4" s="9"/>
      <c r="AB4" s="9" t="s">
        <v>10</v>
      </c>
      <c r="AC4" s="9"/>
      <c r="AD4" s="10"/>
      <c r="AE4" s="10" t="s">
        <v>11</v>
      </c>
      <c r="AF4" s="10"/>
      <c r="AG4" s="7"/>
      <c r="AH4" s="7" t="s">
        <v>12</v>
      </c>
      <c r="AI4" s="7"/>
      <c r="AJ4" s="8"/>
      <c r="AK4" s="8" t="s">
        <v>13</v>
      </c>
      <c r="AL4" s="11"/>
    </row>
    <row r="5" spans="1:38" s="5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5" customFormat="1" ht="18.75" customHeight="1" x14ac:dyDescent="0.3">
      <c r="A6" s="13" t="s">
        <v>17</v>
      </c>
      <c r="B6" s="14" t="s">
        <v>18</v>
      </c>
      <c r="C6" s="15">
        <f>SUM(C7:C10)</f>
        <v>7573.8820005833331</v>
      </c>
      <c r="D6" s="15">
        <f>SUM(D7:D10)</f>
        <v>7793.3094097499988</v>
      </c>
      <c r="E6" s="15">
        <f>+C6-D6</f>
        <v>-219.42740916666571</v>
      </c>
      <c r="F6" s="15">
        <f t="shared" ref="F6:G6" si="0">SUM(F7:F10)</f>
        <v>15444.653561166668</v>
      </c>
      <c r="G6" s="15">
        <f t="shared" si="0"/>
        <v>15522.5434105</v>
      </c>
      <c r="H6" s="15">
        <f t="shared" ref="H6:H11" si="1">+F6-G6</f>
        <v>-77.889849333332677</v>
      </c>
      <c r="I6" s="15">
        <f t="shared" ref="I6:J6" si="2">SUM(I7:I10)</f>
        <v>23586.149485596688</v>
      </c>
      <c r="J6" s="15">
        <f t="shared" si="2"/>
        <v>23798.223701128776</v>
      </c>
      <c r="K6" s="15">
        <f t="shared" ref="K6:K11" si="3">+I6-J6</f>
        <v>-212.07421553208769</v>
      </c>
      <c r="L6" s="15">
        <f t="shared" ref="L6:M6" si="4">SUM(L7:L10)</f>
        <v>31238.429716513354</v>
      </c>
      <c r="M6" s="15">
        <f t="shared" si="4"/>
        <v>31770.800855212106</v>
      </c>
      <c r="N6" s="15">
        <f t="shared" ref="N6:N11" si="5">+L6-M6</f>
        <v>-532.37113869875247</v>
      </c>
      <c r="O6" s="15">
        <f t="shared" ref="O6:P6" si="6">SUM(O7:O10)</f>
        <v>39151.635296430017</v>
      </c>
      <c r="P6" s="15">
        <f t="shared" si="6"/>
        <v>39854.240249295442</v>
      </c>
      <c r="Q6" s="15">
        <f t="shared" ref="Q6:Q11" si="7">+O6-P6</f>
        <v>-702.60495286542573</v>
      </c>
      <c r="R6" s="15">
        <f t="shared" ref="R6:S6" si="8">SUM(R7:R10)</f>
        <v>46592.608935010481</v>
      </c>
      <c r="S6" s="15">
        <f t="shared" si="8"/>
        <v>47690.387565239056</v>
      </c>
      <c r="T6" s="15">
        <f t="shared" ref="T6:T11" si="9">+R6-S6</f>
        <v>-1097.7786302285749</v>
      </c>
      <c r="U6" s="15">
        <f t="shared" ref="U6:V6" si="10">SUM(U7:U10)</f>
        <v>53411.009728260484</v>
      </c>
      <c r="V6" s="15">
        <f t="shared" si="10"/>
        <v>55094.914247322384</v>
      </c>
      <c r="W6" s="15">
        <f t="shared" ref="W6:W11" si="11">+U6-V6</f>
        <v>-1683.9045190618999</v>
      </c>
      <c r="X6" s="15">
        <f t="shared" ref="X6:Y6" si="12">SUM(X7:X10)</f>
        <v>60548.544549510487</v>
      </c>
      <c r="Y6" s="15">
        <f t="shared" si="12"/>
        <v>62542.108881405715</v>
      </c>
      <c r="Z6" s="15">
        <f t="shared" ref="Z6:Z11" si="13">+X6-Y6</f>
        <v>-1993.564331895228</v>
      </c>
      <c r="AA6" s="15">
        <f t="shared" ref="AA6:AB6" si="14">SUM(AA7:AA10)</f>
        <v>68574.100978002331</v>
      </c>
      <c r="AB6" s="15">
        <f t="shared" si="14"/>
        <v>70758.065620429668</v>
      </c>
      <c r="AC6" s="15">
        <f t="shared" ref="AC6:AC11" si="15">+AA6-AB6</f>
        <v>-2183.9646424273378</v>
      </c>
      <c r="AD6" s="15">
        <f t="shared" ref="AD6:AE6" si="16">SUM(AD7:AD10)</f>
        <v>77284.697150252337</v>
      </c>
      <c r="AE6" s="15">
        <f t="shared" si="16"/>
        <v>79608.462500179667</v>
      </c>
      <c r="AF6" s="15">
        <f t="shared" ref="AF6:AF11" si="17">+AD6-AE6</f>
        <v>-2323.7653499273292</v>
      </c>
      <c r="AG6" s="15">
        <f t="shared" ref="AG6:AH6" si="18">SUM(AG7:AG10)</f>
        <v>85413.11177750233</v>
      </c>
      <c r="AH6" s="15">
        <f t="shared" si="18"/>
        <v>88180.99436792967</v>
      </c>
      <c r="AI6" s="15">
        <f t="shared" ref="AI6:AI11" si="19">+AG6-AH6</f>
        <v>-2767.8825904273399</v>
      </c>
      <c r="AJ6" s="15">
        <f t="shared" ref="AJ6:AK6" si="20">SUM(AJ7:AJ10)</f>
        <v>92015.3266396502</v>
      </c>
      <c r="AK6" s="15">
        <f t="shared" si="20"/>
        <v>95349.985695194089</v>
      </c>
      <c r="AL6" s="15">
        <f t="shared" ref="AL6:AL11" si="21">+AJ6-AK6</f>
        <v>-3334.6590555438888</v>
      </c>
    </row>
    <row r="7" spans="1:38" s="5" customFormat="1" ht="18.75" customHeight="1" x14ac:dyDescent="0.25">
      <c r="A7" s="16" t="s">
        <v>19</v>
      </c>
      <c r="B7" s="17" t="s">
        <v>20</v>
      </c>
      <c r="C7" s="18">
        <v>6399.5520189999997</v>
      </c>
      <c r="D7" s="18">
        <v>6382.6515499999996</v>
      </c>
      <c r="E7" s="15">
        <f t="shared" ref="E7:E18" si="22">+C7-D7</f>
        <v>16.900469000000157</v>
      </c>
      <c r="F7" s="18">
        <v>12760.896484000001</v>
      </c>
      <c r="G7" s="18">
        <v>12593.950387000001</v>
      </c>
      <c r="H7" s="15">
        <f t="shared" si="1"/>
        <v>166.94609700000001</v>
      </c>
      <c r="I7" s="18">
        <v>19671.816111</v>
      </c>
      <c r="J7" s="18">
        <v>19439.926123000001</v>
      </c>
      <c r="K7" s="15">
        <f t="shared" si="3"/>
        <v>231.88998799999899</v>
      </c>
      <c r="L7" s="18">
        <v>25936.092060999999</v>
      </c>
      <c r="M7" s="18">
        <v>25950.730179000002</v>
      </c>
      <c r="N7" s="15">
        <f t="shared" si="5"/>
        <v>-14.638118000002578</v>
      </c>
      <c r="O7" s="18">
        <v>32461.171836000001</v>
      </c>
      <c r="P7" s="18">
        <v>32574.890014000004</v>
      </c>
      <c r="Q7" s="15">
        <f t="shared" si="7"/>
        <v>-113.71817800000281</v>
      </c>
      <c r="R7" s="18">
        <v>38474.485712000002</v>
      </c>
      <c r="S7" s="18">
        <v>38612.524571000002</v>
      </c>
      <c r="T7" s="15">
        <f t="shared" si="9"/>
        <v>-138.03885900000023</v>
      </c>
      <c r="U7" s="18">
        <v>43919.519145999999</v>
      </c>
      <c r="V7" s="18">
        <v>44494.239165999999</v>
      </c>
      <c r="W7" s="15">
        <f t="shared" si="11"/>
        <v>-574.72002000000066</v>
      </c>
      <c r="X7" s="18">
        <v>49624.557742999998</v>
      </c>
      <c r="Y7" s="18">
        <v>50395.004218000002</v>
      </c>
      <c r="Z7" s="15">
        <f t="shared" si="13"/>
        <v>-770.44647500000428</v>
      </c>
      <c r="AA7" s="18">
        <v>56222.272342999997</v>
      </c>
      <c r="AB7" s="18">
        <v>57077.680528000004</v>
      </c>
      <c r="AC7" s="15">
        <f t="shared" si="15"/>
        <v>-855.40818500000751</v>
      </c>
      <c r="AD7" s="18">
        <v>63536.313446</v>
      </c>
      <c r="AE7" s="18">
        <v>64332.718063000008</v>
      </c>
      <c r="AF7" s="15">
        <f t="shared" si="17"/>
        <v>-796.40461700000742</v>
      </c>
      <c r="AG7" s="18">
        <v>70292.578781999997</v>
      </c>
      <c r="AH7" s="18">
        <v>71359.351611000006</v>
      </c>
      <c r="AI7" s="15">
        <f t="shared" si="19"/>
        <v>-1066.7728290000086</v>
      </c>
      <c r="AJ7" s="18">
        <v>75422.607407999996</v>
      </c>
      <c r="AK7" s="18">
        <v>76934.670630000008</v>
      </c>
      <c r="AL7" s="15">
        <f t="shared" si="21"/>
        <v>-1512.0632220000116</v>
      </c>
    </row>
    <row r="8" spans="1:38" s="5" customFormat="1" ht="18.75" customHeight="1" x14ac:dyDescent="0.25">
      <c r="A8" s="16" t="s">
        <v>21</v>
      </c>
      <c r="B8" s="17" t="s">
        <v>22</v>
      </c>
      <c r="C8" s="18">
        <v>842.3</v>
      </c>
      <c r="D8" s="18">
        <v>744.2</v>
      </c>
      <c r="E8" s="15">
        <f t="shared" si="22"/>
        <v>98.099999999999909</v>
      </c>
      <c r="F8" s="18">
        <v>1684.6</v>
      </c>
      <c r="G8" s="18">
        <v>1488.5</v>
      </c>
      <c r="H8" s="15">
        <f t="shared" si="1"/>
        <v>196.09999999999991</v>
      </c>
      <c r="I8" s="18">
        <v>2526.9334000000003</v>
      </c>
      <c r="J8" s="18">
        <v>2232.8975203874625</v>
      </c>
      <c r="K8" s="15">
        <f t="shared" si="3"/>
        <v>294.03587961253788</v>
      </c>
      <c r="L8" s="18">
        <v>3487.6333999999997</v>
      </c>
      <c r="M8" s="18">
        <v>3046.7975203874603</v>
      </c>
      <c r="N8" s="15">
        <f t="shared" si="5"/>
        <v>440.83587961253943</v>
      </c>
      <c r="O8" s="18">
        <v>4448.3333999999995</v>
      </c>
      <c r="P8" s="18">
        <v>3860.7975203874603</v>
      </c>
      <c r="Q8" s="15">
        <f t="shared" si="7"/>
        <v>587.53587961253925</v>
      </c>
      <c r="R8" s="18">
        <v>5408.9988519999997</v>
      </c>
      <c r="S8" s="18">
        <v>4674.7709054667112</v>
      </c>
      <c r="T8" s="15">
        <f t="shared" si="9"/>
        <v>734.22794653328856</v>
      </c>
      <c r="U8" s="18">
        <v>6412.7988519999999</v>
      </c>
      <c r="V8" s="18">
        <v>5527.4709054667101</v>
      </c>
      <c r="W8" s="15">
        <f t="shared" si="11"/>
        <v>885.32794653328983</v>
      </c>
      <c r="X8" s="18">
        <v>7416.5988520000001</v>
      </c>
      <c r="Y8" s="18">
        <v>6380.1709054667099</v>
      </c>
      <c r="Z8" s="15">
        <f t="shared" si="13"/>
        <v>1036.4279465332902</v>
      </c>
      <c r="AA8" s="18">
        <v>8420.4614120000006</v>
      </c>
      <c r="AB8" s="18">
        <v>7232.8014909420108</v>
      </c>
      <c r="AC8" s="15">
        <f t="shared" si="15"/>
        <v>1187.6599210579898</v>
      </c>
      <c r="AD8" s="18">
        <v>9402.3614120000002</v>
      </c>
      <c r="AE8" s="18">
        <v>8149.7014909420095</v>
      </c>
      <c r="AF8" s="15">
        <f t="shared" si="17"/>
        <v>1252.6599210579907</v>
      </c>
      <c r="AG8" s="18">
        <v>10384.261412</v>
      </c>
      <c r="AH8" s="18">
        <v>9066.5014909420097</v>
      </c>
      <c r="AI8" s="15">
        <f t="shared" si="19"/>
        <v>1317.7599210579901</v>
      </c>
      <c r="AJ8" s="18">
        <v>11366.284524000002</v>
      </c>
      <c r="AK8" s="18">
        <v>9983.4104719631068</v>
      </c>
      <c r="AL8" s="15">
        <f t="shared" si="21"/>
        <v>1382.8740520368956</v>
      </c>
    </row>
    <row r="9" spans="1:38" s="5" customFormat="1" ht="18.75" customHeight="1" x14ac:dyDescent="0.25">
      <c r="A9" s="16" t="s">
        <v>23</v>
      </c>
      <c r="B9" s="19" t="s">
        <v>24</v>
      </c>
      <c r="C9" s="18">
        <v>277.30181358333334</v>
      </c>
      <c r="D9" s="18">
        <v>506.90587075000002</v>
      </c>
      <c r="E9" s="15">
        <f t="shared" si="22"/>
        <v>-229.60405716666668</v>
      </c>
      <c r="F9" s="18">
        <v>889.78499816666658</v>
      </c>
      <c r="G9" s="18">
        <v>1010.5097415</v>
      </c>
      <c r="H9" s="15">
        <f t="shared" si="1"/>
        <v>-120.72474333333344</v>
      </c>
      <c r="I9" s="18">
        <v>1219.5729645966867</v>
      </c>
      <c r="J9" s="18">
        <v>1535.8389727413139</v>
      </c>
      <c r="K9" s="15">
        <f t="shared" si="3"/>
        <v>-316.26600814462722</v>
      </c>
      <c r="L9" s="18">
        <v>1494.6826515133534</v>
      </c>
      <c r="M9" s="18">
        <v>2043.5936638246476</v>
      </c>
      <c r="N9" s="15">
        <f t="shared" si="5"/>
        <v>-548.91101231129414</v>
      </c>
      <c r="O9" s="18">
        <v>1835.6303924300203</v>
      </c>
      <c r="P9" s="18">
        <v>2554.9513549079807</v>
      </c>
      <c r="Q9" s="15">
        <f t="shared" si="7"/>
        <v>-719.32096247796039</v>
      </c>
      <c r="R9" s="18">
        <v>2150.306184010487</v>
      </c>
      <c r="S9" s="18">
        <v>3094.1004267723379</v>
      </c>
      <c r="T9" s="15">
        <f t="shared" si="9"/>
        <v>-943.79424276185091</v>
      </c>
      <c r="U9" s="18">
        <v>2452.8450232604873</v>
      </c>
      <c r="V9" s="18">
        <v>3594.3438428556728</v>
      </c>
      <c r="W9" s="15">
        <f t="shared" si="11"/>
        <v>-1141.4988195951855</v>
      </c>
      <c r="X9" s="18">
        <v>2826.1228865104872</v>
      </c>
      <c r="Y9" s="18">
        <v>4103.8472589390058</v>
      </c>
      <c r="Z9" s="15">
        <f t="shared" si="13"/>
        <v>-1277.7243724285186</v>
      </c>
      <c r="AA9" s="18">
        <v>3121.9276320023409</v>
      </c>
      <c r="AB9" s="18">
        <v>4622.7576714876541</v>
      </c>
      <c r="AC9" s="15">
        <f t="shared" si="15"/>
        <v>-1500.8300394853131</v>
      </c>
      <c r="AD9" s="18">
        <v>3407.8872302523414</v>
      </c>
      <c r="AE9" s="18">
        <v>5139.754297237655</v>
      </c>
      <c r="AF9" s="15">
        <f t="shared" si="17"/>
        <v>-1731.8670669853136</v>
      </c>
      <c r="AG9" s="18">
        <v>3742.1434955023415</v>
      </c>
      <c r="AH9" s="18">
        <v>5647.1749229876568</v>
      </c>
      <c r="AI9" s="15">
        <f t="shared" si="19"/>
        <v>-1905.0314274853154</v>
      </c>
      <c r="AJ9" s="18">
        <v>4039.7136006501969</v>
      </c>
      <c r="AK9" s="18">
        <v>6197.0453102309702</v>
      </c>
      <c r="AL9" s="15">
        <f t="shared" si="21"/>
        <v>-2157.3317095807733</v>
      </c>
    </row>
    <row r="10" spans="1:38" ht="18.75" customHeight="1" x14ac:dyDescent="0.3">
      <c r="A10" s="16" t="s">
        <v>25</v>
      </c>
      <c r="B10" s="20" t="s">
        <v>26</v>
      </c>
      <c r="C10" s="18">
        <v>54.728167999999997</v>
      </c>
      <c r="D10" s="18">
        <v>159.55198899999999</v>
      </c>
      <c r="E10" s="15">
        <f t="shared" si="22"/>
        <v>-104.823821</v>
      </c>
      <c r="F10" s="18">
        <v>109.37207900000001</v>
      </c>
      <c r="G10" s="18">
        <v>429.58328200000005</v>
      </c>
      <c r="H10" s="15">
        <f t="shared" si="1"/>
        <v>-320.21120300000007</v>
      </c>
      <c r="I10" s="18">
        <v>167.82701000000003</v>
      </c>
      <c r="J10" s="18">
        <v>589.56108500000005</v>
      </c>
      <c r="K10" s="15">
        <f t="shared" si="3"/>
        <v>-421.73407500000002</v>
      </c>
      <c r="L10" s="18">
        <v>320.02160400000002</v>
      </c>
      <c r="M10" s="18">
        <v>729.67949199999998</v>
      </c>
      <c r="N10" s="15">
        <f t="shared" si="5"/>
        <v>-409.65788799999996</v>
      </c>
      <c r="O10" s="18">
        <v>406.49966799999999</v>
      </c>
      <c r="P10" s="18">
        <v>863.60136000000011</v>
      </c>
      <c r="Q10" s="15">
        <f t="shared" si="7"/>
        <v>-457.10169200000013</v>
      </c>
      <c r="R10" s="18">
        <v>558.81818700000008</v>
      </c>
      <c r="S10" s="18">
        <v>1308.9916619999999</v>
      </c>
      <c r="T10" s="15">
        <f t="shared" si="9"/>
        <v>-750.17347499999983</v>
      </c>
      <c r="U10" s="18">
        <v>625.84670699999992</v>
      </c>
      <c r="V10" s="18">
        <v>1478.8603330000001</v>
      </c>
      <c r="W10" s="15">
        <f t="shared" si="11"/>
        <v>-853.01362600000016</v>
      </c>
      <c r="X10" s="18">
        <v>681.26506800000004</v>
      </c>
      <c r="Y10" s="18">
        <v>1663.086499</v>
      </c>
      <c r="Z10" s="15">
        <f t="shared" si="13"/>
        <v>-981.82143099999996</v>
      </c>
      <c r="AA10" s="18">
        <v>809.43959100000006</v>
      </c>
      <c r="AB10" s="18">
        <v>1824.82593</v>
      </c>
      <c r="AC10" s="15">
        <f t="shared" si="15"/>
        <v>-1015.3863389999999</v>
      </c>
      <c r="AD10" s="18">
        <v>938.13506200000006</v>
      </c>
      <c r="AE10" s="18">
        <v>1986.2886490000001</v>
      </c>
      <c r="AF10" s="15">
        <f t="shared" si="17"/>
        <v>-1048.153587</v>
      </c>
      <c r="AG10" s="18">
        <v>994.12808800000005</v>
      </c>
      <c r="AH10" s="18">
        <v>2107.9663430000001</v>
      </c>
      <c r="AI10" s="15">
        <f t="shared" si="19"/>
        <v>-1113.8382550000001</v>
      </c>
      <c r="AJ10" s="18">
        <v>1186.7211070000001</v>
      </c>
      <c r="AK10" s="18">
        <v>2234.8592830000002</v>
      </c>
      <c r="AL10" s="15">
        <f t="shared" si="21"/>
        <v>-1048.1381760000002</v>
      </c>
    </row>
    <row r="11" spans="1:38" ht="18.75" customHeight="1" x14ac:dyDescent="0.3">
      <c r="A11" s="13" t="s">
        <v>27</v>
      </c>
      <c r="B11" s="21" t="s">
        <v>28</v>
      </c>
      <c r="C11" s="18">
        <v>31.325501337040276</v>
      </c>
      <c r="D11" s="18">
        <v>120.47763926000002</v>
      </c>
      <c r="E11" s="15">
        <f t="shared" si="22"/>
        <v>-89.152137922959739</v>
      </c>
      <c r="F11" s="18">
        <v>57.05727381398507</v>
      </c>
      <c r="G11" s="18">
        <v>244.84165398000005</v>
      </c>
      <c r="H11" s="15">
        <f t="shared" si="1"/>
        <v>-187.78438016601498</v>
      </c>
      <c r="I11" s="18">
        <v>179.5415139904525</v>
      </c>
      <c r="J11" s="18">
        <v>388.63754600000004</v>
      </c>
      <c r="K11" s="15">
        <f t="shared" si="3"/>
        <v>-209.09603200954754</v>
      </c>
      <c r="L11" s="18">
        <v>230.6906206270605</v>
      </c>
      <c r="M11" s="18">
        <v>474.14913960000001</v>
      </c>
      <c r="N11" s="15">
        <f t="shared" si="5"/>
        <v>-243.45851897293952</v>
      </c>
      <c r="O11" s="18">
        <v>300.2307830648125</v>
      </c>
      <c r="P11" s="18">
        <v>562.33297049999999</v>
      </c>
      <c r="Q11" s="15">
        <f t="shared" si="7"/>
        <v>-262.10218743518749</v>
      </c>
      <c r="R11" s="18">
        <v>650.05369410485253</v>
      </c>
      <c r="S11" s="18">
        <v>655.86127600000009</v>
      </c>
      <c r="T11" s="15">
        <f t="shared" si="9"/>
        <v>-5.807581895147564</v>
      </c>
      <c r="U11" s="18">
        <v>681.68523524234058</v>
      </c>
      <c r="V11" s="18">
        <v>700.44276807040001</v>
      </c>
      <c r="W11" s="15">
        <f t="shared" si="11"/>
        <v>-18.757532828059425</v>
      </c>
      <c r="X11" s="18">
        <v>852.11300172143024</v>
      </c>
      <c r="Y11" s="18">
        <v>744.32767432720004</v>
      </c>
      <c r="Z11" s="15">
        <f t="shared" si="13"/>
        <v>107.78532739423019</v>
      </c>
      <c r="AA11" s="18">
        <v>886.02922578450261</v>
      </c>
      <c r="AB11" s="18">
        <v>795.17843872000014</v>
      </c>
      <c r="AC11" s="15">
        <f t="shared" si="15"/>
        <v>90.85078706450247</v>
      </c>
      <c r="AD11" s="18">
        <v>1240.3484699334617</v>
      </c>
      <c r="AE11" s="18">
        <v>849.31781832960007</v>
      </c>
      <c r="AF11" s="15">
        <f t="shared" si="17"/>
        <v>391.03065160386166</v>
      </c>
      <c r="AG11" s="18">
        <v>1282.9654149863434</v>
      </c>
      <c r="AH11" s="18">
        <v>902.61127013280009</v>
      </c>
      <c r="AI11" s="15">
        <f t="shared" si="19"/>
        <v>380.35414485354329</v>
      </c>
      <c r="AJ11" s="18">
        <v>1635.6832449999999</v>
      </c>
      <c r="AK11" s="18">
        <v>964.36400000000015</v>
      </c>
      <c r="AL11" s="15">
        <f t="shared" si="21"/>
        <v>671.3192449999998</v>
      </c>
    </row>
    <row r="12" spans="1:38" s="5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16</v>
      </c>
      <c r="F12" s="24" t="s">
        <v>29</v>
      </c>
      <c r="G12" s="24" t="s">
        <v>30</v>
      </c>
      <c r="H12" s="24" t="s">
        <v>16</v>
      </c>
      <c r="I12" s="24" t="s">
        <v>29</v>
      </c>
      <c r="J12" s="24" t="s">
        <v>30</v>
      </c>
      <c r="K12" s="24" t="s">
        <v>16</v>
      </c>
      <c r="L12" s="24" t="s">
        <v>29</v>
      </c>
      <c r="M12" s="24" t="s">
        <v>30</v>
      </c>
      <c r="N12" s="24" t="s">
        <v>16</v>
      </c>
      <c r="O12" s="24" t="s">
        <v>29</v>
      </c>
      <c r="P12" s="24" t="s">
        <v>30</v>
      </c>
      <c r="Q12" s="24" t="s">
        <v>16</v>
      </c>
      <c r="R12" s="24" t="s">
        <v>29</v>
      </c>
      <c r="S12" s="24" t="s">
        <v>30</v>
      </c>
      <c r="T12" s="24" t="s">
        <v>16</v>
      </c>
      <c r="U12" s="24" t="s">
        <v>29</v>
      </c>
      <c r="V12" s="24" t="s">
        <v>30</v>
      </c>
      <c r="W12" s="24" t="s">
        <v>16</v>
      </c>
      <c r="X12" s="24" t="s">
        <v>29</v>
      </c>
      <c r="Y12" s="24" t="s">
        <v>30</v>
      </c>
      <c r="Z12" s="24" t="s">
        <v>16</v>
      </c>
      <c r="AA12" s="24" t="s">
        <v>29</v>
      </c>
      <c r="AB12" s="24" t="s">
        <v>30</v>
      </c>
      <c r="AC12" s="24" t="s">
        <v>16</v>
      </c>
      <c r="AD12" s="24" t="s">
        <v>29</v>
      </c>
      <c r="AE12" s="24" t="s">
        <v>30</v>
      </c>
      <c r="AF12" s="24" t="s">
        <v>16</v>
      </c>
      <c r="AG12" s="24" t="s">
        <v>29</v>
      </c>
      <c r="AH12" s="24" t="s">
        <v>30</v>
      </c>
      <c r="AI12" s="24" t="s">
        <v>16</v>
      </c>
      <c r="AJ12" s="24" t="s">
        <v>29</v>
      </c>
      <c r="AK12" s="24" t="s">
        <v>30</v>
      </c>
      <c r="AL12" s="24" t="s">
        <v>16</v>
      </c>
    </row>
    <row r="13" spans="1:38" s="5" customFormat="1" ht="18.75" customHeight="1" x14ac:dyDescent="0.3">
      <c r="A13" s="13" t="s">
        <v>31</v>
      </c>
      <c r="B13" s="25" t="s">
        <v>32</v>
      </c>
      <c r="C13" s="15">
        <f>+C14+C15+E16+C17+C18</f>
        <v>-2151.3529028744488</v>
      </c>
      <c r="D13" s="15">
        <f>+D14+D15+D17+D18</f>
        <v>-3077.0581038900054</v>
      </c>
      <c r="E13" s="15">
        <f t="shared" si="22"/>
        <v>925.70520101555667</v>
      </c>
      <c r="F13" s="15">
        <f t="shared" ref="F13" si="23">+F14+F15+H16+F17+F18</f>
        <v>-925.66247939705147</v>
      </c>
      <c r="G13" s="15">
        <f t="shared" ref="G13" si="24">+G14+G15+G17+G18</f>
        <v>-1889.2753005947716</v>
      </c>
      <c r="H13" s="15">
        <f t="shared" ref="H13:H15" si="25">+F13-G13</f>
        <v>963.61282119772011</v>
      </c>
      <c r="I13" s="15">
        <f t="shared" ref="I13" si="26">+I14+I15+K16+I17+I18</f>
        <v>-615.88669118638859</v>
      </c>
      <c r="J13" s="15">
        <f t="shared" ref="J13" si="27">+J14+J15+J17+J18</f>
        <v>-1133.5350306742121</v>
      </c>
      <c r="K13" s="15">
        <f t="shared" ref="K13:K15" si="28">+I13-J13</f>
        <v>517.64833948782348</v>
      </c>
      <c r="L13" s="15">
        <f t="shared" ref="L13" si="29">+L14+L15+N16+L17+L18</f>
        <v>298.27286566402665</v>
      </c>
      <c r="M13" s="15">
        <f t="shared" ref="M13" si="30">+M14+M15+M17+M18</f>
        <v>-176.82173775696174</v>
      </c>
      <c r="N13" s="15">
        <f t="shared" ref="N13:N15" si="31">+L13-M13</f>
        <v>475.09460342098839</v>
      </c>
      <c r="O13" s="15">
        <f t="shared" ref="O13" si="32">+O14+O15+Q16+O17+O18</f>
        <v>168.53671163030788</v>
      </c>
      <c r="P13" s="15">
        <f t="shared" ref="P13" si="33">+P14+P15+P17+P18</f>
        <v>34.555645078196449</v>
      </c>
      <c r="Q13" s="15">
        <f t="shared" ref="Q13:Q15" si="34">+O13-P13</f>
        <v>133.98106655211143</v>
      </c>
      <c r="R13" s="15">
        <f t="shared" ref="R13" si="35">+R14+R15+T16+R17+R18</f>
        <v>1843.589050212222</v>
      </c>
      <c r="S13" s="15">
        <f t="shared" ref="S13" si="36">+S14+S15+S17+S18</f>
        <v>1446.0043707120235</v>
      </c>
      <c r="T13" s="15">
        <f t="shared" ref="T13:T15" si="37">+R13-S13</f>
        <v>397.58467950019849</v>
      </c>
      <c r="U13" s="15">
        <f t="shared" ref="U13" si="38">+U14+U15+W16+U17+U18</f>
        <v>668.1133470098838</v>
      </c>
      <c r="V13" s="15">
        <f t="shared" ref="V13" si="39">+V14+V15+V17+V18</f>
        <v>1021.4185798550925</v>
      </c>
      <c r="W13" s="15">
        <f t="shared" ref="W13:W15" si="40">+U13-V13</f>
        <v>-353.30523284520871</v>
      </c>
      <c r="X13" s="15">
        <f t="shared" ref="X13" si="41">+X14+X15+Z16+X17+X18</f>
        <v>1280.4904711945273</v>
      </c>
      <c r="Y13" s="15">
        <f t="shared" ref="Y13" si="42">+Y14+Y15+Y17+Y18</f>
        <v>2044.8513899317766</v>
      </c>
      <c r="Z13" s="15">
        <f t="shared" ref="Z13:Z15" si="43">+X13-Y13</f>
        <v>-764.36091873724922</v>
      </c>
      <c r="AA13" s="15">
        <f t="shared" ref="AA13" si="44">+AA14+AA15+AC16+AA17+AA18</f>
        <v>2296.0297964469764</v>
      </c>
      <c r="AB13" s="15">
        <f t="shared" ref="AB13" si="45">+AB14+AB15+AB17+AB18</f>
        <v>2623.3950007383578</v>
      </c>
      <c r="AC13" s="15">
        <f t="shared" ref="AC13:AC15" si="46">+AA13-AB13</f>
        <v>-327.36520429138136</v>
      </c>
      <c r="AD13" s="15">
        <f t="shared" ref="AD13" si="47">+AD14+AD15+AF16+AD17+AD18</f>
        <v>3158.8439906365993</v>
      </c>
      <c r="AE13" s="15">
        <f t="shared" ref="AE13" si="48">+AE14+AE15+AE17+AE18</f>
        <v>3754.6780975168758</v>
      </c>
      <c r="AF13" s="15">
        <f t="shared" ref="AF13:AF15" si="49">+AD13-AE13</f>
        <v>-595.83410688027652</v>
      </c>
      <c r="AG13" s="15">
        <f t="shared" ref="AG13" si="50">+AG14+AG15+AI16+AG17+AG18</f>
        <v>3696.4089840267197</v>
      </c>
      <c r="AH13" s="15">
        <f t="shared" ref="AH13" si="51">+AH14+AH15+AH17+AH18</f>
        <v>4280.5298144961389</v>
      </c>
      <c r="AI13" s="15">
        <f t="shared" ref="AI13:AI15" si="52">+AG13-AH13</f>
        <v>-584.12083046941916</v>
      </c>
      <c r="AJ13" s="15">
        <f t="shared" ref="AJ13" si="53">+AJ14+AJ15+AL16+AJ17+AJ18</f>
        <v>2863.9855527858026</v>
      </c>
      <c r="AK13" s="15">
        <f t="shared" ref="AK13" si="54">+AK14+AK15+AK17+AK18</f>
        <v>4270.3675014016098</v>
      </c>
      <c r="AL13" s="15">
        <f t="shared" ref="AL13:AL15" si="55">+AJ13-AK13</f>
        <v>-1406.3819486158072</v>
      </c>
    </row>
    <row r="14" spans="1:38" ht="18.75" customHeight="1" x14ac:dyDescent="0.25">
      <c r="A14" s="16" t="s">
        <v>33</v>
      </c>
      <c r="B14" s="26" t="s">
        <v>34</v>
      </c>
      <c r="C14" s="18">
        <v>56.636939796106503</v>
      </c>
      <c r="D14" s="18">
        <v>222.41867762943923</v>
      </c>
      <c r="E14" s="15">
        <f t="shared" si="22"/>
        <v>-165.78173783333273</v>
      </c>
      <c r="F14" s="18">
        <v>208.32154201924237</v>
      </c>
      <c r="G14" s="18">
        <v>479.43001768590841</v>
      </c>
      <c r="H14" s="15">
        <f t="shared" si="25"/>
        <v>-271.10847566666604</v>
      </c>
      <c r="I14" s="18">
        <v>327.3620607499999</v>
      </c>
      <c r="J14" s="18">
        <v>596.50627424999993</v>
      </c>
      <c r="K14" s="15">
        <f t="shared" si="28"/>
        <v>-269.14421350000003</v>
      </c>
      <c r="L14" s="18">
        <v>389.81122688162571</v>
      </c>
      <c r="M14" s="18">
        <v>783.71006221495941</v>
      </c>
      <c r="N14" s="15">
        <f t="shared" si="31"/>
        <v>-393.89883533333369</v>
      </c>
      <c r="O14" s="18">
        <v>317.14396692998491</v>
      </c>
      <c r="P14" s="18">
        <v>580.627018096651</v>
      </c>
      <c r="Q14" s="15">
        <f t="shared" si="34"/>
        <v>-263.48305116666609</v>
      </c>
      <c r="R14" s="18">
        <v>392.8635615</v>
      </c>
      <c r="S14" s="18">
        <v>596.66423450000002</v>
      </c>
      <c r="T14" s="15">
        <f t="shared" si="37"/>
        <v>-203.80067300000002</v>
      </c>
      <c r="U14" s="18">
        <v>-710.20539209966478</v>
      </c>
      <c r="V14" s="18">
        <v>596.95878506699819</v>
      </c>
      <c r="W14" s="15">
        <f t="shared" si="40"/>
        <v>-1307.164177166663</v>
      </c>
      <c r="X14" s="18">
        <v>-253.38732204347468</v>
      </c>
      <c r="Y14" s="18">
        <v>865.91435928986903</v>
      </c>
      <c r="Z14" s="15">
        <f t="shared" si="43"/>
        <v>-1119.3016813333438</v>
      </c>
      <c r="AA14" s="18">
        <v>69.205012249999939</v>
      </c>
      <c r="AB14" s="18">
        <v>1098.31319775</v>
      </c>
      <c r="AC14" s="15">
        <f t="shared" si="46"/>
        <v>-1029.1081855</v>
      </c>
      <c r="AD14" s="18">
        <v>17.885651202351482</v>
      </c>
      <c r="AE14" s="18">
        <v>1354.9237555356929</v>
      </c>
      <c r="AF14" s="15">
        <f t="shared" si="49"/>
        <v>-1337.0381043333414</v>
      </c>
      <c r="AG14" s="18">
        <v>437.81720514163283</v>
      </c>
      <c r="AH14" s="18">
        <v>1596.9642283082974</v>
      </c>
      <c r="AI14" s="15">
        <f t="shared" si="52"/>
        <v>-1159.1470231666644</v>
      </c>
      <c r="AJ14" s="18">
        <v>-162.420537</v>
      </c>
      <c r="AK14" s="18">
        <v>2041.6144049999998</v>
      </c>
      <c r="AL14" s="15">
        <f t="shared" si="55"/>
        <v>-2204.0349419999998</v>
      </c>
    </row>
    <row r="15" spans="1:38" ht="18.75" customHeight="1" x14ac:dyDescent="0.25">
      <c r="A15" s="16" t="s">
        <v>35</v>
      </c>
      <c r="B15" s="26" t="s">
        <v>36</v>
      </c>
      <c r="C15" s="18">
        <v>459.79999999999995</v>
      </c>
      <c r="D15" s="18">
        <v>70.099999999999994</v>
      </c>
      <c r="E15" s="15">
        <f t="shared" si="22"/>
        <v>389.69999999999993</v>
      </c>
      <c r="F15" s="18">
        <v>648</v>
      </c>
      <c r="G15" s="18">
        <v>205.9</v>
      </c>
      <c r="H15" s="15">
        <f t="shared" si="25"/>
        <v>442.1</v>
      </c>
      <c r="I15" s="18">
        <v>279.7</v>
      </c>
      <c r="J15" s="18">
        <v>686.4</v>
      </c>
      <c r="K15" s="15">
        <f t="shared" si="28"/>
        <v>-406.7</v>
      </c>
      <c r="L15" s="18">
        <v>361.20000000000005</v>
      </c>
      <c r="M15" s="18">
        <v>1569.8</v>
      </c>
      <c r="N15" s="15">
        <f t="shared" si="31"/>
        <v>-1208.5999999999999</v>
      </c>
      <c r="O15" s="18">
        <v>654.20000000000005</v>
      </c>
      <c r="P15" s="18">
        <v>1557.1</v>
      </c>
      <c r="Q15" s="15">
        <f t="shared" si="34"/>
        <v>-902.89999999999986</v>
      </c>
      <c r="R15" s="18">
        <v>859.3</v>
      </c>
      <c r="S15" s="18">
        <v>1755.2000000000003</v>
      </c>
      <c r="T15" s="15">
        <f t="shared" si="37"/>
        <v>-895.90000000000032</v>
      </c>
      <c r="U15" s="18">
        <v>1277.0999999999999</v>
      </c>
      <c r="V15" s="18">
        <v>1989.0000000000005</v>
      </c>
      <c r="W15" s="15">
        <f t="shared" si="40"/>
        <v>-711.90000000000055</v>
      </c>
      <c r="X15" s="18">
        <v>1434.4</v>
      </c>
      <c r="Y15" s="18">
        <v>1886.1000000000004</v>
      </c>
      <c r="Z15" s="15">
        <f t="shared" si="43"/>
        <v>-451.70000000000027</v>
      </c>
      <c r="AA15" s="18">
        <v>1440</v>
      </c>
      <c r="AB15" s="18">
        <v>1656.5</v>
      </c>
      <c r="AC15" s="15">
        <f t="shared" si="46"/>
        <v>-216.5</v>
      </c>
      <c r="AD15" s="18">
        <v>1848.2</v>
      </c>
      <c r="AE15" s="18">
        <v>1727.1999999999998</v>
      </c>
      <c r="AF15" s="15">
        <f t="shared" si="49"/>
        <v>121.00000000000023</v>
      </c>
      <c r="AG15" s="18">
        <v>2143.6</v>
      </c>
      <c r="AH15" s="18">
        <v>1802.4000000000005</v>
      </c>
      <c r="AI15" s="15">
        <f t="shared" si="52"/>
        <v>341.19999999999936</v>
      </c>
      <c r="AJ15" s="18">
        <v>2092.6</v>
      </c>
      <c r="AK15" s="18">
        <v>1756.6</v>
      </c>
      <c r="AL15" s="15">
        <f t="shared" si="55"/>
        <v>336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44.099000000000004</v>
      </c>
      <c r="F16" s="27"/>
      <c r="G16" s="27"/>
      <c r="H16" s="18">
        <v>26.714000000000002</v>
      </c>
      <c r="I16" s="27"/>
      <c r="J16" s="27"/>
      <c r="K16" s="18">
        <v>19.630000000000003</v>
      </c>
      <c r="L16" s="27"/>
      <c r="M16" s="27"/>
      <c r="N16" s="18">
        <v>6.1990000000000123</v>
      </c>
      <c r="O16" s="27"/>
      <c r="P16" s="27"/>
      <c r="Q16" s="18">
        <v>15.494000000000003</v>
      </c>
      <c r="R16" s="27"/>
      <c r="S16" s="27"/>
      <c r="T16" s="18">
        <v>10.969999999999999</v>
      </c>
      <c r="U16" s="27"/>
      <c r="V16" s="27"/>
      <c r="W16" s="18">
        <v>38.563999999999957</v>
      </c>
      <c r="X16" s="27"/>
      <c r="Y16" s="27"/>
      <c r="Z16" s="18">
        <v>68.495000000000005</v>
      </c>
      <c r="AA16" s="27"/>
      <c r="AB16" s="27"/>
      <c r="AC16" s="18">
        <v>93.889999999999972</v>
      </c>
      <c r="AD16" s="27"/>
      <c r="AE16" s="27"/>
      <c r="AF16" s="18">
        <v>65.446999999999989</v>
      </c>
      <c r="AG16" s="27"/>
      <c r="AH16" s="27"/>
      <c r="AI16" s="18">
        <v>72.792999999999935</v>
      </c>
      <c r="AJ16" s="27"/>
      <c r="AK16" s="27"/>
      <c r="AL16" s="18">
        <v>94.363999999999933</v>
      </c>
    </row>
    <row r="17" spans="1:38" ht="18.75" customHeight="1" x14ac:dyDescent="0.25">
      <c r="A17" s="16" t="s">
        <v>39</v>
      </c>
      <c r="B17" s="26" t="s">
        <v>40</v>
      </c>
      <c r="C17" s="18">
        <v>-3026.8888426705553</v>
      </c>
      <c r="D17" s="18">
        <v>-3369.5767815194449</v>
      </c>
      <c r="E17" s="15">
        <f t="shared" si="22"/>
        <v>342.68793884888964</v>
      </c>
      <c r="F17" s="18">
        <v>-2224.5980214162937</v>
      </c>
      <c r="G17" s="18">
        <v>-2574.60531828068</v>
      </c>
      <c r="H17" s="15">
        <f t="shared" ref="H17:H18" si="56">+F17-G17</f>
        <v>350.00729686438626</v>
      </c>
      <c r="I17" s="18">
        <v>-1675.3787519363884</v>
      </c>
      <c r="J17" s="18">
        <v>-2416.4413049242121</v>
      </c>
      <c r="K17" s="15">
        <f t="shared" ref="K17:K18" si="57">+I17-J17</f>
        <v>741.06255298782366</v>
      </c>
      <c r="L17" s="18">
        <v>-1096.9373612175991</v>
      </c>
      <c r="M17" s="18">
        <v>-2530.3317999719211</v>
      </c>
      <c r="N17" s="15">
        <f t="shared" ref="N17:N18" si="58">+L17-M17</f>
        <v>1433.394438754322</v>
      </c>
      <c r="O17" s="18">
        <v>-1673.2012552996771</v>
      </c>
      <c r="P17" s="18">
        <v>-2103.1713730184542</v>
      </c>
      <c r="Q17" s="15">
        <f t="shared" ref="Q17:Q18" si="59">+O17-P17</f>
        <v>429.97011771877715</v>
      </c>
      <c r="R17" s="18">
        <v>-398.2445112877781</v>
      </c>
      <c r="S17" s="18">
        <v>-905.85986378797679</v>
      </c>
      <c r="T17" s="15">
        <f t="shared" ref="T17:T18" si="60">+R17-S17</f>
        <v>507.6153525001987</v>
      </c>
      <c r="U17" s="18">
        <v>-1275.8452608904513</v>
      </c>
      <c r="V17" s="18">
        <v>-1564.5402052119061</v>
      </c>
      <c r="W17" s="15">
        <f t="shared" ref="W17:W18" si="61">+U17-V17</f>
        <v>288.69494432145484</v>
      </c>
      <c r="X17" s="18">
        <v>-1358.5172067619978</v>
      </c>
      <c r="Y17" s="18">
        <v>-707.16296935809282</v>
      </c>
      <c r="Z17" s="15">
        <f t="shared" ref="Z17:Z18" si="62">+X17-Y17</f>
        <v>-651.35423740390502</v>
      </c>
      <c r="AA17" s="18">
        <v>-886.26521580302324</v>
      </c>
      <c r="AB17" s="18">
        <v>-131.41819701164195</v>
      </c>
      <c r="AC17" s="15">
        <f t="shared" ref="AC17:AC18" si="63">+AA17-AB17</f>
        <v>-754.84701879138129</v>
      </c>
      <c r="AD17" s="18">
        <v>-459.68866056575234</v>
      </c>
      <c r="AE17" s="18">
        <v>672.55434198118314</v>
      </c>
      <c r="AF17" s="15">
        <f t="shared" ref="AF17:AF18" si="64">+AD17-AE17</f>
        <v>-1132.2430025469355</v>
      </c>
      <c r="AG17" s="18">
        <v>-765.00122111491328</v>
      </c>
      <c r="AH17" s="18">
        <v>881.16558618784052</v>
      </c>
      <c r="AI17" s="15">
        <f t="shared" ref="AI17:AI18" si="65">+AG17-AH17</f>
        <v>-1646.1668073027538</v>
      </c>
      <c r="AJ17" s="18">
        <v>-620.35791021419766</v>
      </c>
      <c r="AK17" s="18">
        <v>472.15309640160967</v>
      </c>
      <c r="AL17" s="15">
        <f t="shared" ref="AL17:AL18" si="66">+AJ17-AK17</f>
        <v>-1092.5110066158072</v>
      </c>
    </row>
    <row r="18" spans="1:38" ht="18.75" customHeight="1" x14ac:dyDescent="0.25">
      <c r="A18" s="16" t="s">
        <v>41</v>
      </c>
      <c r="B18" s="26" t="s">
        <v>42</v>
      </c>
      <c r="C18" s="18">
        <v>315</v>
      </c>
      <c r="D18" s="27"/>
      <c r="E18" s="15">
        <f t="shared" si="22"/>
        <v>315</v>
      </c>
      <c r="F18" s="18">
        <v>415.9</v>
      </c>
      <c r="G18" s="27"/>
      <c r="H18" s="15">
        <f t="shared" si="56"/>
        <v>415.9</v>
      </c>
      <c r="I18" s="18">
        <v>432.79999999999995</v>
      </c>
      <c r="J18" s="27"/>
      <c r="K18" s="15">
        <f t="shared" si="57"/>
        <v>432.79999999999995</v>
      </c>
      <c r="L18" s="18">
        <v>637.99999999999989</v>
      </c>
      <c r="M18" s="27"/>
      <c r="N18" s="15">
        <f t="shared" si="58"/>
        <v>637.99999999999989</v>
      </c>
      <c r="O18" s="18">
        <v>854.9</v>
      </c>
      <c r="P18" s="27"/>
      <c r="Q18" s="15">
        <f t="shared" si="59"/>
        <v>854.9</v>
      </c>
      <c r="R18" s="18">
        <v>978.69999999999993</v>
      </c>
      <c r="S18" s="27"/>
      <c r="T18" s="15">
        <f t="shared" si="60"/>
        <v>978.69999999999993</v>
      </c>
      <c r="U18" s="18">
        <v>1338.5</v>
      </c>
      <c r="V18" s="27"/>
      <c r="W18" s="15">
        <f t="shared" si="61"/>
        <v>1338.5</v>
      </c>
      <c r="X18" s="18">
        <v>1389.5</v>
      </c>
      <c r="Y18" s="27"/>
      <c r="Z18" s="15">
        <f t="shared" si="62"/>
        <v>1389.5</v>
      </c>
      <c r="AA18" s="18">
        <v>1579.1999999999998</v>
      </c>
      <c r="AB18" s="27"/>
      <c r="AC18" s="15">
        <f t="shared" si="63"/>
        <v>1579.1999999999998</v>
      </c>
      <c r="AD18" s="18">
        <v>1687</v>
      </c>
      <c r="AE18" s="27"/>
      <c r="AF18" s="15">
        <f t="shared" si="64"/>
        <v>1687</v>
      </c>
      <c r="AG18" s="18">
        <v>1807.2</v>
      </c>
      <c r="AH18" s="27"/>
      <c r="AI18" s="15">
        <f t="shared" si="65"/>
        <v>1807.2</v>
      </c>
      <c r="AJ18" s="18">
        <v>1459.8</v>
      </c>
      <c r="AK18" s="27"/>
      <c r="AL18" s="15">
        <f t="shared" si="66"/>
        <v>1459.8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1234.2847481051822</v>
      </c>
      <c r="F19" s="29"/>
      <c r="G19" s="29"/>
      <c r="H19" s="30">
        <f>-H6-H11+H13</f>
        <v>1229.2870506970678</v>
      </c>
      <c r="I19" s="29"/>
      <c r="J19" s="29"/>
      <c r="K19" s="30">
        <f>-K6-K11+K13</f>
        <v>938.81858702945874</v>
      </c>
      <c r="L19" s="29"/>
      <c r="M19" s="29"/>
      <c r="N19" s="30">
        <f>-N6-N11+N13</f>
        <v>1250.9242610926804</v>
      </c>
      <c r="O19" s="29"/>
      <c r="P19" s="29"/>
      <c r="Q19" s="30">
        <f>-Q6-Q11+Q13</f>
        <v>1098.6882068527248</v>
      </c>
      <c r="R19" s="29"/>
      <c r="S19" s="29"/>
      <c r="T19" s="30">
        <f>-T6-T11+T13</f>
        <v>1501.1708916239209</v>
      </c>
      <c r="U19" s="29"/>
      <c r="V19" s="29"/>
      <c r="W19" s="30">
        <f>-W6-W11+W13</f>
        <v>1349.3568190447509</v>
      </c>
      <c r="X19" s="29"/>
      <c r="Y19" s="29"/>
      <c r="Z19" s="30">
        <f>-Z6-Z11+Z13</f>
        <v>1121.4180857637486</v>
      </c>
      <c r="AA19" s="29"/>
      <c r="AB19" s="29"/>
      <c r="AC19" s="30">
        <f>-AC6-AC11+AC13</f>
        <v>1765.7486510714539</v>
      </c>
      <c r="AD19" s="29"/>
      <c r="AE19" s="29"/>
      <c r="AF19" s="30">
        <f>-AF6-AF11+AF13</f>
        <v>1336.9005914431909</v>
      </c>
      <c r="AG19" s="29"/>
      <c r="AH19" s="29"/>
      <c r="AI19" s="30">
        <f>-AI6-AI11+AI13</f>
        <v>1803.4076151043773</v>
      </c>
      <c r="AJ19" s="29"/>
      <c r="AK19" s="29"/>
      <c r="AL19" s="30">
        <f>-AL6-AL11+AL13</f>
        <v>1256.9578619280819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2024-10-02T15:04:15Z</dcterms:created>
  <dcterms:modified xsi:type="dcterms:W3CDTF">2024-10-02T15:04:40Z</dcterms:modified>
</cp:coreProperties>
</file>