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19D1C4A8-2A89-45D5-AE7B-51C8C40D7DE4}" xr6:coauthVersionLast="47" xr6:coauthVersionMax="47" xr10:uidLastSave="{00000000-0000-0000-0000-000000000000}"/>
  <bookViews>
    <workbookView xWindow="-120" yWindow="-120" windowWidth="29040" windowHeight="17640" xr2:uid="{56C392CE-3687-4EB8-90DE-3E60C0F5E986}"/>
  </bookViews>
  <sheets>
    <sheet name="QBOP_2014" sheetId="1" r:id="rId1"/>
  </sheets>
  <definedNames>
    <definedName name="_xlnm._FilterDatabase" localSheetId="0" hidden="1">QBOP_2014!$A$6:$BC$92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J67" i="1"/>
  <c r="I67" i="1"/>
  <c r="G67" i="1"/>
  <c r="F67" i="1"/>
  <c r="D67" i="1"/>
  <c r="C67" i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J61" i="1" s="1"/>
  <c r="I62" i="1"/>
  <c r="I61" i="1" s="1"/>
  <c r="G62" i="1"/>
  <c r="G61" i="1" s="1"/>
  <c r="F62" i="1"/>
  <c r="D62" i="1"/>
  <c r="C62" i="1"/>
  <c r="F61" i="1"/>
  <c r="H61" i="1" s="1"/>
  <c r="D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H56" i="1" s="1"/>
  <c r="D56" i="1"/>
  <c r="C56" i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K51" i="1" s="1"/>
  <c r="I51" i="1"/>
  <c r="G51" i="1"/>
  <c r="F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K46" i="1" s="1"/>
  <c r="I46" i="1"/>
  <c r="G46" i="1"/>
  <c r="G45" i="1" s="1"/>
  <c r="G44" i="1" s="1"/>
  <c r="F46" i="1"/>
  <c r="H46" i="1" s="1"/>
  <c r="D46" i="1"/>
  <c r="C46" i="1"/>
  <c r="M45" i="1"/>
  <c r="L45" i="1"/>
  <c r="I45" i="1"/>
  <c r="C45" i="1"/>
  <c r="N42" i="1"/>
  <c r="K42" i="1"/>
  <c r="H42" i="1"/>
  <c r="E42" i="1"/>
  <c r="N41" i="1"/>
  <c r="K41" i="1"/>
  <c r="H41" i="1"/>
  <c r="E41" i="1"/>
  <c r="M40" i="1"/>
  <c r="L40" i="1"/>
  <c r="J40" i="1"/>
  <c r="I40" i="1"/>
  <c r="K40" i="1" s="1"/>
  <c r="G40" i="1"/>
  <c r="F40" i="1"/>
  <c r="D40" i="1"/>
  <c r="C40" i="1"/>
  <c r="E40" i="1" s="1"/>
  <c r="N39" i="1"/>
  <c r="K39" i="1"/>
  <c r="H39" i="1"/>
  <c r="E39" i="1"/>
  <c r="N38" i="1"/>
  <c r="K38" i="1"/>
  <c r="H38" i="1"/>
  <c r="E38" i="1"/>
  <c r="M37" i="1"/>
  <c r="L37" i="1"/>
  <c r="J37" i="1"/>
  <c r="I37" i="1"/>
  <c r="K37" i="1" s="1"/>
  <c r="G37" i="1"/>
  <c r="H37" i="1" s="1"/>
  <c r="F37" i="1"/>
  <c r="D37" i="1"/>
  <c r="C37" i="1"/>
  <c r="N36" i="1"/>
  <c r="K36" i="1"/>
  <c r="H36" i="1"/>
  <c r="E36" i="1"/>
  <c r="N35" i="1"/>
  <c r="K35" i="1"/>
  <c r="H35" i="1"/>
  <c r="E35" i="1"/>
  <c r="M34" i="1"/>
  <c r="L34" i="1"/>
  <c r="N34" i="1" s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M24" i="1" s="1"/>
  <c r="M22" i="1" s="1"/>
  <c r="M6" i="1" s="1"/>
  <c r="L25" i="1"/>
  <c r="J25" i="1"/>
  <c r="I25" i="1"/>
  <c r="G25" i="1"/>
  <c r="F25" i="1"/>
  <c r="H25" i="1" s="1"/>
  <c r="D25" i="1"/>
  <c r="C25" i="1"/>
  <c r="I24" i="1"/>
  <c r="I22" i="1" s="1"/>
  <c r="C24" i="1"/>
  <c r="C22" i="1" s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N8" i="1" s="1"/>
  <c r="J8" i="1"/>
  <c r="I8" i="1"/>
  <c r="K8" i="1" s="1"/>
  <c r="G8" i="1"/>
  <c r="F8" i="1"/>
  <c r="D8" i="1"/>
  <c r="C8" i="1"/>
  <c r="N7" i="1"/>
  <c r="K7" i="1"/>
  <c r="H7" i="1"/>
  <c r="E7" i="1"/>
  <c r="E46" i="1" l="1"/>
  <c r="E51" i="1"/>
  <c r="K67" i="1"/>
  <c r="D45" i="1"/>
  <c r="G24" i="1"/>
  <c r="G22" i="1" s="1"/>
  <c r="I6" i="1"/>
  <c r="N25" i="1"/>
  <c r="H29" i="1"/>
  <c r="H34" i="1"/>
  <c r="N45" i="1"/>
  <c r="N46" i="1"/>
  <c r="N56" i="1"/>
  <c r="H51" i="1"/>
  <c r="K61" i="1"/>
  <c r="D44" i="1"/>
  <c r="F45" i="1"/>
  <c r="F44" i="1" s="1"/>
  <c r="H44" i="1" s="1"/>
  <c r="M61" i="1"/>
  <c r="M44" i="1" s="1"/>
  <c r="N67" i="1"/>
  <c r="H77" i="1"/>
  <c r="D24" i="1"/>
  <c r="D22" i="1" s="1"/>
  <c r="D6" i="1" s="1"/>
  <c r="K34" i="1"/>
  <c r="J45" i="1"/>
  <c r="J44" i="1" s="1"/>
  <c r="H62" i="1"/>
  <c r="I44" i="1"/>
  <c r="K44" i="1" s="1"/>
  <c r="H8" i="1"/>
  <c r="K25" i="1"/>
  <c r="E29" i="1"/>
  <c r="E56" i="1"/>
  <c r="K62" i="1"/>
  <c r="E22" i="1"/>
  <c r="C6" i="1"/>
  <c r="F24" i="1"/>
  <c r="G6" i="1"/>
  <c r="N51" i="1"/>
  <c r="E62" i="1"/>
  <c r="C61" i="1"/>
  <c r="E61" i="1" s="1"/>
  <c r="L61" i="1"/>
  <c r="E34" i="1"/>
  <c r="N37" i="1"/>
  <c r="L24" i="1"/>
  <c r="J24" i="1"/>
  <c r="K24" i="1" s="1"/>
  <c r="N40" i="1"/>
  <c r="H67" i="1"/>
  <c r="L44" i="1"/>
  <c r="E37" i="1"/>
  <c r="E8" i="1"/>
  <c r="E25" i="1"/>
  <c r="K29" i="1"/>
  <c r="H40" i="1"/>
  <c r="K45" i="1"/>
  <c r="K56" i="1"/>
  <c r="E77" i="1"/>
  <c r="E45" i="1"/>
  <c r="E67" i="1"/>
  <c r="H45" i="1"/>
  <c r="J22" i="1" l="1"/>
  <c r="K22" i="1" s="1"/>
  <c r="N44" i="1"/>
  <c r="N61" i="1"/>
  <c r="E24" i="1"/>
  <c r="C44" i="1"/>
  <c r="E44" i="1" s="1"/>
  <c r="N24" i="1"/>
  <c r="L22" i="1"/>
  <c r="H24" i="1"/>
  <c r="F22" i="1"/>
  <c r="E6" i="1"/>
  <c r="J6" i="1"/>
  <c r="K6" i="1" s="1"/>
  <c r="K92" i="1" s="1"/>
  <c r="H22" i="1" l="1"/>
  <c r="F6" i="1"/>
  <c r="H6" i="1" s="1"/>
  <c r="H92" i="1" s="1"/>
  <c r="L6" i="1"/>
  <c r="N6" i="1" s="1"/>
  <c r="N92" i="1" s="1"/>
  <c r="N22" i="1"/>
  <c r="E92" i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<sst xmlns="http://schemas.openxmlformats.org/spreadsheetml/2006/main" count="200" uniqueCount="148">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</sst>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1" xfId="1" applyFont="1" applyFill="1" applyBorder="1" applyAlignment="1">
      <alignment horizontal="left" vertical="top" indent="2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95B20402-ABA0-4743-B752-982AB91C2B60}"/>
    <cellStyle name="Normal 7" xfId="1" xr:uid="{5A9EA850-0C93-4EF5-8090-4C17F0529BFC}"/>
    <cellStyle name="Normal_Booklet 2011_euro17_WGES_2011_280" xfId="2" xr:uid="{695D92A0-DB38-4656-83F3-BD6918125EC8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4AC1-05A5-4D66-A328-CBBE9AE137F5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2014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18252.793413994332</v>
      </c>
      <c r="D6" s="15">
        <f>+D7+D8+D22+D37</f>
        <v>17813.472739598925</v>
      </c>
      <c r="E6" s="15">
        <f>+C6-D6</f>
        <v>439.32067439540697</v>
      </c>
      <c r="F6" s="15">
        <f>+F7+F8+F22+F37</f>
        <v>36644.10050804534</v>
      </c>
      <c r="G6" s="15">
        <f>+G7+G8+G22+G37</f>
        <v>35618.649359212359</v>
      </c>
      <c r="H6" s="15">
        <f>+F6-G6</f>
        <v>1025.4511488329808</v>
      </c>
      <c r="I6" s="15">
        <f>+I7+I8+I22+I37</f>
        <v>54146.800967800351</v>
      </c>
      <c r="J6" s="15">
        <f>+J7+J8+J22+J37</f>
        <v>52866.468139292221</v>
      </c>
      <c r="K6" s="15">
        <f>+I6-J6</f>
        <v>1280.3328285081298</v>
      </c>
      <c r="L6" s="15">
        <f>+L7+L8+L22+L37</f>
        <v>73127.811632467899</v>
      </c>
      <c r="M6" s="15">
        <f>+M7+M8+M22+M37</f>
        <v>71796.718575845691</v>
      </c>
      <c r="N6" s="15">
        <f>+L6-M6</f>
        <v>1331.0930566222087</v>
      </c>
    </row>
    <row r="7" spans="1:14" ht="18.75" customHeight="1" x14ac:dyDescent="0.25">
      <c r="A7" s="16" t="s">
        <v>11</v>
      </c>
      <c r="B7" s="17" t="s">
        <v>12</v>
      </c>
      <c r="C7" s="18">
        <v>15331.788907</v>
      </c>
      <c r="D7" s="18">
        <v>14717.820310999999</v>
      </c>
      <c r="E7" s="15">
        <f t="shared" ref="E7:E69" si="0">+C7-D7</f>
        <v>613.96859600000062</v>
      </c>
      <c r="F7" s="18">
        <v>30995.672992999996</v>
      </c>
      <c r="G7" s="18">
        <v>29387.553124000002</v>
      </c>
      <c r="H7" s="15">
        <f t="shared" ref="H7:H42" si="1">+F7-G7</f>
        <v>1608.1198689999947</v>
      </c>
      <c r="I7" s="18">
        <v>45742.876466999995</v>
      </c>
      <c r="J7" s="18">
        <v>43599.989497999995</v>
      </c>
      <c r="K7" s="15">
        <f t="shared" ref="K7:K42" si="2">+I7-J7</f>
        <v>2142.8869689999992</v>
      </c>
      <c r="L7" s="18">
        <v>61757.285842000005</v>
      </c>
      <c r="M7" s="18">
        <v>59237.210153999993</v>
      </c>
      <c r="N7" s="15">
        <f t="shared" ref="N7:N42" si="3">+L7-M7</f>
        <v>2520.0756880000117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1584.3884</v>
      </c>
      <c r="D8" s="15">
        <f>SUM(D9:D21)</f>
        <v>1547.6425999999999</v>
      </c>
      <c r="E8" s="15">
        <f t="shared" si="0"/>
        <v>36.745800000000145</v>
      </c>
      <c r="F8" s="15">
        <f>SUM(F9:F21)</f>
        <v>3333.9178000000006</v>
      </c>
      <c r="G8" s="15">
        <f>SUM(G9:G21)</f>
        <v>3219.4803000000002</v>
      </c>
      <c r="H8" s="15">
        <f t="shared" si="1"/>
        <v>114.43750000000045</v>
      </c>
      <c r="I8" s="15">
        <f>SUM(I9:I21)</f>
        <v>5065.7499999999991</v>
      </c>
      <c r="J8" s="15">
        <f>SUM(J9:J21)</f>
        <v>4864.5712999999996</v>
      </c>
      <c r="K8" s="15">
        <f t="shared" si="2"/>
        <v>201.17869999999948</v>
      </c>
      <c r="L8" s="15">
        <f>SUM(L9:L21)</f>
        <v>6888.5627000000004</v>
      </c>
      <c r="M8" s="15">
        <f>SUM(M9:M21)</f>
        <v>6712.7926999999991</v>
      </c>
      <c r="N8" s="15">
        <f t="shared" si="3"/>
        <v>175.77000000000135</v>
      </c>
    </row>
    <row r="9" spans="1:14" ht="18.75" customHeight="1" x14ac:dyDescent="0.3">
      <c r="A9" s="16" t="s">
        <v>15</v>
      </c>
      <c r="B9" s="19" t="s">
        <v>16</v>
      </c>
      <c r="C9" s="18">
        <v>52.511000000000003</v>
      </c>
      <c r="D9" s="18">
        <v>19.603999999999999</v>
      </c>
      <c r="E9" s="15">
        <f t="shared" si="0"/>
        <v>32.907000000000004</v>
      </c>
      <c r="F9" s="18">
        <v>132.15900000000002</v>
      </c>
      <c r="G9" s="18">
        <v>34.319000000000003</v>
      </c>
      <c r="H9" s="15">
        <f t="shared" si="1"/>
        <v>97.840000000000018</v>
      </c>
      <c r="I9" s="18">
        <v>174.83200000000005</v>
      </c>
      <c r="J9" s="18">
        <v>60.073000000000008</v>
      </c>
      <c r="K9" s="15">
        <f t="shared" si="2"/>
        <v>114.75900000000004</v>
      </c>
      <c r="L9" s="18">
        <v>226.18300000000005</v>
      </c>
      <c r="M9" s="18">
        <v>79.923000000000002</v>
      </c>
      <c r="N9" s="15">
        <f t="shared" si="3"/>
        <v>146.26000000000005</v>
      </c>
    </row>
    <row r="10" spans="1:14" ht="18.75" customHeight="1" x14ac:dyDescent="0.3">
      <c r="A10" s="16" t="s">
        <v>17</v>
      </c>
      <c r="B10" s="19" t="s">
        <v>18</v>
      </c>
      <c r="C10" s="18">
        <v>42.095999999999997</v>
      </c>
      <c r="D10" s="18">
        <v>34.012999999999998</v>
      </c>
      <c r="E10" s="15">
        <f t="shared" si="0"/>
        <v>8.0829999999999984</v>
      </c>
      <c r="F10" s="18">
        <v>86.016000000000005</v>
      </c>
      <c r="G10" s="18">
        <v>67.022999999999996</v>
      </c>
      <c r="H10" s="15">
        <f t="shared" si="1"/>
        <v>18.993000000000009</v>
      </c>
      <c r="I10" s="18">
        <v>123.946</v>
      </c>
      <c r="J10" s="18">
        <v>106.18899999999999</v>
      </c>
      <c r="K10" s="15">
        <f t="shared" si="2"/>
        <v>17.757000000000005</v>
      </c>
      <c r="L10" s="18">
        <v>167.131</v>
      </c>
      <c r="M10" s="18">
        <v>153.08600000000001</v>
      </c>
      <c r="N10" s="15">
        <f t="shared" si="3"/>
        <v>14.044999999999987</v>
      </c>
    </row>
    <row r="11" spans="1:14" ht="18.75" customHeight="1" x14ac:dyDescent="0.3">
      <c r="A11" s="16" t="s">
        <v>19</v>
      </c>
      <c r="B11" s="19" t="s">
        <v>20</v>
      </c>
      <c r="C11" s="18">
        <v>514.14300000000003</v>
      </c>
      <c r="D11" s="18">
        <v>418.81700000000001</v>
      </c>
      <c r="E11" s="15">
        <f t="shared" si="0"/>
        <v>95.326000000000022</v>
      </c>
      <c r="F11" s="18">
        <v>1032.7530000000002</v>
      </c>
      <c r="G11" s="18">
        <v>870.94600000000003</v>
      </c>
      <c r="H11" s="15">
        <f t="shared" si="1"/>
        <v>161.80700000000013</v>
      </c>
      <c r="I11" s="18">
        <v>1528.3499999999997</v>
      </c>
      <c r="J11" s="18">
        <v>1291.615</v>
      </c>
      <c r="K11" s="15">
        <f t="shared" si="2"/>
        <v>236.73499999999967</v>
      </c>
      <c r="L11" s="18">
        <v>2053.1309999999999</v>
      </c>
      <c r="M11" s="18">
        <v>1742.73</v>
      </c>
      <c r="N11" s="15">
        <f t="shared" si="3"/>
        <v>310.40099999999984</v>
      </c>
    </row>
    <row r="12" spans="1:14" ht="18.75" customHeight="1" x14ac:dyDescent="0.3">
      <c r="A12" s="16" t="s">
        <v>21</v>
      </c>
      <c r="B12" s="19" t="s">
        <v>22</v>
      </c>
      <c r="C12" s="18">
        <v>396</v>
      </c>
      <c r="D12" s="18">
        <v>371.6</v>
      </c>
      <c r="E12" s="15">
        <f t="shared" si="0"/>
        <v>24.399999999999977</v>
      </c>
      <c r="F12" s="18">
        <v>902.1</v>
      </c>
      <c r="G12" s="18">
        <v>843.8</v>
      </c>
      <c r="H12" s="15">
        <f t="shared" si="1"/>
        <v>58.300000000000068</v>
      </c>
      <c r="I12" s="18">
        <v>1488.8</v>
      </c>
      <c r="J12" s="18">
        <v>1373.7</v>
      </c>
      <c r="K12" s="15">
        <f t="shared" si="2"/>
        <v>115.09999999999991</v>
      </c>
      <c r="L12" s="18">
        <v>1957.6</v>
      </c>
      <c r="M12" s="18">
        <v>1829.3</v>
      </c>
      <c r="N12" s="15">
        <f t="shared" si="3"/>
        <v>128.29999999999995</v>
      </c>
    </row>
    <row r="13" spans="1:14" ht="18.75" customHeight="1" x14ac:dyDescent="0.3">
      <c r="A13" s="16" t="s">
        <v>23</v>
      </c>
      <c r="B13" s="19" t="s">
        <v>24</v>
      </c>
      <c r="C13" s="18">
        <v>29.366999999999997</v>
      </c>
      <c r="D13" s="18">
        <v>42.753</v>
      </c>
      <c r="E13" s="15">
        <f t="shared" si="0"/>
        <v>-13.386000000000003</v>
      </c>
      <c r="F13" s="18">
        <v>77.11</v>
      </c>
      <c r="G13" s="18">
        <v>78.265999999999991</v>
      </c>
      <c r="H13" s="15">
        <f t="shared" si="1"/>
        <v>-1.1559999999999917</v>
      </c>
      <c r="I13" s="18">
        <v>106.892</v>
      </c>
      <c r="J13" s="18">
        <v>128.535</v>
      </c>
      <c r="K13" s="15">
        <f t="shared" si="2"/>
        <v>-21.643000000000001</v>
      </c>
      <c r="L13" s="18">
        <v>155.59699999999998</v>
      </c>
      <c r="M13" s="18">
        <v>166.70400000000001</v>
      </c>
      <c r="N13" s="15">
        <f t="shared" si="3"/>
        <v>-11.107000000000028</v>
      </c>
    </row>
    <row r="14" spans="1:14" ht="18.75" customHeight="1" x14ac:dyDescent="0.3">
      <c r="A14" s="16" t="s">
        <v>25</v>
      </c>
      <c r="B14" s="19" t="s">
        <v>26</v>
      </c>
      <c r="C14" s="18">
        <v>8.1</v>
      </c>
      <c r="D14" s="18">
        <v>26.2</v>
      </c>
      <c r="E14" s="15">
        <f t="shared" si="0"/>
        <v>-18.100000000000001</v>
      </c>
      <c r="F14" s="18">
        <v>24.1</v>
      </c>
      <c r="G14" s="18">
        <v>47.900000000000006</v>
      </c>
      <c r="H14" s="15">
        <f t="shared" si="1"/>
        <v>-23.800000000000004</v>
      </c>
      <c r="I14" s="18">
        <v>33.9</v>
      </c>
      <c r="J14" s="18">
        <v>69.5</v>
      </c>
      <c r="K14" s="15">
        <f t="shared" si="2"/>
        <v>-35.6</v>
      </c>
      <c r="L14" s="18">
        <v>42.546000000000014</v>
      </c>
      <c r="M14" s="18">
        <v>88.014999999999986</v>
      </c>
      <c r="N14" s="15">
        <f t="shared" si="3"/>
        <v>-45.468999999999973</v>
      </c>
    </row>
    <row r="15" spans="1:14" ht="18.75" customHeight="1" x14ac:dyDescent="0.3">
      <c r="A15" s="16" t="s">
        <v>27</v>
      </c>
      <c r="B15" s="19" t="s">
        <v>28</v>
      </c>
      <c r="C15" s="18">
        <v>30.726500000000001</v>
      </c>
      <c r="D15" s="18">
        <v>35.5413</v>
      </c>
      <c r="E15" s="15">
        <f t="shared" si="0"/>
        <v>-4.8147999999999982</v>
      </c>
      <c r="F15" s="18">
        <v>70.938999999999993</v>
      </c>
      <c r="G15" s="18">
        <v>68.756599999999992</v>
      </c>
      <c r="H15" s="15">
        <f t="shared" si="1"/>
        <v>2.1824000000000012</v>
      </c>
      <c r="I15" s="18">
        <v>89.944999999999993</v>
      </c>
      <c r="J15" s="18">
        <v>94.452600000000004</v>
      </c>
      <c r="K15" s="15">
        <f t="shared" si="2"/>
        <v>-4.5076000000000107</v>
      </c>
      <c r="L15" s="18">
        <v>136.95500000000001</v>
      </c>
      <c r="M15" s="18">
        <v>127.773</v>
      </c>
      <c r="N15" s="15">
        <f t="shared" si="3"/>
        <v>9.1820000000000164</v>
      </c>
    </row>
    <row r="16" spans="1:14" ht="18.75" customHeight="1" x14ac:dyDescent="0.3">
      <c r="A16" s="16" t="s">
        <v>29</v>
      </c>
      <c r="B16" s="19" t="s">
        <v>30</v>
      </c>
      <c r="C16" s="18">
        <v>5.9390000000000001</v>
      </c>
      <c r="D16" s="18">
        <v>110.687</v>
      </c>
      <c r="E16" s="15">
        <f t="shared" si="0"/>
        <v>-104.74799999999999</v>
      </c>
      <c r="F16" s="18">
        <v>8.8219999999999992</v>
      </c>
      <c r="G16" s="18">
        <v>231.40299999999999</v>
      </c>
      <c r="H16" s="15">
        <f t="shared" si="1"/>
        <v>-222.58099999999999</v>
      </c>
      <c r="I16" s="18">
        <v>14.304</v>
      </c>
      <c r="J16" s="18">
        <v>297.79399999999998</v>
      </c>
      <c r="K16" s="15">
        <f t="shared" si="2"/>
        <v>-283.49</v>
      </c>
      <c r="L16" s="18">
        <v>21.84</v>
      </c>
      <c r="M16" s="18">
        <v>511.56599999999997</v>
      </c>
      <c r="N16" s="15">
        <f t="shared" si="3"/>
        <v>-489.726</v>
      </c>
    </row>
    <row r="17" spans="1:14" ht="18.75" customHeight="1" x14ac:dyDescent="0.3">
      <c r="A17" s="16" t="s">
        <v>31</v>
      </c>
      <c r="B17" s="19" t="s">
        <v>32</v>
      </c>
      <c r="C17" s="18">
        <v>166.80699999999999</v>
      </c>
      <c r="D17" s="18">
        <v>144.41964999999999</v>
      </c>
      <c r="E17" s="15">
        <f t="shared" si="0"/>
        <v>22.387349999999998</v>
      </c>
      <c r="F17" s="18">
        <v>342.98699999999997</v>
      </c>
      <c r="G17" s="18">
        <v>293.10735</v>
      </c>
      <c r="H17" s="15">
        <f t="shared" si="1"/>
        <v>49.87964999999997</v>
      </c>
      <c r="I17" s="18">
        <v>511.06999999999994</v>
      </c>
      <c r="J17" s="18">
        <v>434.95984999999996</v>
      </c>
      <c r="K17" s="15">
        <f t="shared" si="2"/>
        <v>76.110149999999976</v>
      </c>
      <c r="L17" s="18">
        <v>724.05899999999997</v>
      </c>
      <c r="M17" s="18">
        <v>610.45884999999998</v>
      </c>
      <c r="N17" s="15">
        <f t="shared" si="3"/>
        <v>113.60014999999999</v>
      </c>
    </row>
    <row r="18" spans="1:14" ht="18.75" customHeight="1" x14ac:dyDescent="0.3">
      <c r="A18" s="16" t="s">
        <v>33</v>
      </c>
      <c r="B18" s="19" t="s">
        <v>34</v>
      </c>
      <c r="C18" s="18">
        <v>333.51890000000003</v>
      </c>
      <c r="D18" s="18">
        <v>333.50164999999998</v>
      </c>
      <c r="E18" s="15">
        <f t="shared" si="0"/>
        <v>1.7250000000046839E-2</v>
      </c>
      <c r="F18" s="18">
        <v>645.9828</v>
      </c>
      <c r="G18" s="18">
        <v>661.54334999999992</v>
      </c>
      <c r="H18" s="15">
        <f t="shared" si="1"/>
        <v>-15.560549999999921</v>
      </c>
      <c r="I18" s="18">
        <v>977.45799999999997</v>
      </c>
      <c r="J18" s="18">
        <v>973.5298499999999</v>
      </c>
      <c r="K18" s="15">
        <f t="shared" si="2"/>
        <v>3.9281500000000733</v>
      </c>
      <c r="L18" s="18">
        <v>1381.2306999999998</v>
      </c>
      <c r="M18" s="18">
        <v>1357.30485</v>
      </c>
      <c r="N18" s="15">
        <f t="shared" si="3"/>
        <v>23.925849999999855</v>
      </c>
    </row>
    <row r="19" spans="1:14" ht="18.75" customHeight="1" x14ac:dyDescent="0.3">
      <c r="A19" s="16" t="s">
        <v>35</v>
      </c>
      <c r="B19" s="20" t="s">
        <v>36</v>
      </c>
      <c r="C19" s="18">
        <v>4.38</v>
      </c>
      <c r="D19" s="18">
        <v>9.0879999999999992</v>
      </c>
      <c r="E19" s="15">
        <f t="shared" si="0"/>
        <v>-4.7079999999999993</v>
      </c>
      <c r="F19" s="18">
        <v>8.9949999999999992</v>
      </c>
      <c r="G19" s="18">
        <v>19.494</v>
      </c>
      <c r="H19" s="15">
        <f t="shared" si="1"/>
        <v>-10.499000000000001</v>
      </c>
      <c r="I19" s="18">
        <v>14.048</v>
      </c>
      <c r="J19" s="18">
        <v>31.301000000000002</v>
      </c>
      <c r="K19" s="15">
        <f t="shared" si="2"/>
        <v>-17.253</v>
      </c>
      <c r="L19" s="18">
        <v>19.47</v>
      </c>
      <c r="M19" s="18">
        <v>42.010000000000005</v>
      </c>
      <c r="N19" s="15">
        <f t="shared" si="3"/>
        <v>-22.540000000000006</v>
      </c>
    </row>
    <row r="20" spans="1:14" ht="18.75" customHeight="1" x14ac:dyDescent="0.3">
      <c r="A20" s="16" t="s">
        <v>37</v>
      </c>
      <c r="B20" s="20" t="s">
        <v>38</v>
      </c>
      <c r="C20" s="18">
        <v>0.8</v>
      </c>
      <c r="D20" s="18">
        <v>1.4179999999999999</v>
      </c>
      <c r="E20" s="15">
        <f t="shared" si="0"/>
        <v>-0.61799999999999988</v>
      </c>
      <c r="F20" s="18">
        <v>1.9540000000000002</v>
      </c>
      <c r="G20" s="18">
        <v>2.9219999999999997</v>
      </c>
      <c r="H20" s="15">
        <f t="shared" si="1"/>
        <v>-0.96799999999999953</v>
      </c>
      <c r="I20" s="18">
        <v>2.2050000000000001</v>
      </c>
      <c r="J20" s="18">
        <v>2.9219999999999997</v>
      </c>
      <c r="K20" s="15">
        <f t="shared" si="2"/>
        <v>-0.71699999999999964</v>
      </c>
      <c r="L20" s="18">
        <v>2.82</v>
      </c>
      <c r="M20" s="18">
        <v>3.9220000000000002</v>
      </c>
      <c r="N20" s="15">
        <f t="shared" si="3"/>
        <v>-1.1020000000000003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1195.0229119943274</v>
      </c>
      <c r="D22" s="15">
        <f>+D23+D24+D34</f>
        <v>1077.1052589211899</v>
      </c>
      <c r="E22" s="15">
        <f t="shared" si="0"/>
        <v>117.91765307313744</v>
      </c>
      <c r="F22" s="15">
        <f>+F23+F24+F34</f>
        <v>2020.5539580453371</v>
      </c>
      <c r="G22" s="15">
        <f>+G23+G24+G34</f>
        <v>2189.0061041068948</v>
      </c>
      <c r="H22" s="15">
        <f t="shared" si="1"/>
        <v>-168.45214606155764</v>
      </c>
      <c r="I22" s="15">
        <f>+I23+I24+I34</f>
        <v>2826.2407248003619</v>
      </c>
      <c r="J22" s="15">
        <f>+J23+J24+J34</f>
        <v>3297.6120995890242</v>
      </c>
      <c r="K22" s="15">
        <f t="shared" si="2"/>
        <v>-471.37137478866225</v>
      </c>
      <c r="L22" s="15">
        <f>+L23+L24+L34</f>
        <v>3640.6888104678942</v>
      </c>
      <c r="M22" s="15">
        <f>+M23+M24+M34</f>
        <v>4428.0963833847654</v>
      </c>
      <c r="N22" s="15">
        <f t="shared" si="3"/>
        <v>-787.40757291687123</v>
      </c>
    </row>
    <row r="23" spans="1:14" ht="18.75" customHeight="1" x14ac:dyDescent="0.3">
      <c r="A23" s="16" t="s">
        <v>43</v>
      </c>
      <c r="B23" s="20" t="s">
        <v>44</v>
      </c>
      <c r="C23" s="18">
        <v>399.00000299999999</v>
      </c>
      <c r="D23" s="18">
        <v>35.999988000000002</v>
      </c>
      <c r="E23" s="15">
        <f t="shared" si="0"/>
        <v>363.00001499999996</v>
      </c>
      <c r="F23" s="18">
        <v>798.00000599999998</v>
      </c>
      <c r="G23" s="18">
        <v>71.99997599999999</v>
      </c>
      <c r="H23" s="15">
        <f t="shared" si="1"/>
        <v>726.00003000000004</v>
      </c>
      <c r="I23" s="18">
        <v>1197.0000089999999</v>
      </c>
      <c r="J23" s="18">
        <v>107.99995799999999</v>
      </c>
      <c r="K23" s="15">
        <f t="shared" si="2"/>
        <v>1089.000051</v>
      </c>
      <c r="L23" s="18">
        <v>1596.0000119999995</v>
      </c>
      <c r="M23" s="18">
        <v>144</v>
      </c>
      <c r="N23" s="15">
        <f t="shared" si="3"/>
        <v>1452.0000119999995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367.62290899432742</v>
      </c>
      <c r="D24" s="15">
        <f>+D25+D29+D32+D33</f>
        <v>1017.60527092119</v>
      </c>
      <c r="E24" s="15">
        <f t="shared" si="0"/>
        <v>-649.98236192686261</v>
      </c>
      <c r="F24" s="15">
        <f>+F25+F29+F32+F33</f>
        <v>749.85395204533722</v>
      </c>
      <c r="G24" s="15">
        <f>+G25+G29+G32+G33</f>
        <v>2071.1061281068946</v>
      </c>
      <c r="H24" s="15">
        <f t="shared" si="1"/>
        <v>-1321.2521760615573</v>
      </c>
      <c r="I24" s="15">
        <f>+I25+I29+I32+I33</f>
        <v>1126.5407158003622</v>
      </c>
      <c r="J24" s="15">
        <f>+J25+J29+J32+J33</f>
        <v>3120.9121415890245</v>
      </c>
      <c r="K24" s="15">
        <f t="shared" si="2"/>
        <v>-1994.3714257886622</v>
      </c>
      <c r="L24" s="15">
        <f>+L25+L29+L32+L33</f>
        <v>1519.2887984678944</v>
      </c>
      <c r="M24" s="15">
        <f>+M25+M29+M32+M33</f>
        <v>4188.5963833847654</v>
      </c>
      <c r="N24" s="15">
        <f t="shared" si="3"/>
        <v>-2669.3075849168708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167.681625</v>
      </c>
      <c r="D25" s="15">
        <f>SUM(D26:D28)</f>
        <v>748.86654050000004</v>
      </c>
      <c r="E25" s="15">
        <f t="shared" si="0"/>
        <v>-581.18491549999999</v>
      </c>
      <c r="F25" s="15">
        <f>SUM(F26:F28)</f>
        <v>344.84524999999996</v>
      </c>
      <c r="G25" s="15">
        <f>SUM(G26:G28)</f>
        <v>1519.475081</v>
      </c>
      <c r="H25" s="15">
        <f t="shared" si="1"/>
        <v>-1174.6298310000002</v>
      </c>
      <c r="I25" s="15">
        <f>SUM(I26:I28)</f>
        <v>524.70787500000006</v>
      </c>
      <c r="J25" s="15">
        <f>SUM(J26:J28)</f>
        <v>2292.6736215000001</v>
      </c>
      <c r="K25" s="15">
        <f t="shared" si="2"/>
        <v>-1767.9657465</v>
      </c>
      <c r="L25" s="15">
        <f>SUM(L26:L28)</f>
        <v>707.33449999999993</v>
      </c>
      <c r="M25" s="15">
        <f>SUM(M26:M28)</f>
        <v>3072.1361619999998</v>
      </c>
      <c r="N25" s="15">
        <f t="shared" si="3"/>
        <v>-2364.8016619999999</v>
      </c>
    </row>
    <row r="26" spans="1:14" ht="18.75" customHeight="1" x14ac:dyDescent="0.3">
      <c r="A26" s="16" t="s">
        <v>49</v>
      </c>
      <c r="B26" s="23" t="s">
        <v>50</v>
      </c>
      <c r="C26" s="18">
        <v>8.8309999999999995</v>
      </c>
      <c r="D26" s="18">
        <v>213.08199999999999</v>
      </c>
      <c r="E26" s="15">
        <f t="shared" si="0"/>
        <v>-204.251</v>
      </c>
      <c r="F26" s="18">
        <v>29.69</v>
      </c>
      <c r="G26" s="18">
        <v>1523.5120010000001</v>
      </c>
      <c r="H26" s="15">
        <f t="shared" si="1"/>
        <v>-1493.822001</v>
      </c>
      <c r="I26" s="18">
        <v>93.65</v>
      </c>
      <c r="J26" s="18">
        <v>2401.4940810000003</v>
      </c>
      <c r="K26" s="15">
        <f t="shared" si="2"/>
        <v>-2307.8440810000002</v>
      </c>
      <c r="L26" s="18">
        <v>441.577</v>
      </c>
      <c r="M26" s="18">
        <v>2951.247081</v>
      </c>
      <c r="N26" s="15">
        <f t="shared" si="3"/>
        <v>-2509.6700810000002</v>
      </c>
    </row>
    <row r="27" spans="1:14" ht="18.75" customHeight="1" x14ac:dyDescent="0.3">
      <c r="A27" s="16" t="s">
        <v>51</v>
      </c>
      <c r="B27" s="23" t="s">
        <v>52</v>
      </c>
      <c r="C27" s="18">
        <v>141.50562500000001</v>
      </c>
      <c r="D27" s="18">
        <v>450.51154050000002</v>
      </c>
      <c r="E27" s="15">
        <f t="shared" si="0"/>
        <v>-309.00591550000001</v>
      </c>
      <c r="F27" s="18">
        <v>270.98325</v>
      </c>
      <c r="G27" s="18">
        <v>-196.32491999999999</v>
      </c>
      <c r="H27" s="15">
        <f t="shared" si="1"/>
        <v>467.30817000000002</v>
      </c>
      <c r="I27" s="18">
        <v>357.35987500000005</v>
      </c>
      <c r="J27" s="18">
        <v>-410.7134595</v>
      </c>
      <c r="K27" s="15">
        <f t="shared" si="2"/>
        <v>768.0733345000001</v>
      </c>
      <c r="L27" s="18">
        <v>159.76949999999999</v>
      </c>
      <c r="M27" s="18">
        <v>-296.87291900000002</v>
      </c>
      <c r="N27" s="15">
        <f t="shared" si="3"/>
        <v>456.64241900000002</v>
      </c>
    </row>
    <row r="28" spans="1:14" ht="18.75" customHeight="1" x14ac:dyDescent="0.25">
      <c r="A28" s="16" t="s">
        <v>53</v>
      </c>
      <c r="B28" s="24" t="s">
        <v>54</v>
      </c>
      <c r="C28" s="18">
        <v>17.345000000000002</v>
      </c>
      <c r="D28" s="18">
        <v>85.273000000000025</v>
      </c>
      <c r="E28" s="15">
        <f t="shared" si="0"/>
        <v>-67.928000000000026</v>
      </c>
      <c r="F28" s="18">
        <v>44.171999999999997</v>
      </c>
      <c r="G28" s="18">
        <v>192.28800000000001</v>
      </c>
      <c r="H28" s="15">
        <f t="shared" si="1"/>
        <v>-148.11600000000001</v>
      </c>
      <c r="I28" s="18">
        <v>73.698000000000008</v>
      </c>
      <c r="J28" s="18">
        <v>301.89299999999997</v>
      </c>
      <c r="K28" s="15">
        <f t="shared" si="2"/>
        <v>-228.19499999999996</v>
      </c>
      <c r="L28" s="18">
        <v>105.988</v>
      </c>
      <c r="M28" s="18">
        <v>417.76199999999989</v>
      </c>
      <c r="N28" s="15">
        <f t="shared" si="3"/>
        <v>-311.77399999999989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151</v>
      </c>
      <c r="D29" s="15">
        <f>SUM(D30:D31)</f>
        <v>216.9</v>
      </c>
      <c r="E29" s="15">
        <f t="shared" si="0"/>
        <v>-65.900000000000006</v>
      </c>
      <c r="F29" s="15">
        <f>SUM(F30:F31)</f>
        <v>301.19999999999993</v>
      </c>
      <c r="G29" s="15">
        <f>SUM(G30:G31)</f>
        <v>439.59999999999997</v>
      </c>
      <c r="H29" s="15">
        <f t="shared" si="1"/>
        <v>-138.40000000000003</v>
      </c>
      <c r="I29" s="15">
        <f>SUM(I30:I31)</f>
        <v>443.79999999999995</v>
      </c>
      <c r="J29" s="15">
        <f>SUM(J30:J31)</f>
        <v>664.7</v>
      </c>
      <c r="K29" s="15">
        <f t="shared" si="2"/>
        <v>-220.90000000000009</v>
      </c>
      <c r="L29" s="15">
        <f>SUM(L30:L31)</f>
        <v>580.80000000000007</v>
      </c>
      <c r="M29" s="15">
        <f>SUM(M30:M31)</f>
        <v>891.30000000000007</v>
      </c>
      <c r="N29" s="15">
        <f t="shared" si="3"/>
        <v>-310.5</v>
      </c>
    </row>
    <row r="30" spans="1:14" ht="18.75" customHeight="1" x14ac:dyDescent="0.3">
      <c r="A30" s="16" t="s">
        <v>57</v>
      </c>
      <c r="B30" s="23" t="s">
        <v>58</v>
      </c>
      <c r="C30" s="18">
        <v>1.8</v>
      </c>
      <c r="D30" s="18">
        <v>0</v>
      </c>
      <c r="E30" s="15">
        <f t="shared" si="0"/>
        <v>1.8</v>
      </c>
      <c r="F30" s="18">
        <v>3.4</v>
      </c>
      <c r="G30" s="18">
        <v>0.5</v>
      </c>
      <c r="H30" s="15">
        <f t="shared" si="1"/>
        <v>2.9</v>
      </c>
      <c r="I30" s="18">
        <v>5.5</v>
      </c>
      <c r="J30" s="18">
        <v>3</v>
      </c>
      <c r="K30" s="15">
        <f t="shared" si="2"/>
        <v>2.5</v>
      </c>
      <c r="L30" s="18">
        <v>6</v>
      </c>
      <c r="M30" s="18">
        <v>4</v>
      </c>
      <c r="N30" s="15">
        <f t="shared" si="3"/>
        <v>2</v>
      </c>
    </row>
    <row r="31" spans="1:14" ht="18.75" customHeight="1" x14ac:dyDescent="0.3">
      <c r="A31" s="16" t="s">
        <v>59</v>
      </c>
      <c r="B31" s="23" t="s">
        <v>60</v>
      </c>
      <c r="C31" s="18">
        <v>149.19999999999999</v>
      </c>
      <c r="D31" s="18">
        <v>216.9</v>
      </c>
      <c r="E31" s="15">
        <f t="shared" si="0"/>
        <v>-67.700000000000017</v>
      </c>
      <c r="F31" s="18">
        <v>297.79999999999995</v>
      </c>
      <c r="G31" s="18">
        <v>439.09999999999997</v>
      </c>
      <c r="H31" s="15">
        <f t="shared" si="1"/>
        <v>-141.30000000000001</v>
      </c>
      <c r="I31" s="18">
        <v>438.29999999999995</v>
      </c>
      <c r="J31" s="18">
        <v>661.7</v>
      </c>
      <c r="K31" s="15">
        <f t="shared" si="2"/>
        <v>-223.40000000000009</v>
      </c>
      <c r="L31" s="18">
        <v>574.80000000000007</v>
      </c>
      <c r="M31" s="18">
        <v>887.30000000000007</v>
      </c>
      <c r="N31" s="15">
        <f t="shared" si="3"/>
        <v>-312.5</v>
      </c>
    </row>
    <row r="32" spans="1:14" ht="18.75" customHeight="1" x14ac:dyDescent="0.3">
      <c r="A32" s="16" t="s">
        <v>61</v>
      </c>
      <c r="B32" s="25" t="s">
        <v>62</v>
      </c>
      <c r="C32" s="18">
        <v>48.741283994327453</v>
      </c>
      <c r="D32" s="18">
        <v>51.838730421189979</v>
      </c>
      <c r="E32" s="15">
        <f t="shared" si="0"/>
        <v>-3.0974464268625255</v>
      </c>
      <c r="F32" s="18">
        <v>103.50870204533734</v>
      </c>
      <c r="G32" s="18">
        <v>112.03104710689448</v>
      </c>
      <c r="H32" s="15">
        <f t="shared" si="1"/>
        <v>-8.5223450615571323</v>
      </c>
      <c r="I32" s="18">
        <v>157.53284080036229</v>
      </c>
      <c r="J32" s="18">
        <v>163.53852008902447</v>
      </c>
      <c r="K32" s="15">
        <f t="shared" si="2"/>
        <v>-6.0056792886621793</v>
      </c>
      <c r="L32" s="18">
        <v>230.15429846789434</v>
      </c>
      <c r="M32" s="18">
        <v>225.16022138476501</v>
      </c>
      <c r="N32" s="15">
        <f t="shared" si="3"/>
        <v>4.9940770831293264</v>
      </c>
    </row>
    <row r="33" spans="1:14" ht="18.75" customHeight="1" x14ac:dyDescent="0.3">
      <c r="A33" s="16" t="s">
        <v>63</v>
      </c>
      <c r="B33" s="25" t="s">
        <v>64</v>
      </c>
      <c r="C33" s="18">
        <v>0.2</v>
      </c>
      <c r="D33" s="18">
        <v>0</v>
      </c>
      <c r="E33" s="15">
        <f t="shared" si="0"/>
        <v>0.2</v>
      </c>
      <c r="F33" s="18">
        <v>0.3</v>
      </c>
      <c r="G33" s="18">
        <v>0</v>
      </c>
      <c r="H33" s="15">
        <f t="shared" si="1"/>
        <v>0.3</v>
      </c>
      <c r="I33" s="18">
        <v>0.5</v>
      </c>
      <c r="J33" s="18">
        <v>0</v>
      </c>
      <c r="K33" s="15">
        <f t="shared" si="2"/>
        <v>0.5</v>
      </c>
      <c r="L33" s="18">
        <v>1</v>
      </c>
      <c r="M33" s="18">
        <v>0</v>
      </c>
      <c r="N33" s="15">
        <f t="shared" si="3"/>
        <v>1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428.4</v>
      </c>
      <c r="D34" s="15">
        <f>SUM(D35:D36)</f>
        <v>23.5</v>
      </c>
      <c r="E34" s="15">
        <f t="shared" si="0"/>
        <v>404.9</v>
      </c>
      <c r="F34" s="15">
        <f>SUM(F35:F36)</f>
        <v>472.7</v>
      </c>
      <c r="G34" s="15">
        <f>SUM(G35:G36)</f>
        <v>45.9</v>
      </c>
      <c r="H34" s="15">
        <f t="shared" si="1"/>
        <v>426.8</v>
      </c>
      <c r="I34" s="15">
        <f>SUM(I35:I36)</f>
        <v>502.7</v>
      </c>
      <c r="J34" s="15">
        <f>SUM(J35:J36)</f>
        <v>68.7</v>
      </c>
      <c r="K34" s="15">
        <f t="shared" si="2"/>
        <v>434</v>
      </c>
      <c r="L34" s="15">
        <f>SUM(L35:L36)</f>
        <v>525.4</v>
      </c>
      <c r="M34" s="15">
        <f>SUM(M35:M36)</f>
        <v>95.5</v>
      </c>
      <c r="N34" s="15">
        <f t="shared" si="3"/>
        <v>429.9</v>
      </c>
    </row>
    <row r="35" spans="1:14" ht="18.75" customHeight="1" x14ac:dyDescent="0.25">
      <c r="A35" s="16" t="s">
        <v>67</v>
      </c>
      <c r="B35" s="26" t="s">
        <v>68</v>
      </c>
      <c r="C35" s="18">
        <v>428.4</v>
      </c>
      <c r="D35" s="18">
        <v>23.5</v>
      </c>
      <c r="E35" s="15">
        <f t="shared" si="0"/>
        <v>404.9</v>
      </c>
      <c r="F35" s="18">
        <v>472.7</v>
      </c>
      <c r="G35" s="18">
        <v>45.9</v>
      </c>
      <c r="H35" s="15">
        <f t="shared" si="1"/>
        <v>426.8</v>
      </c>
      <c r="I35" s="18">
        <v>502.7</v>
      </c>
      <c r="J35" s="18">
        <v>68.7</v>
      </c>
      <c r="K35" s="15">
        <f t="shared" si="2"/>
        <v>434</v>
      </c>
      <c r="L35" s="18">
        <v>525.4</v>
      </c>
      <c r="M35" s="18">
        <v>95.5</v>
      </c>
      <c r="N35" s="15">
        <f t="shared" si="3"/>
        <v>429.9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141.59319500000001</v>
      </c>
      <c r="D37" s="15">
        <f>SUM(D38:D39)</f>
        <v>470.90456967773457</v>
      </c>
      <c r="E37" s="15">
        <f t="shared" si="0"/>
        <v>-329.31137467773453</v>
      </c>
      <c r="F37" s="15">
        <f>SUM(F38:F39)</f>
        <v>293.95575700000001</v>
      </c>
      <c r="G37" s="15">
        <f>SUM(G38:G39)</f>
        <v>822.6098311054692</v>
      </c>
      <c r="H37" s="15">
        <f t="shared" si="1"/>
        <v>-528.65407410546914</v>
      </c>
      <c r="I37" s="15">
        <f>SUM(I38:I39)</f>
        <v>511.93377600000002</v>
      </c>
      <c r="J37" s="15">
        <f>SUM(J38:J39)</f>
        <v>1104.2952417032036</v>
      </c>
      <c r="K37" s="15">
        <f t="shared" si="2"/>
        <v>-592.36146570320352</v>
      </c>
      <c r="L37" s="15">
        <f>SUM(L38:L39)</f>
        <v>841.27428000000009</v>
      </c>
      <c r="M37" s="15">
        <f>SUM(M38:M39)</f>
        <v>1418.6193384609383</v>
      </c>
      <c r="N37" s="15">
        <f t="shared" si="3"/>
        <v>-577.34505846093816</v>
      </c>
    </row>
    <row r="38" spans="1:14" ht="18.75" customHeight="1" x14ac:dyDescent="0.25">
      <c r="A38" s="16" t="s">
        <v>73</v>
      </c>
      <c r="B38" s="26" t="s">
        <v>68</v>
      </c>
      <c r="C38" s="18">
        <v>37.727305999999999</v>
      </c>
      <c r="D38" s="18">
        <v>316.93273167773458</v>
      </c>
      <c r="E38" s="15">
        <f t="shared" si="0"/>
        <v>-279.20542567773458</v>
      </c>
      <c r="F38" s="18">
        <v>86.223979000000014</v>
      </c>
      <c r="G38" s="18">
        <v>514.66615510546922</v>
      </c>
      <c r="H38" s="15">
        <f t="shared" si="1"/>
        <v>-428.44217610546923</v>
      </c>
      <c r="I38" s="18">
        <v>200.33610900000002</v>
      </c>
      <c r="J38" s="18">
        <v>642.37964370320367</v>
      </c>
      <c r="K38" s="15">
        <f t="shared" si="2"/>
        <v>-442.04353470320365</v>
      </c>
      <c r="L38" s="18">
        <v>425.81072400000005</v>
      </c>
      <c r="M38" s="18">
        <v>802.73176746093827</v>
      </c>
      <c r="N38" s="15">
        <f t="shared" si="3"/>
        <v>-376.92104346093822</v>
      </c>
    </row>
    <row r="39" spans="1:14" ht="18.75" customHeight="1" x14ac:dyDescent="0.25">
      <c r="A39" s="16" t="s">
        <v>74</v>
      </c>
      <c r="B39" s="26" t="s">
        <v>70</v>
      </c>
      <c r="C39" s="18">
        <v>103.86588900000001</v>
      </c>
      <c r="D39" s="18">
        <v>153.97183799999999</v>
      </c>
      <c r="E39" s="15">
        <f t="shared" si="0"/>
        <v>-50.105948999999981</v>
      </c>
      <c r="F39" s="18">
        <v>207.73177799999999</v>
      </c>
      <c r="G39" s="18">
        <v>307.94367599999998</v>
      </c>
      <c r="H39" s="15">
        <f t="shared" si="1"/>
        <v>-100.21189799999999</v>
      </c>
      <c r="I39" s="18">
        <v>311.597667</v>
      </c>
      <c r="J39" s="18">
        <v>461.91559799999999</v>
      </c>
      <c r="K39" s="15">
        <f t="shared" si="2"/>
        <v>-150.31793099999999</v>
      </c>
      <c r="L39" s="18">
        <v>415.46355600000004</v>
      </c>
      <c r="M39" s="18">
        <v>615.88757099999998</v>
      </c>
      <c r="N39" s="15">
        <f t="shared" si="3"/>
        <v>-200.42401499999994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55.933599999999998</v>
      </c>
      <c r="D40" s="15">
        <f>SUM(D41:D42)</f>
        <v>48.003540000000001</v>
      </c>
      <c r="E40" s="15">
        <f t="shared" si="0"/>
        <v>7.9300599999999974</v>
      </c>
      <c r="F40" s="15">
        <f>SUM(F41:F42)</f>
        <v>240.73826500000001</v>
      </c>
      <c r="G40" s="15">
        <f>SUM(G41:G42)</f>
        <v>96.168059999999997</v>
      </c>
      <c r="H40" s="15">
        <f t="shared" si="1"/>
        <v>144.57020500000002</v>
      </c>
      <c r="I40" s="15">
        <f>SUM(I41:I42)</f>
        <v>298.70570900000001</v>
      </c>
      <c r="J40" s="15">
        <f>SUM(J41:J42)</f>
        <v>142.79136</v>
      </c>
      <c r="K40" s="15">
        <f t="shared" si="2"/>
        <v>155.91434900000002</v>
      </c>
      <c r="L40" s="15">
        <f>SUM(L41:L42)</f>
        <v>913.3468190000001</v>
      </c>
      <c r="M40" s="15">
        <f>SUM(M41:M42)</f>
        <v>200.1</v>
      </c>
      <c r="N40" s="15">
        <f t="shared" si="3"/>
        <v>713.24681900000007</v>
      </c>
    </row>
    <row r="41" spans="1:14" ht="18.75" customHeight="1" x14ac:dyDescent="0.3">
      <c r="A41" s="16" t="s">
        <v>77</v>
      </c>
      <c r="B41" s="20" t="s">
        <v>78</v>
      </c>
      <c r="C41" s="18">
        <v>46.933599999999998</v>
      </c>
      <c r="D41" s="18">
        <v>48.003540000000001</v>
      </c>
      <c r="E41" s="15">
        <f t="shared" si="0"/>
        <v>-1.0699400000000026</v>
      </c>
      <c r="F41" s="18">
        <v>94.991240000000005</v>
      </c>
      <c r="G41" s="18">
        <v>96.168059999999997</v>
      </c>
      <c r="H41" s="15">
        <f t="shared" si="1"/>
        <v>-1.1768199999999922</v>
      </c>
      <c r="I41" s="18">
        <v>140.54444000000001</v>
      </c>
      <c r="J41" s="18">
        <v>142.79136</v>
      </c>
      <c r="K41" s="15">
        <f t="shared" si="2"/>
        <v>-2.2469199999999887</v>
      </c>
      <c r="L41" s="18">
        <v>197.2</v>
      </c>
      <c r="M41" s="18">
        <v>200.1</v>
      </c>
      <c r="N41" s="15">
        <f t="shared" si="3"/>
        <v>-2.9000000000000057</v>
      </c>
    </row>
    <row r="42" spans="1:14" ht="18.75" customHeight="1" x14ac:dyDescent="0.3">
      <c r="A42" s="16" t="s">
        <v>79</v>
      </c>
      <c r="B42" s="20" t="s">
        <v>80</v>
      </c>
      <c r="C42" s="18">
        <v>9</v>
      </c>
      <c r="D42" s="18">
        <v>0</v>
      </c>
      <c r="E42" s="15">
        <f t="shared" si="0"/>
        <v>9</v>
      </c>
      <c r="F42" s="18">
        <v>145.74702500000001</v>
      </c>
      <c r="G42" s="18">
        <v>0</v>
      </c>
      <c r="H42" s="15">
        <f t="shared" si="1"/>
        <v>145.74702500000001</v>
      </c>
      <c r="I42" s="18">
        <v>158.161269</v>
      </c>
      <c r="J42" s="18">
        <v>0</v>
      </c>
      <c r="K42" s="15">
        <f t="shared" si="2"/>
        <v>158.161269</v>
      </c>
      <c r="L42" s="18">
        <v>716.14681900000005</v>
      </c>
      <c r="M42" s="18">
        <v>0</v>
      </c>
      <c r="N42" s="15">
        <f t="shared" si="3"/>
        <v>716.14681900000005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6395.1183709894995</v>
      </c>
      <c r="D44" s="15">
        <f>+D45+D61+D77</f>
        <v>6711.533947322424</v>
      </c>
      <c r="E44" s="15">
        <f t="shared" si="0"/>
        <v>-316.4155763329245</v>
      </c>
      <c r="F44" s="15">
        <f>+F45+F61+H72+F77+F91</f>
        <v>5104.9750988141604</v>
      </c>
      <c r="G44" s="15">
        <f>+G45+G61+G77</f>
        <v>4979.5485600644151</v>
      </c>
      <c r="H44" s="15">
        <f t="shared" ref="H44:H71" si="4">+F44-G44</f>
        <v>125.4265387497453</v>
      </c>
      <c r="I44" s="15">
        <f>+I45+I61+K72+I77+I91</f>
        <v>8288.3322219910879</v>
      </c>
      <c r="J44" s="15">
        <f>+J45+J61+J77</f>
        <v>7725.1956515694783</v>
      </c>
      <c r="K44" s="15">
        <f t="shared" ref="K44:K71" si="5">+I44-J44</f>
        <v>563.13657042160958</v>
      </c>
      <c r="L44" s="15">
        <f>+L45+L61+N72+L77+L91</f>
        <v>5370.9935750395571</v>
      </c>
      <c r="M44" s="15">
        <f>+M45+M61+M77</f>
        <v>5722.5870125757965</v>
      </c>
      <c r="N44" s="15">
        <f t="shared" ref="N44:N71" si="6">+L44-M44</f>
        <v>-351.59343753623943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1060.0536239999999</v>
      </c>
      <c r="D45" s="15">
        <f>+D46+D51+D56</f>
        <v>654.79954050000015</v>
      </c>
      <c r="E45" s="15">
        <f t="shared" si="0"/>
        <v>405.25408349999975</v>
      </c>
      <c r="F45" s="15">
        <f>+F46+F51+F56</f>
        <v>1161.2072499999999</v>
      </c>
      <c r="G45" s="15">
        <f>+G46+G51+G56</f>
        <v>188.732079999999</v>
      </c>
      <c r="H45" s="15">
        <f t="shared" si="4"/>
        <v>972.47517000000096</v>
      </c>
      <c r="I45" s="15">
        <f>+I46+I51+I56</f>
        <v>1456.4118750000002</v>
      </c>
      <c r="J45" s="15">
        <f>+J46+J51+J56</f>
        <v>458.4035404999978</v>
      </c>
      <c r="K45" s="15">
        <f t="shared" si="5"/>
        <v>998.00833450000243</v>
      </c>
      <c r="L45" s="15">
        <f>+L46+L51+L56</f>
        <v>94.060499999999934</v>
      </c>
      <c r="M45" s="15">
        <f>+M46+M51+M56</f>
        <v>-324.28191900000002</v>
      </c>
      <c r="N45" s="15">
        <f t="shared" si="6"/>
        <v>418.34241899999995</v>
      </c>
    </row>
    <row r="46" spans="1:14" ht="18.75" customHeight="1" x14ac:dyDescent="0.25">
      <c r="A46" s="16" t="s">
        <v>87</v>
      </c>
      <c r="B46" s="31" t="s">
        <v>88</v>
      </c>
      <c r="C46" s="15">
        <f>SUM(C47:C50)</f>
        <v>8.6529990000000137</v>
      </c>
      <c r="D46" s="15">
        <f>SUM(D47:D50)</f>
        <v>157.2090000000002</v>
      </c>
      <c r="E46" s="15">
        <f t="shared" si="0"/>
        <v>-148.55600100000018</v>
      </c>
      <c r="F46" s="15">
        <f>SUM(F47:F50)</f>
        <v>-202.26400000000007</v>
      </c>
      <c r="G46" s="15">
        <f>SUM(G47:G50)</f>
        <v>165.00599999999898</v>
      </c>
      <c r="H46" s="15">
        <f t="shared" si="4"/>
        <v>-367.26999999999907</v>
      </c>
      <c r="I46" s="15">
        <f>SUM(I47:I50)</f>
        <v>-203.90699999999987</v>
      </c>
      <c r="J46" s="15">
        <f>SUM(J47:J50)</f>
        <v>498.5489999999977</v>
      </c>
      <c r="K46" s="15">
        <f t="shared" si="5"/>
        <v>-702.45599999999763</v>
      </c>
      <c r="L46" s="15">
        <f>SUM(L47:L50)</f>
        <v>-247.56700000000001</v>
      </c>
      <c r="M46" s="15">
        <f>SUM(M47:M50)</f>
        <v>138.72800000000001</v>
      </c>
      <c r="N46" s="15">
        <f t="shared" si="6"/>
        <v>-386.29500000000002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-38.642999999999994</v>
      </c>
      <c r="E48" s="15">
        <f t="shared" si="0"/>
        <v>38.642999999999994</v>
      </c>
      <c r="F48" s="18">
        <v>0</v>
      </c>
      <c r="G48" s="18">
        <v>-29.798999999999999</v>
      </c>
      <c r="H48" s="15">
        <f t="shared" si="4"/>
        <v>29.798999999999999</v>
      </c>
      <c r="I48" s="18">
        <v>0</v>
      </c>
      <c r="J48" s="18">
        <v>66.206999999999994</v>
      </c>
      <c r="K48" s="15">
        <f t="shared" si="5"/>
        <v>-66.206999999999994</v>
      </c>
      <c r="L48" s="18">
        <v>0</v>
      </c>
      <c r="M48" s="18">
        <v>129.601</v>
      </c>
      <c r="N48" s="15">
        <f t="shared" si="6"/>
        <v>-129.601</v>
      </c>
    </row>
    <row r="49" spans="1:14" ht="18.75" customHeight="1" x14ac:dyDescent="0.25">
      <c r="A49" s="16" t="s">
        <v>93</v>
      </c>
      <c r="B49" s="26" t="s">
        <v>68</v>
      </c>
      <c r="C49" s="18">
        <v>0</v>
      </c>
      <c r="D49" s="18">
        <v>0</v>
      </c>
      <c r="E49" s="15">
        <f t="shared" si="0"/>
        <v>0</v>
      </c>
      <c r="F49" s="18">
        <v>0</v>
      </c>
      <c r="G49" s="18">
        <v>0</v>
      </c>
      <c r="H49" s="15">
        <f t="shared" si="4"/>
        <v>0</v>
      </c>
      <c r="I49" s="18">
        <v>0</v>
      </c>
      <c r="J49" s="18">
        <v>0</v>
      </c>
      <c r="K49" s="15">
        <f t="shared" si="5"/>
        <v>0</v>
      </c>
      <c r="L49" s="18">
        <v>0</v>
      </c>
      <c r="M49" s="18">
        <v>0</v>
      </c>
      <c r="N49" s="15">
        <f t="shared" si="6"/>
        <v>0</v>
      </c>
    </row>
    <row r="50" spans="1:14" ht="18.75" customHeight="1" x14ac:dyDescent="0.25">
      <c r="A50" s="16" t="s">
        <v>94</v>
      </c>
      <c r="B50" s="26" t="s">
        <v>70</v>
      </c>
      <c r="C50" s="18">
        <v>8.6529990000000137</v>
      </c>
      <c r="D50" s="18">
        <v>195.8520000000002</v>
      </c>
      <c r="E50" s="15">
        <f t="shared" si="0"/>
        <v>-187.19900100000018</v>
      </c>
      <c r="F50" s="18">
        <v>-202.26400000000007</v>
      </c>
      <c r="G50" s="18">
        <v>194.80499999999898</v>
      </c>
      <c r="H50" s="15">
        <f t="shared" si="4"/>
        <v>-397.06899999999905</v>
      </c>
      <c r="I50" s="18">
        <v>-203.90699999999987</v>
      </c>
      <c r="J50" s="18">
        <v>432.34199999999771</v>
      </c>
      <c r="K50" s="15">
        <f t="shared" si="5"/>
        <v>-636.24899999999752</v>
      </c>
      <c r="L50" s="18">
        <v>-247.56700000000001</v>
      </c>
      <c r="M50" s="18">
        <v>9.1270000000000095</v>
      </c>
      <c r="N50" s="15">
        <f t="shared" si="6"/>
        <v>-256.69400000000002</v>
      </c>
    </row>
    <row r="51" spans="1:14" ht="18.75" customHeight="1" x14ac:dyDescent="0.25">
      <c r="A51" s="16" t="s">
        <v>95</v>
      </c>
      <c r="B51" s="31" t="s">
        <v>96</v>
      </c>
      <c r="C51" s="15">
        <f>SUM(C52:C55)</f>
        <v>141.50562500000001</v>
      </c>
      <c r="D51" s="15">
        <f>SUM(D52:D55)</f>
        <v>450.51154050000002</v>
      </c>
      <c r="E51" s="15">
        <f t="shared" si="0"/>
        <v>-309.00591550000001</v>
      </c>
      <c r="F51" s="15">
        <f>SUM(F52:F55)</f>
        <v>270.98324999999994</v>
      </c>
      <c r="G51" s="15">
        <f>SUM(G52:G55)</f>
        <v>-196.32492000000002</v>
      </c>
      <c r="H51" s="15">
        <f t="shared" si="4"/>
        <v>467.30816999999996</v>
      </c>
      <c r="I51" s="15">
        <f>SUM(I52:I55)</f>
        <v>357.35987499999999</v>
      </c>
      <c r="J51" s="15">
        <f>SUM(J52:J55)</f>
        <v>-410.71345949999989</v>
      </c>
      <c r="K51" s="15">
        <f t="shared" si="5"/>
        <v>768.07333449999987</v>
      </c>
      <c r="L51" s="15">
        <f>SUM(L52:L55)</f>
        <v>159.76949999999999</v>
      </c>
      <c r="M51" s="15">
        <f>SUM(M52:M55)</f>
        <v>-296.87291899999997</v>
      </c>
      <c r="N51" s="15">
        <f t="shared" si="6"/>
        <v>456.64241899999996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1.608625</v>
      </c>
      <c r="D53" s="18">
        <v>67.992540500000004</v>
      </c>
      <c r="E53" s="15">
        <f t="shared" si="0"/>
        <v>-66.383915500000001</v>
      </c>
      <c r="F53" s="18">
        <v>3.2172499999999999</v>
      </c>
      <c r="G53" s="18">
        <v>-152.37791999999999</v>
      </c>
      <c r="H53" s="15">
        <f t="shared" si="4"/>
        <v>155.59517</v>
      </c>
      <c r="I53" s="18">
        <v>4.8258749999999999</v>
      </c>
      <c r="J53" s="18">
        <v>-73.876459499999982</v>
      </c>
      <c r="K53" s="15">
        <f t="shared" si="5"/>
        <v>78.702334499999978</v>
      </c>
      <c r="L53" s="18">
        <v>6.4344999999999999</v>
      </c>
      <c r="M53" s="18">
        <v>10.34708100000001</v>
      </c>
      <c r="N53" s="15">
        <f t="shared" si="6"/>
        <v>-3.9125810000000101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139.89700000000002</v>
      </c>
      <c r="D55" s="18">
        <v>382.51900000000001</v>
      </c>
      <c r="E55" s="15">
        <f t="shared" si="0"/>
        <v>-242.62199999999999</v>
      </c>
      <c r="F55" s="18">
        <v>267.76599999999996</v>
      </c>
      <c r="G55" s="18">
        <v>-43.947000000000017</v>
      </c>
      <c r="H55" s="15">
        <f t="shared" si="4"/>
        <v>311.71299999999997</v>
      </c>
      <c r="I55" s="18">
        <v>352.53399999999999</v>
      </c>
      <c r="J55" s="18">
        <v>-336.83699999999993</v>
      </c>
      <c r="K55" s="15">
        <f t="shared" si="5"/>
        <v>689.37099999999987</v>
      </c>
      <c r="L55" s="18">
        <v>153.33500000000001</v>
      </c>
      <c r="M55" s="18">
        <v>-307.21999999999997</v>
      </c>
      <c r="N55" s="15">
        <f t="shared" si="6"/>
        <v>460.55499999999995</v>
      </c>
    </row>
    <row r="56" spans="1:14" ht="18.75" customHeight="1" x14ac:dyDescent="0.25">
      <c r="A56" s="16" t="s">
        <v>101</v>
      </c>
      <c r="B56" s="31" t="s">
        <v>102</v>
      </c>
      <c r="C56" s="15">
        <f>SUM(C57:C60)</f>
        <v>909.89499999999987</v>
      </c>
      <c r="D56" s="15">
        <f>SUM(D57:D60)</f>
        <v>47.078999999999979</v>
      </c>
      <c r="E56" s="15">
        <f t="shared" si="0"/>
        <v>862.81599999999992</v>
      </c>
      <c r="F56" s="15">
        <f>SUM(F57:F60)</f>
        <v>1092.4880000000001</v>
      </c>
      <c r="G56" s="15">
        <f>SUM(G57:G60)</f>
        <v>220.05100000000004</v>
      </c>
      <c r="H56" s="15">
        <f t="shared" si="4"/>
        <v>872.43700000000001</v>
      </c>
      <c r="I56" s="15">
        <f>SUM(I57:I60)</f>
        <v>1302.9590000000001</v>
      </c>
      <c r="J56" s="15">
        <f>SUM(J57:J60)</f>
        <v>370.56799999999998</v>
      </c>
      <c r="K56" s="15">
        <f t="shared" si="5"/>
        <v>932.39100000000008</v>
      </c>
      <c r="L56" s="15">
        <f>SUM(L57:L60)</f>
        <v>181.85799999999995</v>
      </c>
      <c r="M56" s="15">
        <f>SUM(M57:M60)</f>
        <v>-166.13700000000003</v>
      </c>
      <c r="N56" s="15">
        <f t="shared" si="6"/>
        <v>347.995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0</v>
      </c>
      <c r="D59" s="18">
        <v>0</v>
      </c>
      <c r="E59" s="15">
        <f t="shared" si="0"/>
        <v>0</v>
      </c>
      <c r="F59" s="18">
        <v>0</v>
      </c>
      <c r="G59" s="18">
        <v>0</v>
      </c>
      <c r="H59" s="15">
        <f t="shared" si="4"/>
        <v>0</v>
      </c>
      <c r="I59" s="18">
        <v>0</v>
      </c>
      <c r="J59" s="18">
        <v>0</v>
      </c>
      <c r="K59" s="15">
        <f t="shared" si="5"/>
        <v>0</v>
      </c>
      <c r="L59" s="18">
        <v>0</v>
      </c>
      <c r="M59" s="18">
        <v>0</v>
      </c>
      <c r="N59" s="15">
        <f t="shared" si="6"/>
        <v>0</v>
      </c>
    </row>
    <row r="60" spans="1:14" ht="18.75" customHeight="1" x14ac:dyDescent="0.25">
      <c r="A60" s="16" t="s">
        <v>106</v>
      </c>
      <c r="B60" s="26" t="s">
        <v>70</v>
      </c>
      <c r="C60" s="18">
        <v>909.89499999999987</v>
      </c>
      <c r="D60" s="18">
        <v>47.078999999999979</v>
      </c>
      <c r="E60" s="15">
        <f t="shared" si="0"/>
        <v>862.81599999999992</v>
      </c>
      <c r="F60" s="18">
        <v>1092.4880000000001</v>
      </c>
      <c r="G60" s="18">
        <v>220.05100000000004</v>
      </c>
      <c r="H60" s="15">
        <f t="shared" si="4"/>
        <v>872.43700000000001</v>
      </c>
      <c r="I60" s="18">
        <v>1302.9590000000001</v>
      </c>
      <c r="J60" s="18">
        <v>370.56799999999998</v>
      </c>
      <c r="K60" s="15">
        <f t="shared" si="5"/>
        <v>932.39100000000008</v>
      </c>
      <c r="L60" s="18">
        <v>181.85799999999995</v>
      </c>
      <c r="M60" s="18">
        <v>-166.13700000000003</v>
      </c>
      <c r="N60" s="15">
        <f t="shared" si="6"/>
        <v>347.995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753.9</v>
      </c>
      <c r="D61" s="15">
        <f>+D62+D67</f>
        <v>2486.3000000000002</v>
      </c>
      <c r="E61" s="15">
        <f t="shared" si="0"/>
        <v>-1732.4</v>
      </c>
      <c r="F61" s="15">
        <f>+F62+F67</f>
        <v>1055.8</v>
      </c>
      <c r="G61" s="15">
        <f>+G62+G67</f>
        <v>2288.7999999999997</v>
      </c>
      <c r="H61" s="15">
        <f t="shared" si="4"/>
        <v>-1232.9999999999998</v>
      </c>
      <c r="I61" s="15">
        <f>+I62+I67</f>
        <v>1369.8</v>
      </c>
      <c r="J61" s="15">
        <f>+J62+J67</f>
        <v>2745.5</v>
      </c>
      <c r="K61" s="15">
        <f t="shared" si="5"/>
        <v>-1375.7</v>
      </c>
      <c r="L61" s="15">
        <f>+L62+L67</f>
        <v>1484</v>
      </c>
      <c r="M61" s="15">
        <f>+M62+M67</f>
        <v>3277.8</v>
      </c>
      <c r="N61" s="15">
        <f t="shared" si="6"/>
        <v>-1793.8000000000002</v>
      </c>
    </row>
    <row r="62" spans="1:14" ht="18.75" customHeight="1" x14ac:dyDescent="0.25">
      <c r="A62" s="16" t="s">
        <v>108</v>
      </c>
      <c r="B62" s="31" t="s">
        <v>58</v>
      </c>
      <c r="C62" s="15">
        <f>SUM(C63:C66)</f>
        <v>215.79999999999998</v>
      </c>
      <c r="D62" s="15">
        <f>SUM(D63:D66)</f>
        <v>-2.2000000000000002</v>
      </c>
      <c r="E62" s="15">
        <f t="shared" si="0"/>
        <v>217.99999999999997</v>
      </c>
      <c r="F62" s="15">
        <f>SUM(F63:F66)</f>
        <v>349.3</v>
      </c>
      <c r="G62" s="15">
        <f>SUM(G63:G66)</f>
        <v>11</v>
      </c>
      <c r="H62" s="15">
        <f t="shared" si="4"/>
        <v>338.3</v>
      </c>
      <c r="I62" s="15">
        <f>SUM(I63:I66)</f>
        <v>464.8</v>
      </c>
      <c r="J62" s="15">
        <f>SUM(J63:J66)</f>
        <v>13</v>
      </c>
      <c r="K62" s="15">
        <f t="shared" si="5"/>
        <v>451.8</v>
      </c>
      <c r="L62" s="15">
        <f>SUM(L63:L66)</f>
        <v>805.80000000000007</v>
      </c>
      <c r="M62" s="15">
        <f>SUM(M63:M66)</f>
        <v>13</v>
      </c>
      <c r="N62" s="15">
        <f t="shared" si="6"/>
        <v>792.80000000000007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5.2</v>
      </c>
      <c r="D64" s="18">
        <v>0</v>
      </c>
      <c r="E64" s="15">
        <f t="shared" si="0"/>
        <v>5.2</v>
      </c>
      <c r="F64" s="18">
        <v>4.7</v>
      </c>
      <c r="G64" s="18">
        <v>0</v>
      </c>
      <c r="H64" s="15">
        <f t="shared" si="4"/>
        <v>4.7</v>
      </c>
      <c r="I64" s="18">
        <v>-7.3</v>
      </c>
      <c r="J64" s="18">
        <v>0</v>
      </c>
      <c r="K64" s="15">
        <f t="shared" si="5"/>
        <v>-7.3</v>
      </c>
      <c r="L64" s="18">
        <v>-0.10000000000000497</v>
      </c>
      <c r="M64" s="18">
        <v>0</v>
      </c>
      <c r="N64" s="15">
        <f t="shared" si="6"/>
        <v>-0.10000000000000497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210.6</v>
      </c>
      <c r="D66" s="18">
        <v>-2.2000000000000002</v>
      </c>
      <c r="E66" s="15">
        <f t="shared" si="0"/>
        <v>212.79999999999998</v>
      </c>
      <c r="F66" s="18">
        <v>344.6</v>
      </c>
      <c r="G66" s="18">
        <v>11</v>
      </c>
      <c r="H66" s="15">
        <f t="shared" si="4"/>
        <v>333.6</v>
      </c>
      <c r="I66" s="18">
        <v>472.1</v>
      </c>
      <c r="J66" s="18">
        <v>13</v>
      </c>
      <c r="K66" s="15">
        <f t="shared" si="5"/>
        <v>459.1</v>
      </c>
      <c r="L66" s="18">
        <v>805.90000000000009</v>
      </c>
      <c r="M66" s="18">
        <v>13</v>
      </c>
      <c r="N66" s="15">
        <f t="shared" si="6"/>
        <v>792.90000000000009</v>
      </c>
    </row>
    <row r="67" spans="1:14" ht="18.75" customHeight="1" x14ac:dyDescent="0.25">
      <c r="A67" s="16" t="s">
        <v>113</v>
      </c>
      <c r="B67" s="31" t="s">
        <v>60</v>
      </c>
      <c r="C67" s="15">
        <f>SUM(C68:C71)</f>
        <v>538.1</v>
      </c>
      <c r="D67" s="15">
        <f>SUM(D68:D71)</f>
        <v>2488.5</v>
      </c>
      <c r="E67" s="15">
        <f t="shared" si="0"/>
        <v>-1950.4</v>
      </c>
      <c r="F67" s="15">
        <f>SUM(F68:F71)</f>
        <v>706.5</v>
      </c>
      <c r="G67" s="15">
        <f>SUM(G68:G71)</f>
        <v>2277.7999999999997</v>
      </c>
      <c r="H67" s="15">
        <f t="shared" si="4"/>
        <v>-1571.2999999999997</v>
      </c>
      <c r="I67" s="15">
        <f>SUM(I68:I71)</f>
        <v>905</v>
      </c>
      <c r="J67" s="15">
        <f>SUM(J68:J71)</f>
        <v>2732.5</v>
      </c>
      <c r="K67" s="15">
        <f t="shared" si="5"/>
        <v>-1827.5</v>
      </c>
      <c r="L67" s="15">
        <f>SUM(L68:L71)</f>
        <v>678.2</v>
      </c>
      <c r="M67" s="15">
        <f>SUM(M68:M71)</f>
        <v>3264.8</v>
      </c>
      <c r="N67" s="15">
        <f t="shared" si="6"/>
        <v>-2586.6000000000004</v>
      </c>
    </row>
    <row r="68" spans="1:14" ht="18.75" customHeight="1" x14ac:dyDescent="0.25">
      <c r="A68" s="16" t="s">
        <v>114</v>
      </c>
      <c r="B68" s="26" t="s">
        <v>90</v>
      </c>
      <c r="C68" s="18">
        <v>156.90000000000003</v>
      </c>
      <c r="D68" s="18">
        <v>0</v>
      </c>
      <c r="E68" s="15">
        <f t="shared" si="0"/>
        <v>156.90000000000003</v>
      </c>
      <c r="F68" s="18">
        <v>91.300000000000011</v>
      </c>
      <c r="G68" s="18">
        <v>0</v>
      </c>
      <c r="H68" s="15">
        <f t="shared" si="4"/>
        <v>91.300000000000011</v>
      </c>
      <c r="I68" s="18">
        <v>-4.7000000000000455</v>
      </c>
      <c r="J68" s="18">
        <v>0</v>
      </c>
      <c r="K68" s="15">
        <f t="shared" si="5"/>
        <v>-4.7000000000000455</v>
      </c>
      <c r="L68" s="18">
        <v>-394.30000000000007</v>
      </c>
      <c r="M68" s="18">
        <v>0</v>
      </c>
      <c r="N68" s="15">
        <f t="shared" si="6"/>
        <v>-394.30000000000007</v>
      </c>
    </row>
    <row r="69" spans="1:14" ht="18.75" customHeight="1" x14ac:dyDescent="0.25">
      <c r="A69" s="16" t="s">
        <v>115</v>
      </c>
      <c r="B69" s="26" t="s">
        <v>92</v>
      </c>
      <c r="C69" s="18">
        <v>91</v>
      </c>
      <c r="D69" s="18">
        <v>-11.1</v>
      </c>
      <c r="E69" s="15">
        <f t="shared" si="0"/>
        <v>102.1</v>
      </c>
      <c r="F69" s="18">
        <v>121.4</v>
      </c>
      <c r="G69" s="18">
        <v>26.5</v>
      </c>
      <c r="H69" s="15">
        <f t="shared" si="4"/>
        <v>94.9</v>
      </c>
      <c r="I69" s="18">
        <v>-68.899999999999991</v>
      </c>
      <c r="J69" s="18">
        <v>124.8</v>
      </c>
      <c r="K69" s="15">
        <f t="shared" si="5"/>
        <v>-193.7</v>
      </c>
      <c r="L69" s="18">
        <v>-177.09999999999997</v>
      </c>
      <c r="M69" s="18">
        <v>179.7</v>
      </c>
      <c r="N69" s="15">
        <f t="shared" si="6"/>
        <v>-356.79999999999995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2537.4</v>
      </c>
      <c r="E70" s="15">
        <f t="shared" ref="E70:E91" si="7">+C70-D70</f>
        <v>-2537.4</v>
      </c>
      <c r="F70" s="18">
        <v>0</v>
      </c>
      <c r="G70" s="18">
        <v>1833.1</v>
      </c>
      <c r="H70" s="15">
        <f t="shared" si="4"/>
        <v>-1833.1</v>
      </c>
      <c r="I70" s="18">
        <v>0</v>
      </c>
      <c r="J70" s="18">
        <v>2202</v>
      </c>
      <c r="K70" s="15">
        <f t="shared" si="5"/>
        <v>-2202</v>
      </c>
      <c r="L70" s="18">
        <v>0</v>
      </c>
      <c r="M70" s="18">
        <v>2702.3</v>
      </c>
      <c r="N70" s="15">
        <f t="shared" si="6"/>
        <v>-2702.3</v>
      </c>
    </row>
    <row r="71" spans="1:14" ht="18.75" customHeight="1" x14ac:dyDescent="0.25">
      <c r="A71" s="16" t="s">
        <v>117</v>
      </c>
      <c r="B71" s="26" t="s">
        <v>70</v>
      </c>
      <c r="C71" s="18">
        <v>290.2</v>
      </c>
      <c r="D71" s="18">
        <v>-37.799999999999997</v>
      </c>
      <c r="E71" s="15">
        <f t="shared" si="7"/>
        <v>328</v>
      </c>
      <c r="F71" s="18">
        <v>493.8</v>
      </c>
      <c r="G71" s="18">
        <v>418.2</v>
      </c>
      <c r="H71" s="15">
        <f t="shared" si="4"/>
        <v>75.600000000000023</v>
      </c>
      <c r="I71" s="18">
        <v>978.6</v>
      </c>
      <c r="J71" s="18">
        <v>405.7</v>
      </c>
      <c r="K71" s="15">
        <f t="shared" si="5"/>
        <v>572.90000000000009</v>
      </c>
      <c r="L71" s="18">
        <v>1249.6000000000001</v>
      </c>
      <c r="M71" s="18">
        <v>382.8</v>
      </c>
      <c r="N71" s="15">
        <f t="shared" si="6"/>
        <v>866.80000000000018</v>
      </c>
    </row>
    <row r="72" spans="1:14" ht="18.75" customHeight="1" x14ac:dyDescent="0.25">
      <c r="A72" s="16" t="s">
        <v>118</v>
      </c>
      <c r="B72" s="30" t="s">
        <v>119</v>
      </c>
      <c r="C72" s="32"/>
      <c r="D72" s="32"/>
      <c r="E72" s="15">
        <f>SUM(E73:E76)</f>
        <v>120.325</v>
      </c>
      <c r="F72" s="32"/>
      <c r="G72" s="32"/>
      <c r="H72" s="15">
        <f>SUM(H73:H76)</f>
        <v>245.13799999999998</v>
      </c>
      <c r="I72" s="32"/>
      <c r="J72" s="32"/>
      <c r="K72" s="15">
        <f>SUM(K73:K76)</f>
        <v>352.76499999999999</v>
      </c>
      <c r="L72" s="32"/>
      <c r="M72" s="32"/>
      <c r="N72" s="15">
        <f>SUM(N73:N76)</f>
        <v>356.80200000000002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83.5</v>
      </c>
      <c r="F73" s="32"/>
      <c r="G73" s="32"/>
      <c r="H73" s="18">
        <v>140.19999999999999</v>
      </c>
      <c r="I73" s="32"/>
      <c r="J73" s="32"/>
      <c r="K73" s="18">
        <v>181.7</v>
      </c>
      <c r="L73" s="32"/>
      <c r="M73" s="32"/>
      <c r="N73" s="18">
        <v>290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7.9</v>
      </c>
      <c r="F74" s="32"/>
      <c r="G74" s="32"/>
      <c r="H74" s="18">
        <v>6.1999999999999957</v>
      </c>
      <c r="I74" s="32"/>
      <c r="J74" s="32"/>
      <c r="K74" s="18">
        <v>-17.600000000000001</v>
      </c>
      <c r="L74" s="32"/>
      <c r="M74" s="32"/>
      <c r="N74" s="18">
        <v>-98.5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28.925000000000001</v>
      </c>
      <c r="F76" s="32"/>
      <c r="G76" s="32"/>
      <c r="H76" s="18">
        <v>98.738</v>
      </c>
      <c r="I76" s="32"/>
      <c r="J76" s="32"/>
      <c r="K76" s="18">
        <v>188.66500000000002</v>
      </c>
      <c r="L76" s="32"/>
      <c r="M76" s="32"/>
      <c r="N76" s="18">
        <v>165.30200000000002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4035.5397469894997</v>
      </c>
      <c r="D77" s="15">
        <f>SUM(D79:D82)</f>
        <v>3570.4344068224236</v>
      </c>
      <c r="E77" s="15">
        <f t="shared" si="7"/>
        <v>465.10534016707606</v>
      </c>
      <c r="F77" s="15">
        <f>SUM(F79:F82)</f>
        <v>2616.3298488141609</v>
      </c>
      <c r="G77" s="15">
        <f>SUM(G79:G82)</f>
        <v>2502.016480064417</v>
      </c>
      <c r="H77" s="15">
        <f t="shared" ref="H77" si="8">+F77-G77</f>
        <v>114.31336874974386</v>
      </c>
      <c r="I77" s="15">
        <f>SUM(I79:I82)</f>
        <v>5021.0553469910883</v>
      </c>
      <c r="J77" s="15">
        <f>SUM(J79:J82)</f>
        <v>4521.2921110694806</v>
      </c>
      <c r="K77" s="15">
        <f t="shared" ref="K77" si="9">+I77-J77</f>
        <v>499.7632359216077</v>
      </c>
      <c r="L77" s="15">
        <f>SUM(L79:L82)</f>
        <v>2982.4310750395571</v>
      </c>
      <c r="M77" s="15">
        <f>SUM(M79:M82)</f>
        <v>2769.0689315757963</v>
      </c>
      <c r="N77" s="15">
        <f t="shared" ref="N77" si="10">+L77-M77</f>
        <v>213.36214346376073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4549.4000000000005</v>
      </c>
      <c r="D79" s="18">
        <v>3082.3999999999996</v>
      </c>
      <c r="E79" s="15">
        <f t="shared" si="7"/>
        <v>1467.0000000000009</v>
      </c>
      <c r="F79" s="18">
        <v>1587.9</v>
      </c>
      <c r="G79" s="18">
        <v>1977.5</v>
      </c>
      <c r="H79" s="15">
        <f t="shared" ref="H79:H82" si="11">+F79-G79</f>
        <v>-389.59999999999991</v>
      </c>
      <c r="I79" s="18">
        <v>3220.2999999999997</v>
      </c>
      <c r="J79" s="18">
        <v>4473.8</v>
      </c>
      <c r="K79" s="15">
        <f t="shared" ref="K79:K82" si="12">+I79-J79</f>
        <v>-1253.5000000000005</v>
      </c>
      <c r="L79" s="18">
        <v>1314.8000000000004</v>
      </c>
      <c r="M79" s="18">
        <v>2669.2000000000003</v>
      </c>
      <c r="N79" s="15">
        <f t="shared" ref="N79:N82" si="13">+L79-M79</f>
        <v>-1354.3999999999999</v>
      </c>
    </row>
    <row r="80" spans="1:14" ht="18.75" customHeight="1" x14ac:dyDescent="0.25">
      <c r="A80" s="16" t="s">
        <v>127</v>
      </c>
      <c r="B80" s="26" t="s">
        <v>92</v>
      </c>
      <c r="C80" s="18">
        <v>107.19999999999997</v>
      </c>
      <c r="D80" s="18">
        <v>723.6</v>
      </c>
      <c r="E80" s="15">
        <f t="shared" si="7"/>
        <v>-616.40000000000009</v>
      </c>
      <c r="F80" s="18">
        <v>1164.2</v>
      </c>
      <c r="G80" s="18">
        <v>662.59999999999991</v>
      </c>
      <c r="H80" s="15">
        <f t="shared" si="11"/>
        <v>501.60000000000014</v>
      </c>
      <c r="I80" s="18">
        <v>1455.7000000000003</v>
      </c>
      <c r="J80" s="18">
        <v>732.30000000000007</v>
      </c>
      <c r="K80" s="15">
        <f t="shared" si="12"/>
        <v>723.4000000000002</v>
      </c>
      <c r="L80" s="18">
        <v>2216</v>
      </c>
      <c r="M80" s="18">
        <v>1022.8400000000003</v>
      </c>
      <c r="N80" s="15">
        <f t="shared" si="13"/>
        <v>1193.1599999999999</v>
      </c>
    </row>
    <row r="81" spans="1:14" ht="18.75" customHeight="1" x14ac:dyDescent="0.25">
      <c r="A81" s="16" t="s">
        <v>128</v>
      </c>
      <c r="B81" s="26" t="s">
        <v>68</v>
      </c>
      <c r="C81" s="18">
        <v>-696.51825301050076</v>
      </c>
      <c r="D81" s="18">
        <v>-82.329593177575973</v>
      </c>
      <c r="E81" s="15">
        <f t="shared" si="7"/>
        <v>-614.18865983292483</v>
      </c>
      <c r="F81" s="18">
        <v>-411.3371511858395</v>
      </c>
      <c r="G81" s="18">
        <v>-192.97351993558291</v>
      </c>
      <c r="H81" s="15">
        <f t="shared" si="11"/>
        <v>-218.36363125025659</v>
      </c>
      <c r="I81" s="18">
        <v>118.63734699108818</v>
      </c>
      <c r="J81" s="18">
        <v>-139.94588893051963</v>
      </c>
      <c r="K81" s="15">
        <f t="shared" si="12"/>
        <v>258.58323592160781</v>
      </c>
      <c r="L81" s="18">
        <v>-583.55792496044307</v>
      </c>
      <c r="M81" s="18">
        <v>-396.73806842420407</v>
      </c>
      <c r="N81" s="15">
        <f t="shared" si="13"/>
        <v>-186.819856536239</v>
      </c>
    </row>
    <row r="82" spans="1:14" ht="18.75" customHeight="1" x14ac:dyDescent="0.25">
      <c r="A82" s="16" t="s">
        <v>129</v>
      </c>
      <c r="B82" s="26" t="s">
        <v>70</v>
      </c>
      <c r="C82" s="18">
        <v>75.45799999999997</v>
      </c>
      <c r="D82" s="18">
        <v>-153.23599999999999</v>
      </c>
      <c r="E82" s="15">
        <f t="shared" si="7"/>
        <v>228.69399999999996</v>
      </c>
      <c r="F82" s="18">
        <v>275.56700000000001</v>
      </c>
      <c r="G82" s="18">
        <v>54.89</v>
      </c>
      <c r="H82" s="15">
        <f t="shared" si="11"/>
        <v>220.67700000000002</v>
      </c>
      <c r="I82" s="18">
        <v>226.41800000000001</v>
      </c>
      <c r="J82" s="18">
        <v>-544.86200000000008</v>
      </c>
      <c r="K82" s="15">
        <f t="shared" si="12"/>
        <v>771.28000000000009</v>
      </c>
      <c r="L82" s="18">
        <v>35.189000000000021</v>
      </c>
      <c r="M82" s="18">
        <v>-526.23299999999995</v>
      </c>
      <c r="N82" s="15">
        <f t="shared" si="13"/>
        <v>561.42200000000003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34.78017285822569</v>
      </c>
      <c r="D84" s="18">
        <v>0</v>
      </c>
      <c r="E84" s="15">
        <f t="shared" ref="E84:E89" si="14">+C84-D84</f>
        <v>34.78017285822569</v>
      </c>
      <c r="F84" s="18">
        <v>168.09215875912318</v>
      </c>
      <c r="G84" s="18">
        <v>0</v>
      </c>
      <c r="H84" s="15">
        <f t="shared" ref="H84:H91" si="15">+F84-G84</f>
        <v>168.09215875912318</v>
      </c>
      <c r="I84" s="18">
        <v>169.19366361206301</v>
      </c>
      <c r="J84" s="18">
        <v>0</v>
      </c>
      <c r="K84" s="15">
        <f t="shared" ref="K84:K91" si="16">+I84-J84</f>
        <v>169.19366361206301</v>
      </c>
      <c r="L84" s="18">
        <v>226.33073896782537</v>
      </c>
      <c r="M84" s="18">
        <v>0</v>
      </c>
      <c r="N84" s="15">
        <f t="shared" ref="N84:N91" si="17">+L84-M84</f>
        <v>226.33073896782537</v>
      </c>
    </row>
    <row r="85" spans="1:14" ht="18.75" customHeight="1" x14ac:dyDescent="0.25">
      <c r="A85" s="16" t="s">
        <v>133</v>
      </c>
      <c r="B85" s="26" t="s">
        <v>134</v>
      </c>
      <c r="C85" s="18">
        <v>4011.5040000000004</v>
      </c>
      <c r="D85" s="18">
        <v>3676.8240967399997</v>
      </c>
      <c r="E85" s="15">
        <f t="shared" si="14"/>
        <v>334.67990326000063</v>
      </c>
      <c r="F85" s="18">
        <v>1824.5700000000002</v>
      </c>
      <c r="G85" s="18">
        <v>2569.6662269199996</v>
      </c>
      <c r="H85" s="15">
        <f t="shared" si="15"/>
        <v>-745.09622691999948</v>
      </c>
      <c r="I85" s="18">
        <v>4268.143</v>
      </c>
      <c r="J85" s="18">
        <v>5226.5963417800003</v>
      </c>
      <c r="K85" s="15">
        <f t="shared" si="16"/>
        <v>-958.4533417800003</v>
      </c>
      <c r="L85" s="18">
        <v>2092.355</v>
      </c>
      <c r="M85" s="18">
        <v>3700.5427731600003</v>
      </c>
      <c r="N85" s="15">
        <f t="shared" si="17"/>
        <v>-1608.1877731600002</v>
      </c>
    </row>
    <row r="86" spans="1:14" ht="18.75" customHeight="1" x14ac:dyDescent="0.25">
      <c r="A86" s="16" t="s">
        <v>135</v>
      </c>
      <c r="B86" s="26" t="s">
        <v>136</v>
      </c>
      <c r="C86" s="18">
        <v>-154.53342586872648</v>
      </c>
      <c r="D86" s="18">
        <v>198.12831008242398</v>
      </c>
      <c r="E86" s="15">
        <f t="shared" si="14"/>
        <v>-352.66173595115049</v>
      </c>
      <c r="F86" s="18">
        <v>395.03669005503718</v>
      </c>
      <c r="G86" s="18">
        <v>-17.274746855582876</v>
      </c>
      <c r="H86" s="15">
        <f t="shared" si="15"/>
        <v>412.31143691062005</v>
      </c>
      <c r="I86" s="18">
        <v>452.95168337902533</v>
      </c>
      <c r="J86" s="18">
        <v>-576.66223071051968</v>
      </c>
      <c r="K86" s="15">
        <f t="shared" si="16"/>
        <v>1029.613914089545</v>
      </c>
      <c r="L86" s="18">
        <v>711.66533607173142</v>
      </c>
      <c r="M86" s="18">
        <v>-573.10484158420411</v>
      </c>
      <c r="N86" s="15">
        <f t="shared" si="17"/>
        <v>1284.7701776559356</v>
      </c>
    </row>
    <row r="87" spans="1:14" ht="18.75" customHeight="1" x14ac:dyDescent="0.25">
      <c r="A87" s="16" t="s">
        <v>137</v>
      </c>
      <c r="B87" s="26" t="s">
        <v>138</v>
      </c>
      <c r="C87" s="18">
        <v>-3.2000000000000028</v>
      </c>
      <c r="D87" s="18">
        <v>-86.600000000000009</v>
      </c>
      <c r="E87" s="15">
        <f t="shared" si="14"/>
        <v>83.4</v>
      </c>
      <c r="F87" s="18">
        <v>-4.7999999999999972</v>
      </c>
      <c r="G87" s="18">
        <v>-51.8</v>
      </c>
      <c r="H87" s="15">
        <f t="shared" si="15"/>
        <v>47</v>
      </c>
      <c r="I87" s="18">
        <v>-17.799999999999997</v>
      </c>
      <c r="J87" s="18">
        <v>-104.39999999999999</v>
      </c>
      <c r="K87" s="15">
        <f t="shared" si="16"/>
        <v>86.6</v>
      </c>
      <c r="L87" s="18">
        <v>-20.899999999999977</v>
      </c>
      <c r="M87" s="18">
        <v>-98.699999999999989</v>
      </c>
      <c r="N87" s="15">
        <f t="shared" si="17"/>
        <v>77.800000000000011</v>
      </c>
    </row>
    <row r="88" spans="1:14" ht="18.75" customHeight="1" x14ac:dyDescent="0.25">
      <c r="A88" s="16" t="s">
        <v>139</v>
      </c>
      <c r="B88" s="26" t="s">
        <v>140</v>
      </c>
      <c r="C88" s="18">
        <v>152.88900000000004</v>
      </c>
      <c r="D88" s="18">
        <v>-326.11799999999999</v>
      </c>
      <c r="E88" s="15">
        <f t="shared" si="14"/>
        <v>479.00700000000006</v>
      </c>
      <c r="F88" s="18">
        <v>182.63100000000006</v>
      </c>
      <c r="G88" s="18">
        <v>-84.875</v>
      </c>
      <c r="H88" s="15">
        <f t="shared" si="15"/>
        <v>267.50600000000009</v>
      </c>
      <c r="I88" s="18">
        <v>120.167</v>
      </c>
      <c r="J88" s="18">
        <v>-66.942000000000021</v>
      </c>
      <c r="K88" s="15">
        <f t="shared" si="16"/>
        <v>187.10900000000004</v>
      </c>
      <c r="L88" s="18">
        <v>-41.320000000000007</v>
      </c>
      <c r="M88" s="18">
        <v>-266.86900000000003</v>
      </c>
      <c r="N88" s="15">
        <f t="shared" si="17"/>
        <v>225.54900000000004</v>
      </c>
    </row>
    <row r="89" spans="1:14" ht="18.75" customHeight="1" x14ac:dyDescent="0.25">
      <c r="A89" s="16" t="s">
        <v>141</v>
      </c>
      <c r="B89" s="26" t="s">
        <v>142</v>
      </c>
      <c r="C89" s="18">
        <v>-5.9</v>
      </c>
      <c r="D89" s="18">
        <v>108.20000000000002</v>
      </c>
      <c r="E89" s="15">
        <f t="shared" si="14"/>
        <v>-114.10000000000002</v>
      </c>
      <c r="F89" s="18">
        <v>50.8</v>
      </c>
      <c r="G89" s="18">
        <v>86.3</v>
      </c>
      <c r="H89" s="15">
        <f t="shared" si="15"/>
        <v>-35.5</v>
      </c>
      <c r="I89" s="18">
        <v>28.400000000000002</v>
      </c>
      <c r="J89" s="18">
        <v>42.7</v>
      </c>
      <c r="K89" s="15">
        <f t="shared" si="16"/>
        <v>-14.3</v>
      </c>
      <c r="L89" s="18">
        <v>14.300000000000004</v>
      </c>
      <c r="M89" s="18">
        <v>7.2000000000000055</v>
      </c>
      <c r="N89" s="15">
        <f t="shared" si="17"/>
        <v>7.0999999999999988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425.3</v>
      </c>
      <c r="D91" s="32"/>
      <c r="E91" s="15">
        <f t="shared" si="7"/>
        <v>425.3</v>
      </c>
      <c r="F91" s="18">
        <v>26.5</v>
      </c>
      <c r="G91" s="32"/>
      <c r="H91" s="15">
        <f t="shared" si="15"/>
        <v>26.5</v>
      </c>
      <c r="I91" s="18">
        <v>88.300000000000011</v>
      </c>
      <c r="J91" s="32"/>
      <c r="K91" s="15">
        <f t="shared" si="16"/>
        <v>88.300000000000011</v>
      </c>
      <c r="L91" s="18">
        <v>453.7</v>
      </c>
      <c r="M91" s="32"/>
      <c r="N91" s="15">
        <f t="shared" si="17"/>
        <v>453.7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-763.6663107283315</v>
      </c>
      <c r="F92" s="32"/>
      <c r="G92" s="32"/>
      <c r="H92" s="15">
        <f>+H44-H6-H40</f>
        <v>-1044.5948150832355</v>
      </c>
      <c r="I92" s="32"/>
      <c r="J92" s="32"/>
      <c r="K92" s="15">
        <f>+K44-K6-K40</f>
        <v>-873.11060708652019</v>
      </c>
      <c r="L92" s="32"/>
      <c r="M92" s="32"/>
      <c r="N92" s="15">
        <f>+N44-N6-N40</f>
        <v>-2395.9333131584481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87" stopIfTrue="1"/>
    <cfRule type="duplicateValues" dxfId="50" priority="88" stopIfTrue="1"/>
  </conditionalFormatting>
  <conditionalFormatting sqref="D5">
    <cfRule type="duplicateValues" dxfId="49" priority="85" stopIfTrue="1"/>
    <cfRule type="duplicateValues" dxfId="48" priority="86" stopIfTrue="1"/>
  </conditionalFormatting>
  <conditionalFormatting sqref="F5">
    <cfRule type="duplicateValues" dxfId="47" priority="83" stopIfTrue="1"/>
    <cfRule type="duplicateValues" dxfId="46" priority="84" stopIfTrue="1"/>
  </conditionalFormatting>
  <conditionalFormatting sqref="G5:H5">
    <cfRule type="duplicateValues" dxfId="45" priority="81" stopIfTrue="1"/>
    <cfRule type="duplicateValues" dxfId="44" priority="82" stopIfTrue="1"/>
  </conditionalFormatting>
  <conditionalFormatting sqref="I5">
    <cfRule type="duplicateValues" dxfId="43" priority="79" stopIfTrue="1"/>
    <cfRule type="duplicateValues" dxfId="42" priority="80" stopIfTrue="1"/>
  </conditionalFormatting>
  <conditionalFormatting sqref="J5:K5">
    <cfRule type="duplicateValues" dxfId="41" priority="77" stopIfTrue="1"/>
    <cfRule type="duplicateValues" dxfId="40" priority="78" stopIfTrue="1"/>
  </conditionalFormatting>
  <conditionalFormatting sqref="L5">
    <cfRule type="duplicateValues" dxfId="39" priority="75" stopIfTrue="1"/>
    <cfRule type="duplicateValues" dxfId="38" priority="76" stopIfTrue="1"/>
  </conditionalFormatting>
  <conditionalFormatting sqref="M5">
    <cfRule type="duplicateValues" dxfId="37" priority="73" stopIfTrue="1"/>
    <cfRule type="duplicateValues" dxfId="36" priority="74" stopIfTrue="1"/>
  </conditionalFormatting>
  <conditionalFormatting sqref="E5">
    <cfRule type="duplicateValues" dxfId="35" priority="71" stopIfTrue="1"/>
    <cfRule type="duplicateValues" dxfId="34" priority="72" stopIfTrue="1"/>
  </conditionalFormatting>
  <conditionalFormatting sqref="H5">
    <cfRule type="duplicateValues" dxfId="33" priority="69" stopIfTrue="1"/>
    <cfRule type="duplicateValues" dxfId="32" priority="70" stopIfTrue="1"/>
  </conditionalFormatting>
  <conditionalFormatting sqref="K5">
    <cfRule type="duplicateValues" dxfId="31" priority="67" stopIfTrue="1"/>
    <cfRule type="duplicateValues" dxfId="30" priority="68" stopIfTrue="1"/>
  </conditionalFormatting>
  <conditionalFormatting sqref="N5">
    <cfRule type="duplicateValues" dxfId="29" priority="65" stopIfTrue="1"/>
    <cfRule type="duplicateValues" dxfId="28" priority="66" stopIfTrue="1"/>
  </conditionalFormatting>
  <conditionalFormatting sqref="G5">
    <cfRule type="duplicateValues" dxfId="27" priority="63" stopIfTrue="1"/>
    <cfRule type="duplicateValues" dxfId="26" priority="64" stopIfTrue="1"/>
  </conditionalFormatting>
  <conditionalFormatting sqref="J5">
    <cfRule type="duplicateValues" dxfId="25" priority="61" stopIfTrue="1"/>
    <cfRule type="duplicateValues" dxfId="24" priority="62" stopIfTrue="1"/>
  </conditionalFormatting>
  <conditionalFormatting sqref="C43">
    <cfRule type="duplicateValues" dxfId="23" priority="41" stopIfTrue="1"/>
    <cfRule type="duplicateValues" dxfId="22" priority="42" stopIfTrue="1"/>
  </conditionalFormatting>
  <conditionalFormatting sqref="D43">
    <cfRule type="duplicateValues" dxfId="21" priority="39" stopIfTrue="1"/>
    <cfRule type="duplicateValues" dxfId="20" priority="40" stopIfTrue="1"/>
  </conditionalFormatting>
  <conditionalFormatting sqref="E43">
    <cfRule type="duplicateValues" dxfId="19" priority="37" stopIfTrue="1"/>
    <cfRule type="duplicateValues" dxfId="18" priority="38" stopIfTrue="1"/>
  </conditionalFormatting>
  <conditionalFormatting sqref="F43">
    <cfRule type="duplicateValues" dxfId="17" priority="29" stopIfTrue="1"/>
    <cfRule type="duplicateValues" dxfId="16" priority="30" stopIfTrue="1"/>
  </conditionalFormatting>
  <conditionalFormatting sqref="G43">
    <cfRule type="duplicateValues" dxfId="15" priority="27" stopIfTrue="1"/>
    <cfRule type="duplicateValues" dxfId="14" priority="28" stopIfTrue="1"/>
  </conditionalFormatting>
  <conditionalFormatting sqref="H43">
    <cfRule type="duplicateValues" dxfId="13" priority="25" stopIfTrue="1"/>
    <cfRule type="duplicateValues" dxfId="12" priority="26" stopIfTrue="1"/>
  </conditionalFormatting>
  <conditionalFormatting sqref="I43">
    <cfRule type="duplicateValues" dxfId="11" priority="17" stopIfTrue="1"/>
    <cfRule type="duplicateValues" dxfId="10" priority="18" stopIfTrue="1"/>
  </conditionalFormatting>
  <conditionalFormatting sqref="J43">
    <cfRule type="duplicateValues" dxfId="9" priority="15" stopIfTrue="1"/>
    <cfRule type="duplicateValues" dxfId="8" priority="16" stopIfTrue="1"/>
  </conditionalFormatting>
  <conditionalFormatting sqref="K43">
    <cfRule type="duplicateValues" dxfId="7" priority="13" stopIfTrue="1"/>
    <cfRule type="duplicateValues" dxfId="6" priority="14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2024-10-07T12:32:53Z</dcterms:created>
  <dcterms:modified xsi:type="dcterms:W3CDTF">2024-10-07T12:33:28Z</dcterms:modified>
</cp:coreProperties>
</file>