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040387C4-947B-44CE-AB9A-CD2961B772A2}" xr6:coauthVersionLast="47" xr6:coauthVersionMax="47" xr10:uidLastSave="{00000000-0000-0000-0000-000000000000}"/>
  <bookViews>
    <workbookView xWindow="-120" yWindow="-120" windowWidth="29040" windowHeight="17520" xr2:uid="{19049AEB-6CF3-4421-B79D-E25A84C8DB92}"/>
  </bookViews>
  <sheets>
    <sheet name="MBOP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8" i="1" l="1"/>
  <c r="W18" i="1"/>
  <c r="T18" i="1"/>
  <c r="Q18" i="1"/>
  <c r="N18" i="1"/>
  <c r="K18" i="1"/>
  <c r="H18" i="1"/>
  <c r="E18" i="1"/>
  <c r="Z17" i="1"/>
  <c r="W17" i="1"/>
  <c r="T17" i="1"/>
  <c r="Q17" i="1"/>
  <c r="N17" i="1"/>
  <c r="K17" i="1"/>
  <c r="H17" i="1"/>
  <c r="E17" i="1"/>
  <c r="Z15" i="1"/>
  <c r="W15" i="1"/>
  <c r="T15" i="1"/>
  <c r="Q15" i="1"/>
  <c r="N15" i="1"/>
  <c r="K15" i="1"/>
  <c r="H15" i="1"/>
  <c r="E15" i="1"/>
  <c r="Z14" i="1"/>
  <c r="W14" i="1"/>
  <c r="T14" i="1"/>
  <c r="Q14" i="1"/>
  <c r="N14" i="1"/>
  <c r="K14" i="1"/>
  <c r="H14" i="1"/>
  <c r="E14" i="1"/>
  <c r="Y13" i="1"/>
  <c r="X13" i="1"/>
  <c r="V13" i="1"/>
  <c r="U13" i="1"/>
  <c r="W13" i="1" s="1"/>
  <c r="S13" i="1"/>
  <c r="R13" i="1"/>
  <c r="T13" i="1" s="1"/>
  <c r="P13" i="1"/>
  <c r="O13" i="1"/>
  <c r="M13" i="1"/>
  <c r="L13" i="1"/>
  <c r="N13" i="1" s="1"/>
  <c r="J13" i="1"/>
  <c r="I13" i="1"/>
  <c r="G13" i="1"/>
  <c r="F13" i="1"/>
  <c r="D13" i="1"/>
  <c r="C13" i="1"/>
  <c r="Z11" i="1"/>
  <c r="W11" i="1"/>
  <c r="T11" i="1"/>
  <c r="Q11" i="1"/>
  <c r="N11" i="1"/>
  <c r="K11" i="1"/>
  <c r="H11" i="1"/>
  <c r="E11" i="1"/>
  <c r="Z10" i="1"/>
  <c r="W10" i="1"/>
  <c r="T10" i="1"/>
  <c r="Q10" i="1"/>
  <c r="N10" i="1"/>
  <c r="K10" i="1"/>
  <c r="H10" i="1"/>
  <c r="E10" i="1"/>
  <c r="Z9" i="1"/>
  <c r="W9" i="1"/>
  <c r="T9" i="1"/>
  <c r="Q9" i="1"/>
  <c r="N9" i="1"/>
  <c r="K9" i="1"/>
  <c r="H9" i="1"/>
  <c r="E9" i="1"/>
  <c r="Z8" i="1"/>
  <c r="W8" i="1"/>
  <c r="T8" i="1"/>
  <c r="Q8" i="1"/>
  <c r="N8" i="1"/>
  <c r="K8" i="1"/>
  <c r="H8" i="1"/>
  <c r="E8" i="1"/>
  <c r="Z7" i="1"/>
  <c r="W7" i="1"/>
  <c r="T7" i="1"/>
  <c r="Q7" i="1"/>
  <c r="N7" i="1"/>
  <c r="K7" i="1"/>
  <c r="H7" i="1"/>
  <c r="E7" i="1"/>
  <c r="Y6" i="1"/>
  <c r="X6" i="1"/>
  <c r="V6" i="1"/>
  <c r="U6" i="1"/>
  <c r="W6" i="1" s="1"/>
  <c r="S6" i="1"/>
  <c r="R6" i="1"/>
  <c r="P6" i="1"/>
  <c r="O6" i="1"/>
  <c r="M6" i="1"/>
  <c r="L6" i="1"/>
  <c r="J6" i="1"/>
  <c r="I6" i="1"/>
  <c r="G6" i="1"/>
  <c r="F6" i="1"/>
  <c r="D6" i="1"/>
  <c r="C6" i="1"/>
  <c r="Z6" i="1" l="1"/>
  <c r="E13" i="1"/>
  <c r="K6" i="1"/>
  <c r="E6" i="1"/>
  <c r="E19" i="1" s="1"/>
  <c r="H6" i="1"/>
  <c r="H19" i="1" s="1"/>
  <c r="H13" i="1"/>
  <c r="K13" i="1"/>
  <c r="Q6" i="1"/>
  <c r="Q13" i="1"/>
  <c r="T6" i="1"/>
  <c r="T19" i="1" s="1"/>
  <c r="W19" i="1"/>
  <c r="K19" i="1"/>
  <c r="Z13" i="1"/>
  <c r="N6" i="1"/>
  <c r="N19" i="1" s="1"/>
  <c r="Z19" i="1" l="1"/>
  <c r="Q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<sst xmlns="http://schemas.openxmlformats.org/spreadsheetml/2006/main" count="112" uniqueCount="46">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</sst>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C4BCA50C-E928-4328-8E71-ABA278E0096C}"/>
    <cellStyle name="Normal 7" xfId="1" xr:uid="{6410A79E-66A0-48E9-918D-EC5AA4CB184B}"/>
    <cellStyle name="Normal_Booklet 2011_euro17_WGES_2011_280" xfId="2" xr:uid="{63797B00-BF8E-46A3-A312-423911627399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F046-65CF-4CD1-8834-A780AF0D9451}">
  <sheetPr>
    <tabColor rgb="FFFF0000"/>
    <pageSetUpPr fitToPage="1"/>
  </sheetPr>
  <dimension ref="A1:AM228"/>
  <sheetViews>
    <sheetView showGridLines="0" tabSelected="1" zoomScale="75" zoomScaleNormal="75" zoomScaleSheetLayoutView="70" zoomScalePageLayoutView="70" workbookViewId="0">
      <pane xSplit="2" ySplit="5" topLeftCell="F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2026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10016.521952999999</v>
      </c>
      <c r="D6" s="15">
        <f>SUM(D7:D10)</f>
        <v>10219.124553386349</v>
      </c>
      <c r="E6" s="15">
        <f>+C6-D6</f>
        <v>-202.60260038634988</v>
      </c>
      <c r="F6" s="15">
        <f t="shared" ref="F6:G6" si="0">SUM(F7:F10)</f>
        <v>20274.786866000006</v>
      </c>
      <c r="G6" s="15">
        <f t="shared" si="0"/>
        <v>20691.003589772703</v>
      </c>
      <c r="H6" s="15">
        <f t="shared" ref="H6:H11" si="1">+F6-G6</f>
        <v>-416.21672377269715</v>
      </c>
      <c r="I6" s="15">
        <f t="shared" ref="I6:J6" si="2">SUM(I7:I10)</f>
        <v>31489.717977598408</v>
      </c>
      <c r="J6" s="15">
        <f t="shared" si="2"/>
        <v>32088.399911461347</v>
      </c>
      <c r="K6" s="15">
        <f t="shared" ref="K6:K11" si="3">+I6-J6</f>
        <v>-598.68193386293933</v>
      </c>
      <c r="L6" s="15">
        <f t="shared" ref="L6:M6" si="4">SUM(L7:L10)</f>
        <v>42160.143285598402</v>
      </c>
      <c r="M6" s="15">
        <f t="shared" si="4"/>
        <v>43302.149159847693</v>
      </c>
      <c r="N6" s="15">
        <f t="shared" ref="N6:N11" si="5">+L6-M6</f>
        <v>-1142.0058742492911</v>
      </c>
      <c r="O6" s="15">
        <f t="shared" ref="O6:P6" si="6">SUM(O7:O10)</f>
        <v>52941.920148598401</v>
      </c>
      <c r="P6" s="15">
        <f t="shared" si="6"/>
        <v>53991.914807234039</v>
      </c>
      <c r="Q6" s="15">
        <f t="shared" ref="Q6:Q11" si="7">+O6-P6</f>
        <v>-1049.9946586356382</v>
      </c>
      <c r="R6" s="15">
        <f t="shared" ref="R6:S6" si="8">SUM(R7:R10)</f>
        <v>64072.36162380797</v>
      </c>
      <c r="S6" s="15">
        <f t="shared" si="8"/>
        <v>65471.259708887606</v>
      </c>
      <c r="T6" s="15">
        <f t="shared" ref="T6:T11" si="9">+R6-S6</f>
        <v>-1398.8980850796361</v>
      </c>
      <c r="U6" s="15">
        <f t="shared" ref="U6:V6" si="10">SUM(U7:U10)</f>
        <v>73780.311966840993</v>
      </c>
      <c r="V6" s="15">
        <f t="shared" si="10"/>
        <v>76221.43181227395</v>
      </c>
      <c r="W6" s="15">
        <f t="shared" ref="W6:W11" si="11">+U6-V6</f>
        <v>-2441.1198454329569</v>
      </c>
      <c r="X6" s="15">
        <f t="shared" ref="X6:Y6" si="12">SUM(X7:X10)</f>
        <v>83179.878043840989</v>
      </c>
      <c r="Y6" s="15">
        <f t="shared" si="12"/>
        <v>86465.791086660305</v>
      </c>
      <c r="Z6" s="15">
        <f t="shared" ref="Z6:Z11" si="13">+X6-Y6</f>
        <v>-3285.9130428193166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11" customFormat="1" ht="18.75" customHeight="1" x14ac:dyDescent="0.25">
      <c r="A7" s="16" t="s">
        <v>19</v>
      </c>
      <c r="B7" s="17" t="s">
        <v>20</v>
      </c>
      <c r="C7" s="18">
        <v>7957.6071730000003</v>
      </c>
      <c r="D7" s="18">
        <v>8243.2101820000007</v>
      </c>
      <c r="E7" s="15">
        <f t="shared" ref="E7:E18" si="14">+C7-D7</f>
        <v>-285.60300900000038</v>
      </c>
      <c r="F7" s="18">
        <v>16596.657523000002</v>
      </c>
      <c r="G7" s="18">
        <v>16715.442751000002</v>
      </c>
      <c r="H7" s="15">
        <f t="shared" si="1"/>
        <v>-118.78522800000064</v>
      </c>
      <c r="I7" s="18">
        <v>26236.039710000001</v>
      </c>
      <c r="J7" s="18">
        <v>26147.338450000003</v>
      </c>
      <c r="K7" s="15">
        <f t="shared" si="3"/>
        <v>88.701259999998001</v>
      </c>
      <c r="L7" s="18">
        <v>35241.580008999998</v>
      </c>
      <c r="M7" s="18">
        <v>35281.118015</v>
      </c>
      <c r="N7" s="15">
        <f t="shared" si="5"/>
        <v>-39.538006000002497</v>
      </c>
      <c r="O7" s="18">
        <v>44338.582951999997</v>
      </c>
      <c r="P7" s="18">
        <v>43867.841203000004</v>
      </c>
      <c r="Q7" s="15">
        <f t="shared" si="7"/>
        <v>470.74174899999343</v>
      </c>
      <c r="R7" s="18">
        <v>53760.842757000006</v>
      </c>
      <c r="S7" s="18">
        <v>53189.731621999999</v>
      </c>
      <c r="T7" s="15">
        <f t="shared" si="9"/>
        <v>571.11113500000647</v>
      </c>
      <c r="U7" s="18">
        <v>61794.810805999994</v>
      </c>
      <c r="V7" s="18">
        <v>61740.680872999998</v>
      </c>
      <c r="W7" s="15">
        <f t="shared" si="11"/>
        <v>54.129932999996527</v>
      </c>
      <c r="X7" s="18">
        <v>69502.487097999998</v>
      </c>
      <c r="Y7" s="18">
        <v>69805.376659000001</v>
      </c>
      <c r="Z7" s="15">
        <f t="shared" si="13"/>
        <v>-302.8895610000036</v>
      </c>
      <c r="AA7" s="18"/>
      <c r="AB7" s="18"/>
      <c r="AC7" s="15"/>
      <c r="AD7" s="18"/>
      <c r="AE7" s="18"/>
      <c r="AF7" s="15"/>
      <c r="AG7" s="18"/>
      <c r="AH7" s="18"/>
      <c r="AI7" s="15"/>
      <c r="AJ7" s="18"/>
      <c r="AK7" s="18"/>
      <c r="AL7" s="15"/>
    </row>
    <row r="8" spans="1:38" s="11" customFormat="1" ht="18.75" customHeight="1" x14ac:dyDescent="0.25">
      <c r="A8" s="16" t="s">
        <v>21</v>
      </c>
      <c r="B8" s="17" t="s">
        <v>22</v>
      </c>
      <c r="C8" s="18">
        <v>1040.7</v>
      </c>
      <c r="D8" s="18">
        <v>988.8</v>
      </c>
      <c r="E8" s="15">
        <f t="shared" si="14"/>
        <v>51.900000000000091</v>
      </c>
      <c r="F8" s="18">
        <v>2075.1999999999998</v>
      </c>
      <c r="G8" s="18">
        <v>1978.1</v>
      </c>
      <c r="H8" s="15">
        <f t="shared" si="1"/>
        <v>97.099999999999909</v>
      </c>
      <c r="I8" s="18">
        <v>3131.1393105918</v>
      </c>
      <c r="J8" s="18">
        <v>2979.3044106145494</v>
      </c>
      <c r="K8" s="15">
        <f t="shared" si="3"/>
        <v>151.83489997725064</v>
      </c>
      <c r="L8" s="18">
        <v>4249.6393105917996</v>
      </c>
      <c r="M8" s="18">
        <v>4044.8044106145499</v>
      </c>
      <c r="N8" s="15">
        <f t="shared" si="5"/>
        <v>204.83489997724973</v>
      </c>
      <c r="O8" s="18">
        <v>5370.7393105917999</v>
      </c>
      <c r="P8" s="18">
        <v>5123.60441061455</v>
      </c>
      <c r="Q8" s="15">
        <f t="shared" si="7"/>
        <v>247.13489997724992</v>
      </c>
      <c r="R8" s="18">
        <v>6495.2836058277753</v>
      </c>
      <c r="S8" s="18">
        <v>6216.0180301940154</v>
      </c>
      <c r="T8" s="15">
        <f t="shared" si="9"/>
        <v>279.26557563375991</v>
      </c>
      <c r="U8" s="18">
        <v>7683.4836058277797</v>
      </c>
      <c r="V8" s="18">
        <v>7356.1180301940203</v>
      </c>
      <c r="W8" s="15">
        <f t="shared" si="11"/>
        <v>327.36557563375936</v>
      </c>
      <c r="X8" s="18">
        <v>8899.3836058277793</v>
      </c>
      <c r="Y8" s="18">
        <v>8528.4180301940196</v>
      </c>
      <c r="Z8" s="15">
        <f t="shared" si="13"/>
        <v>370.96557563375973</v>
      </c>
      <c r="AA8" s="18"/>
      <c r="AB8" s="18"/>
      <c r="AC8" s="15"/>
      <c r="AD8" s="18"/>
      <c r="AE8" s="18"/>
      <c r="AF8" s="15"/>
      <c r="AG8" s="18"/>
      <c r="AH8" s="18"/>
      <c r="AI8" s="15"/>
      <c r="AJ8" s="18"/>
      <c r="AK8" s="18"/>
      <c r="AL8" s="15"/>
    </row>
    <row r="9" spans="1:38" s="11" customFormat="1" ht="18.75" customHeight="1" x14ac:dyDescent="0.25">
      <c r="A9" s="16" t="s">
        <v>23</v>
      </c>
      <c r="B9" s="19" t="s">
        <v>24</v>
      </c>
      <c r="C9" s="18">
        <v>723.47349699999995</v>
      </c>
      <c r="D9" s="18">
        <v>757.03963199999987</v>
      </c>
      <c r="E9" s="15">
        <f t="shared" si="14"/>
        <v>-33.566134999999917</v>
      </c>
      <c r="F9" s="18">
        <v>1204.0719939999999</v>
      </c>
      <c r="G9" s="18">
        <v>1512.8542639999998</v>
      </c>
      <c r="H9" s="15">
        <f t="shared" si="1"/>
        <v>-308.78226999999993</v>
      </c>
      <c r="I9" s="18">
        <v>1594.6935780066085</v>
      </c>
      <c r="J9" s="18">
        <v>2273.4891706877452</v>
      </c>
      <c r="K9" s="15">
        <f t="shared" si="3"/>
        <v>-678.79559268113667</v>
      </c>
      <c r="L9" s="18">
        <v>1976.489214006609</v>
      </c>
      <c r="M9" s="18">
        <v>3066.2741706877446</v>
      </c>
      <c r="N9" s="15">
        <f t="shared" si="5"/>
        <v>-1089.7849566811356</v>
      </c>
      <c r="O9" s="18">
        <v>2391.4242140066085</v>
      </c>
      <c r="P9" s="18">
        <v>3834.1301706877448</v>
      </c>
      <c r="Q9" s="15">
        <f t="shared" si="7"/>
        <v>-1442.7059566811363</v>
      </c>
      <c r="R9" s="18">
        <v>2833.3226689801868</v>
      </c>
      <c r="S9" s="18">
        <v>4653.2900493754905</v>
      </c>
      <c r="T9" s="15">
        <f t="shared" si="9"/>
        <v>-1819.9673803953037</v>
      </c>
      <c r="U9" s="18">
        <v>3221.3020220132175</v>
      </c>
      <c r="V9" s="18">
        <v>5470.2253133754912</v>
      </c>
      <c r="W9" s="15">
        <f t="shared" si="11"/>
        <v>-2248.9232913622736</v>
      </c>
      <c r="X9" s="18">
        <v>3608.4260220132182</v>
      </c>
      <c r="Y9" s="18">
        <v>6249.7253133754912</v>
      </c>
      <c r="Z9" s="15">
        <f t="shared" si="13"/>
        <v>-2641.2992913622729</v>
      </c>
      <c r="AA9" s="18"/>
      <c r="AB9" s="18"/>
      <c r="AC9" s="15"/>
      <c r="AD9" s="18"/>
      <c r="AE9" s="18"/>
      <c r="AF9" s="15"/>
      <c r="AG9" s="18"/>
      <c r="AH9" s="18"/>
      <c r="AI9" s="15"/>
      <c r="AJ9" s="18"/>
      <c r="AK9" s="18"/>
      <c r="AL9" s="15"/>
    </row>
    <row r="10" spans="1:38" ht="18.75" customHeight="1" x14ac:dyDescent="0.3">
      <c r="A10" s="16" t="s">
        <v>25</v>
      </c>
      <c r="B10" s="20" t="s">
        <v>26</v>
      </c>
      <c r="C10" s="18">
        <v>294.74128300000001</v>
      </c>
      <c r="D10" s="18">
        <v>230.07473938634959</v>
      </c>
      <c r="E10" s="15">
        <f t="shared" si="14"/>
        <v>64.666543613650418</v>
      </c>
      <c r="F10" s="18">
        <v>398.857349</v>
      </c>
      <c r="G10" s="18">
        <v>484.60657477269916</v>
      </c>
      <c r="H10" s="15">
        <f t="shared" si="1"/>
        <v>-85.749225772699162</v>
      </c>
      <c r="I10" s="18">
        <v>527.84537899999998</v>
      </c>
      <c r="J10" s="18">
        <v>688.26788015904879</v>
      </c>
      <c r="K10" s="15">
        <f t="shared" si="3"/>
        <v>-160.42250115904881</v>
      </c>
      <c r="L10" s="18">
        <v>692.434752</v>
      </c>
      <c r="M10" s="18">
        <v>909.95256354539833</v>
      </c>
      <c r="N10" s="15">
        <f t="shared" si="5"/>
        <v>-217.51781154539833</v>
      </c>
      <c r="O10" s="18">
        <v>841.17367200000001</v>
      </c>
      <c r="P10" s="18">
        <v>1166.3390229317479</v>
      </c>
      <c r="Q10" s="15">
        <f t="shared" si="7"/>
        <v>-325.16535093174787</v>
      </c>
      <c r="R10" s="18">
        <v>982.9125919999999</v>
      </c>
      <c r="S10" s="18">
        <v>1412.2200073180975</v>
      </c>
      <c r="T10" s="15">
        <f t="shared" si="9"/>
        <v>-429.30741531809758</v>
      </c>
      <c r="U10" s="18">
        <v>1080.7155330000001</v>
      </c>
      <c r="V10" s="18">
        <v>1654.4075957044472</v>
      </c>
      <c r="W10" s="15">
        <f t="shared" si="11"/>
        <v>-573.69206270444715</v>
      </c>
      <c r="X10" s="18">
        <v>1169.581318</v>
      </c>
      <c r="Y10" s="18">
        <v>1882.2710840907966</v>
      </c>
      <c r="Z10" s="15">
        <f t="shared" si="13"/>
        <v>-712.68976609079664</v>
      </c>
      <c r="AA10" s="18"/>
      <c r="AB10" s="18"/>
      <c r="AC10" s="15"/>
      <c r="AD10" s="18"/>
      <c r="AE10" s="18"/>
      <c r="AF10" s="15"/>
      <c r="AG10" s="18"/>
      <c r="AH10" s="18"/>
      <c r="AI10" s="15"/>
      <c r="AJ10" s="18"/>
      <c r="AK10" s="18"/>
      <c r="AL10" s="15"/>
    </row>
    <row r="11" spans="1:38" ht="18.75" customHeight="1" x14ac:dyDescent="0.3">
      <c r="A11" s="13" t="s">
        <v>27</v>
      </c>
      <c r="B11" s="21" t="s">
        <v>28</v>
      </c>
      <c r="C11" s="18">
        <v>175.28579999999999</v>
      </c>
      <c r="D11" s="18">
        <v>77.643100000000004</v>
      </c>
      <c r="E11" s="15">
        <f t="shared" si="14"/>
        <v>97.642699999999991</v>
      </c>
      <c r="F11" s="18">
        <v>257.14320000000004</v>
      </c>
      <c r="G11" s="18">
        <v>170.42240000000001</v>
      </c>
      <c r="H11" s="15">
        <f t="shared" si="1"/>
        <v>86.720800000000025</v>
      </c>
      <c r="I11" s="18">
        <v>346.4</v>
      </c>
      <c r="J11" s="18">
        <v>280.3</v>
      </c>
      <c r="K11" s="15">
        <f t="shared" si="3"/>
        <v>66.099999999999966</v>
      </c>
      <c r="L11" s="18">
        <v>1612.6222</v>
      </c>
      <c r="M11" s="18">
        <v>392.51020000000005</v>
      </c>
      <c r="N11" s="15">
        <f t="shared" si="5"/>
        <v>1220.1120000000001</v>
      </c>
      <c r="O11" s="18">
        <v>1771.3701600000002</v>
      </c>
      <c r="P11" s="18">
        <v>497.21656000000007</v>
      </c>
      <c r="Q11" s="15">
        <f t="shared" si="7"/>
        <v>1274.1536000000001</v>
      </c>
      <c r="R11" s="18">
        <v>2200.3000000000002</v>
      </c>
      <c r="S11" s="18">
        <v>627.70000000000005</v>
      </c>
      <c r="T11" s="15">
        <f t="shared" si="9"/>
        <v>1572.6000000000001</v>
      </c>
      <c r="U11" s="18">
        <v>2223.312062</v>
      </c>
      <c r="V11" s="18">
        <v>700.10481100000004</v>
      </c>
      <c r="W11" s="15">
        <f t="shared" si="11"/>
        <v>1523.2072509999998</v>
      </c>
      <c r="X11" s="18">
        <v>2251.643262</v>
      </c>
      <c r="Y11" s="18">
        <v>779.54841099999999</v>
      </c>
      <c r="Z11" s="15">
        <f t="shared" si="13"/>
        <v>1472.0948510000001</v>
      </c>
      <c r="AA11" s="18"/>
      <c r="AB11" s="18"/>
      <c r="AC11" s="15"/>
      <c r="AD11" s="18"/>
      <c r="AE11" s="18"/>
      <c r="AF11" s="15"/>
      <c r="AG11" s="18"/>
      <c r="AH11" s="18"/>
      <c r="AI11" s="15"/>
      <c r="AJ11" s="18"/>
      <c r="AK11" s="18"/>
      <c r="AL11" s="15"/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574.88740364964917</v>
      </c>
      <c r="D13" s="15">
        <f>+D14+D15+D17+D18</f>
        <v>943.79404567511597</v>
      </c>
      <c r="E13" s="15">
        <f t="shared" si="14"/>
        <v>-368.90664202546679</v>
      </c>
      <c r="F13" s="15">
        <f t="shared" ref="F13" si="15">+F14+F15+H16+F17+F18</f>
        <v>2848.1095517302278</v>
      </c>
      <c r="G13" s="15">
        <f t="shared" ref="G13" si="16">+G14+G15+G17+G18</f>
        <v>2585.7000405629969</v>
      </c>
      <c r="H13" s="15">
        <f t="shared" ref="H13:H15" si="17">+F13-G13</f>
        <v>262.4095111672309</v>
      </c>
      <c r="I13" s="15">
        <f t="shared" ref="I13" si="18">+I14+I15+K16+I17+I18</f>
        <v>4059.4418117184846</v>
      </c>
      <c r="J13" s="15">
        <f t="shared" ref="J13" si="19">+J14+J15+J17+J18</f>
        <v>4508.6101209505996</v>
      </c>
      <c r="K13" s="15">
        <f t="shared" ref="K13:K15" si="20">+I13-J13</f>
        <v>-449.16830923211501</v>
      </c>
      <c r="L13" s="15">
        <f t="shared" ref="L13" si="21">+L14+L15+N16+L17+L18</f>
        <v>4765.4329370718597</v>
      </c>
      <c r="M13" s="15">
        <f t="shared" ref="M13" si="22">+M14+M15+M17+M18</f>
        <v>5130.2456186171003</v>
      </c>
      <c r="N13" s="15">
        <f t="shared" ref="N13:N15" si="23">+L13-M13</f>
        <v>-364.81268154524059</v>
      </c>
      <c r="O13" s="15">
        <f t="shared" ref="O13" si="24">+O14+O15+Q16+O17+O18</f>
        <v>4627.4387625217614</v>
      </c>
      <c r="P13" s="15">
        <f t="shared" ref="P13" si="25">+P14+P15+P17+P18</f>
        <v>3369.1454824585489</v>
      </c>
      <c r="Q13" s="15">
        <f t="shared" ref="Q13:Q15" si="26">+O13-P13</f>
        <v>1258.2932800632125</v>
      </c>
      <c r="R13" s="15">
        <f t="shared" ref="R13" si="27">+R14+R15+T16+R17+R18</f>
        <v>8914.7796750865946</v>
      </c>
      <c r="S13" s="15">
        <f t="shared" ref="S13" si="28">+S14+S15+S17+S18</f>
        <v>7006.5798574835953</v>
      </c>
      <c r="T13" s="15">
        <f t="shared" ref="T13:T15" si="29">+R13-S13</f>
        <v>1908.1998176029992</v>
      </c>
      <c r="U13" s="15">
        <f t="shared" ref="U13" si="30">+U14+U15+W16+U17+U18</f>
        <v>7319.5208780525572</v>
      </c>
      <c r="V13" s="15">
        <f t="shared" ref="V13" si="31">+V14+V15+V17+V18</f>
        <v>7300.8271561745996</v>
      </c>
      <c r="W13" s="15">
        <f t="shared" ref="W13:W15" si="32">+U13-V13</f>
        <v>18.693721877957614</v>
      </c>
      <c r="X13" s="15">
        <f t="shared" ref="X13" si="33">+X14+X15+Z16+X17+X18</f>
        <v>7905.3372006084492</v>
      </c>
      <c r="Y13" s="15">
        <f t="shared" ref="Y13" si="34">+Y14+Y15+Y17+Y18</f>
        <v>8858.5389601065235</v>
      </c>
      <c r="Z13" s="15">
        <f t="shared" ref="Z13:Z15" si="35">+X13-Y13</f>
        <v>-953.20175949807435</v>
      </c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8.75" customHeight="1" x14ac:dyDescent="0.25">
      <c r="A14" s="16" t="s">
        <v>34</v>
      </c>
      <c r="B14" s="17" t="s">
        <v>35</v>
      </c>
      <c r="C14" s="18">
        <v>307.76072774224281</v>
      </c>
      <c r="D14" s="18">
        <v>835.86292818789957</v>
      </c>
      <c r="E14" s="15">
        <f t="shared" si="14"/>
        <v>-528.10220044565676</v>
      </c>
      <c r="F14" s="18">
        <v>881.02238483029862</v>
      </c>
      <c r="G14" s="18">
        <v>938.11215582498085</v>
      </c>
      <c r="H14" s="15">
        <f t="shared" si="17"/>
        <v>-57.089770994682226</v>
      </c>
      <c r="I14" s="18">
        <v>1271.3968039199999</v>
      </c>
      <c r="J14" s="18">
        <v>779.1489849699999</v>
      </c>
      <c r="K14" s="15">
        <f t="shared" si="20"/>
        <v>492.24781895000001</v>
      </c>
      <c r="L14" s="18">
        <v>1346.3741596942336</v>
      </c>
      <c r="M14" s="18">
        <v>2251.7244861919835</v>
      </c>
      <c r="N14" s="15">
        <f t="shared" si="23"/>
        <v>-905.35032649774985</v>
      </c>
      <c r="O14" s="18">
        <v>1841.554215694641</v>
      </c>
      <c r="P14" s="18">
        <v>2747.9540846724644</v>
      </c>
      <c r="Q14" s="15">
        <f t="shared" si="26"/>
        <v>-906.39986897782342</v>
      </c>
      <c r="R14" s="18">
        <v>1493.6119772500001</v>
      </c>
      <c r="S14" s="18">
        <v>2466.5824104200001</v>
      </c>
      <c r="T14" s="15">
        <f t="shared" si="29"/>
        <v>-972.97043316999998</v>
      </c>
      <c r="U14" s="18">
        <v>1328.6501762706775</v>
      </c>
      <c r="V14" s="18">
        <v>2707.6098581639339</v>
      </c>
      <c r="W14" s="15">
        <f t="shared" si="32"/>
        <v>-1378.9596818932564</v>
      </c>
      <c r="X14" s="18">
        <v>1260.5749476426713</v>
      </c>
      <c r="Y14" s="18">
        <v>2880.1324247670382</v>
      </c>
      <c r="Z14" s="15">
        <f t="shared" si="35"/>
        <v>-1619.5574771243669</v>
      </c>
      <c r="AA14" s="18"/>
      <c r="AB14" s="18"/>
      <c r="AC14" s="15"/>
      <c r="AD14" s="18"/>
      <c r="AE14" s="18"/>
      <c r="AF14" s="15"/>
      <c r="AG14" s="18"/>
      <c r="AH14" s="18"/>
      <c r="AI14" s="15"/>
      <c r="AJ14" s="18"/>
      <c r="AK14" s="18"/>
      <c r="AL14" s="15"/>
    </row>
    <row r="15" spans="1:38" ht="18.75" customHeight="1" x14ac:dyDescent="0.25">
      <c r="A15" s="16" t="s">
        <v>36</v>
      </c>
      <c r="B15" s="17" t="s">
        <v>37</v>
      </c>
      <c r="C15" s="18">
        <v>185.79999999999995</v>
      </c>
      <c r="D15" s="18">
        <v>1006.4000000000001</v>
      </c>
      <c r="E15" s="15">
        <f t="shared" si="14"/>
        <v>-820.60000000000014</v>
      </c>
      <c r="F15" s="18">
        <v>1011.5000000000002</v>
      </c>
      <c r="G15" s="18">
        <v>2071</v>
      </c>
      <c r="H15" s="15">
        <f t="shared" si="17"/>
        <v>-1059.4999999999998</v>
      </c>
      <c r="I15" s="18">
        <v>213.61469647897138</v>
      </c>
      <c r="J15" s="18">
        <v>2440.6000000000004</v>
      </c>
      <c r="K15" s="15">
        <f t="shared" si="20"/>
        <v>-2226.985303521029</v>
      </c>
      <c r="L15" s="18">
        <v>284.9399999999996</v>
      </c>
      <c r="M15" s="18">
        <v>3466.2000000000003</v>
      </c>
      <c r="N15" s="15">
        <f t="shared" si="23"/>
        <v>-3181.2600000000007</v>
      </c>
      <c r="O15" s="18">
        <v>1372.4999999999995</v>
      </c>
      <c r="P15" s="18">
        <v>4539.5</v>
      </c>
      <c r="Q15" s="15">
        <f t="shared" si="26"/>
        <v>-3167.0000000000005</v>
      </c>
      <c r="R15" s="18">
        <v>1992.4118667050031</v>
      </c>
      <c r="S15" s="18">
        <v>4793</v>
      </c>
      <c r="T15" s="15">
        <f t="shared" si="29"/>
        <v>-2800.5881332949966</v>
      </c>
      <c r="U15" s="18">
        <v>1606.9</v>
      </c>
      <c r="V15" s="18">
        <v>5203.6000000000004</v>
      </c>
      <c r="W15" s="15">
        <f t="shared" si="32"/>
        <v>-3596.7000000000003</v>
      </c>
      <c r="X15" s="18">
        <v>1975.6000000000004</v>
      </c>
      <c r="Y15" s="18">
        <v>5748.4000000000005</v>
      </c>
      <c r="Z15" s="15">
        <f t="shared" si="35"/>
        <v>-3772.8</v>
      </c>
      <c r="AA15" s="18"/>
      <c r="AB15" s="18"/>
      <c r="AC15" s="15"/>
      <c r="AD15" s="18"/>
      <c r="AE15" s="18"/>
      <c r="AF15" s="15"/>
      <c r="AG15" s="18"/>
      <c r="AH15" s="18"/>
      <c r="AI15" s="15"/>
      <c r="AJ15" s="18"/>
      <c r="AK15" s="18"/>
      <c r="AL15" s="15"/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-25.699000000000005</v>
      </c>
      <c r="F16" s="27"/>
      <c r="G16" s="27"/>
      <c r="H16" s="18">
        <v>-19.963000000000001</v>
      </c>
      <c r="I16" s="27"/>
      <c r="J16" s="27"/>
      <c r="K16" s="18">
        <v>150.86624019000001</v>
      </c>
      <c r="L16" s="27"/>
      <c r="M16" s="27"/>
      <c r="N16" s="18">
        <v>191.92324019</v>
      </c>
      <c r="O16" s="27"/>
      <c r="P16" s="27"/>
      <c r="Q16" s="18">
        <v>188.33624019000001</v>
      </c>
      <c r="R16" s="27"/>
      <c r="S16" s="27"/>
      <c r="T16" s="18">
        <v>139.78550676000003</v>
      </c>
      <c r="U16" s="27"/>
      <c r="V16" s="27"/>
      <c r="W16" s="18">
        <v>234.24850676</v>
      </c>
      <c r="X16" s="27"/>
      <c r="Y16" s="27"/>
      <c r="Z16" s="18">
        <v>289.45650675999997</v>
      </c>
      <c r="AA16" s="27"/>
      <c r="AB16" s="27"/>
      <c r="AC16" s="18"/>
      <c r="AD16" s="27"/>
      <c r="AE16" s="27"/>
      <c r="AF16" s="18"/>
      <c r="AG16" s="27"/>
      <c r="AH16" s="27"/>
      <c r="AI16" s="18"/>
      <c r="AJ16" s="27"/>
      <c r="AK16" s="27"/>
      <c r="AL16" s="18"/>
    </row>
    <row r="17" spans="1:38" ht="18.75" customHeight="1" x14ac:dyDescent="0.25">
      <c r="A17" s="16" t="s">
        <v>40</v>
      </c>
      <c r="B17" s="17" t="s">
        <v>41</v>
      </c>
      <c r="C17" s="18">
        <v>149.12567590740639</v>
      </c>
      <c r="D17" s="18">
        <v>-898.46888251278369</v>
      </c>
      <c r="E17" s="15">
        <f t="shared" si="14"/>
        <v>1047.59455842019</v>
      </c>
      <c r="F17" s="18">
        <v>1088.4501668999292</v>
      </c>
      <c r="G17" s="18">
        <v>-423.4121152619839</v>
      </c>
      <c r="H17" s="15">
        <f t="shared" ref="H17:H18" si="36">+F17-G17</f>
        <v>1511.8622821619131</v>
      </c>
      <c r="I17" s="18">
        <v>2522.9640711295133</v>
      </c>
      <c r="J17" s="18">
        <v>1288.8611359805996</v>
      </c>
      <c r="K17" s="15">
        <f t="shared" ref="K17:K18" si="37">+I17-J17</f>
        <v>1234.1029351489137</v>
      </c>
      <c r="L17" s="18">
        <v>3273.0955371876262</v>
      </c>
      <c r="M17" s="18">
        <v>-587.67886757488316</v>
      </c>
      <c r="N17" s="15">
        <f t="shared" ref="N17:N18" si="38">+L17-M17</f>
        <v>3860.7744047625092</v>
      </c>
      <c r="O17" s="18">
        <v>1580.248306637121</v>
      </c>
      <c r="P17" s="18">
        <v>-3918.3086022139159</v>
      </c>
      <c r="Q17" s="15">
        <f t="shared" ref="Q17:Q18" si="39">+O17-P17</f>
        <v>5498.5569088510365</v>
      </c>
      <c r="R17" s="18">
        <v>5696.8703243715918</v>
      </c>
      <c r="S17" s="18">
        <v>-253.00255293640521</v>
      </c>
      <c r="T17" s="15">
        <f t="shared" ref="T17:T18" si="40">+R17-S17</f>
        <v>5949.8728773079965</v>
      </c>
      <c r="U17" s="18">
        <v>3693.7221950218795</v>
      </c>
      <c r="V17" s="18">
        <v>-610.38270198933515</v>
      </c>
      <c r="W17" s="15">
        <f t="shared" ref="W17:W18" si="41">+U17-V17</f>
        <v>4304.1048970112151</v>
      </c>
      <c r="X17" s="18">
        <v>3400.8057462057777</v>
      </c>
      <c r="Y17" s="18">
        <v>230.00653533948343</v>
      </c>
      <c r="Z17" s="15">
        <f t="shared" ref="Z17:Z18" si="42">+X17-Y17</f>
        <v>3170.7992108662943</v>
      </c>
      <c r="AA17" s="18"/>
      <c r="AB17" s="18"/>
      <c r="AC17" s="15"/>
      <c r="AD17" s="18"/>
      <c r="AE17" s="18"/>
      <c r="AF17" s="15"/>
      <c r="AG17" s="18"/>
      <c r="AH17" s="18"/>
      <c r="AI17" s="15"/>
      <c r="AJ17" s="18"/>
      <c r="AK17" s="18"/>
      <c r="AL17" s="15"/>
    </row>
    <row r="18" spans="1:38" ht="18.75" customHeight="1" x14ac:dyDescent="0.25">
      <c r="A18" s="16" t="s">
        <v>42</v>
      </c>
      <c r="B18" s="17" t="s">
        <v>43</v>
      </c>
      <c r="C18" s="18">
        <v>-42.1</v>
      </c>
      <c r="D18" s="27"/>
      <c r="E18" s="15">
        <f t="shared" si="14"/>
        <v>-42.1</v>
      </c>
      <c r="F18" s="18">
        <v>-112.9</v>
      </c>
      <c r="G18" s="27"/>
      <c r="H18" s="15">
        <f t="shared" si="36"/>
        <v>-112.9</v>
      </c>
      <c r="I18" s="18">
        <v>-99.4</v>
      </c>
      <c r="J18" s="27"/>
      <c r="K18" s="15">
        <f t="shared" si="37"/>
        <v>-99.4</v>
      </c>
      <c r="L18" s="18">
        <v>-330.9</v>
      </c>
      <c r="M18" s="27"/>
      <c r="N18" s="15">
        <f t="shared" si="38"/>
        <v>-330.9</v>
      </c>
      <c r="O18" s="18">
        <v>-355.2</v>
      </c>
      <c r="P18" s="27"/>
      <c r="Q18" s="15">
        <f t="shared" si="39"/>
        <v>-355.2</v>
      </c>
      <c r="R18" s="18">
        <v>-407.9</v>
      </c>
      <c r="S18" s="27"/>
      <c r="T18" s="15">
        <f t="shared" si="40"/>
        <v>-407.9</v>
      </c>
      <c r="U18" s="18">
        <v>456.00000000000006</v>
      </c>
      <c r="V18" s="27"/>
      <c r="W18" s="15">
        <f t="shared" si="41"/>
        <v>456.00000000000006</v>
      </c>
      <c r="X18" s="18">
        <v>978.9</v>
      </c>
      <c r="Y18" s="27"/>
      <c r="Z18" s="15">
        <f t="shared" si="42"/>
        <v>978.9</v>
      </c>
      <c r="AA18" s="18"/>
      <c r="AB18" s="27"/>
      <c r="AC18" s="15"/>
      <c r="AD18" s="18"/>
      <c r="AE18" s="27"/>
      <c r="AF18" s="15"/>
      <c r="AG18" s="18"/>
      <c r="AH18" s="27"/>
      <c r="AI18" s="15"/>
      <c r="AJ18" s="18"/>
      <c r="AK18" s="27"/>
      <c r="AL18" s="15"/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-263.94674163911691</v>
      </c>
      <c r="F19" s="29"/>
      <c r="G19" s="29"/>
      <c r="H19" s="30">
        <f>-H6-H11+H13</f>
        <v>591.905434939928</v>
      </c>
      <c r="I19" s="29"/>
      <c r="J19" s="29"/>
      <c r="K19" s="30">
        <f>-K6-K11+K13</f>
        <v>83.413624630824415</v>
      </c>
      <c r="L19" s="29"/>
      <c r="M19" s="29"/>
      <c r="N19" s="30">
        <f>-N6-N11+N13</f>
        <v>-442.91880729594959</v>
      </c>
      <c r="O19" s="29"/>
      <c r="P19" s="29"/>
      <c r="Q19" s="30">
        <f>-Q6-Q11+Q13</f>
        <v>1034.1343386988506</v>
      </c>
      <c r="R19" s="29"/>
      <c r="S19" s="29"/>
      <c r="T19" s="30">
        <f>-T6-T11+T13</f>
        <v>1734.4979026826352</v>
      </c>
      <c r="U19" s="29"/>
      <c r="V19" s="29"/>
      <c r="W19" s="30">
        <f>-W6-W11+W13</f>
        <v>936.60631631091474</v>
      </c>
      <c r="X19" s="29"/>
      <c r="Y19" s="29"/>
      <c r="Z19" s="30">
        <f>-Z6-Z11+Z13</f>
        <v>860.6164323212422</v>
      </c>
      <c r="AA19" s="29"/>
      <c r="AB19" s="29"/>
      <c r="AC19" s="30"/>
      <c r="AD19" s="29"/>
      <c r="AE19" s="29"/>
      <c r="AF19" s="30"/>
      <c r="AG19" s="29"/>
      <c r="AH19" s="29"/>
      <c r="AI19" s="30"/>
      <c r="AJ19" s="29"/>
      <c r="AK19" s="29"/>
      <c r="AL19" s="30"/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9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9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9" ht="20.25" x14ac:dyDescent="0.3">
      <c r="B67" s="32"/>
    </row>
    <row r="68" spans="1:39" ht="20.25" x14ac:dyDescent="0.3">
      <c r="B68" s="32"/>
    </row>
    <row r="69" spans="1:39" ht="20.25" x14ac:dyDescent="0.3">
      <c r="B69" s="32"/>
    </row>
    <row r="70" spans="1:39" ht="20.25" x14ac:dyDescent="0.3">
      <c r="B70" s="32"/>
    </row>
    <row r="71" spans="1:39" ht="20.25" x14ac:dyDescent="0.3">
      <c r="B71" s="32"/>
    </row>
    <row r="72" spans="1:39" ht="20.25" x14ac:dyDescent="0.3">
      <c r="B72" s="32"/>
    </row>
    <row r="73" spans="1:39" ht="20.25" x14ac:dyDescent="0.3">
      <c r="B73" s="32"/>
    </row>
    <row r="74" spans="1:39" ht="20.25" x14ac:dyDescent="0.3">
      <c r="B74" s="32"/>
    </row>
    <row r="75" spans="1:39" ht="20.25" x14ac:dyDescent="0.3">
      <c r="B75" s="32"/>
    </row>
    <row r="76" spans="1:39" ht="20.25" x14ac:dyDescent="0.3">
      <c r="B76" s="32"/>
    </row>
    <row r="77" spans="1:39" ht="20.25" x14ac:dyDescent="0.3">
      <c r="B77" s="32"/>
    </row>
    <row r="78" spans="1:39" s="2" customFormat="1" ht="20.25" x14ac:dyDescent="0.3">
      <c r="A78" s="1"/>
      <c r="B78" s="32"/>
      <c r="AM78" s="1"/>
    </row>
    <row r="79" spans="1:39" s="2" customFormat="1" ht="20.25" x14ac:dyDescent="0.3">
      <c r="A79" s="1"/>
      <c r="B79" s="32"/>
      <c r="AM79" s="1"/>
    </row>
    <row r="80" spans="1:39" s="2" customFormat="1" ht="20.25" x14ac:dyDescent="0.3">
      <c r="A80" s="1"/>
      <c r="B80" s="32"/>
      <c r="AM80" s="1"/>
    </row>
    <row r="81" spans="1:39" s="2" customFormat="1" ht="20.25" x14ac:dyDescent="0.3">
      <c r="A81" s="1"/>
      <c r="B81" s="32"/>
      <c r="AM81" s="1"/>
    </row>
    <row r="82" spans="1:39" s="2" customFormat="1" ht="20.25" x14ac:dyDescent="0.3">
      <c r="A82" s="1"/>
      <c r="B82" s="32"/>
      <c r="AM82" s="1"/>
    </row>
    <row r="83" spans="1:39" s="2" customFormat="1" ht="20.25" x14ac:dyDescent="0.3">
      <c r="A83" s="1"/>
      <c r="B83" s="32"/>
      <c r="AM83" s="1"/>
    </row>
    <row r="84" spans="1:39" s="2" customFormat="1" ht="20.25" x14ac:dyDescent="0.3">
      <c r="A84" s="1"/>
      <c r="B84" s="32"/>
      <c r="AM84" s="1"/>
    </row>
    <row r="85" spans="1:39" s="2" customFormat="1" ht="20.25" x14ac:dyDescent="0.3">
      <c r="A85" s="1"/>
      <c r="B85" s="32"/>
      <c r="AM85" s="1"/>
    </row>
    <row r="86" spans="1:39" s="2" customFormat="1" ht="20.25" x14ac:dyDescent="0.3">
      <c r="A86" s="1"/>
      <c r="B86" s="32"/>
      <c r="AM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2026-10-15T12:54:56Z</dcterms:created>
  <dcterms:modified xsi:type="dcterms:W3CDTF">2026-10-15T12:55:49Z</dcterms:modified>
</cp:coreProperties>
</file>