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59F1BC09-16F4-4E1E-ABF7-09890C11EECD}" xr6:coauthVersionLast="47" xr6:coauthVersionMax="47" xr10:uidLastSave="{00000000-0000-0000-0000-000000000000}"/>
  <bookViews>
    <workbookView xWindow="-120" yWindow="-120" windowWidth="29040" windowHeight="17520" xr2:uid="{1420C7D5-BB27-4877-927A-724F811E844F}"/>
  </bookViews>
  <sheets>
    <sheet name="IIP_2026" sheetId="1" r:id="rId1"/>
  </sheets>
  <definedNames>
    <definedName name="_xlnm._FilterDatabase" localSheetId="0" hidden="1">IIP_2026!$A$6:$WSB$48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8" i="1" l="1"/>
  <c r="E48" i="1"/>
  <c r="H47" i="1"/>
  <c r="E47" i="1"/>
  <c r="H46" i="1"/>
  <c r="E46" i="1"/>
  <c r="H45" i="1"/>
  <c r="E45" i="1"/>
  <c r="H44" i="1"/>
  <c r="E44" i="1"/>
  <c r="H43" i="1"/>
  <c r="E43" i="1"/>
  <c r="H42" i="1"/>
  <c r="E42" i="1"/>
  <c r="H41" i="1"/>
  <c r="E41" i="1"/>
  <c r="H39" i="1"/>
  <c r="E39" i="1"/>
  <c r="H38" i="1"/>
  <c r="E38" i="1"/>
  <c r="H37" i="1"/>
  <c r="E37" i="1"/>
  <c r="H36" i="1"/>
  <c r="E36" i="1"/>
  <c r="G34" i="1"/>
  <c r="F34" i="1"/>
  <c r="H34" i="1" s="1"/>
  <c r="E34" i="1"/>
  <c r="D34" i="1"/>
  <c r="C34" i="1"/>
  <c r="H33" i="1"/>
  <c r="E33" i="1"/>
  <c r="H32" i="1"/>
  <c r="E32" i="1"/>
  <c r="H31" i="1"/>
  <c r="E31" i="1"/>
  <c r="H30" i="1"/>
  <c r="E30" i="1"/>
  <c r="G29" i="1"/>
  <c r="F29" i="1"/>
  <c r="H29" i="1" s="1"/>
  <c r="E29" i="1"/>
  <c r="D29" i="1"/>
  <c r="C29" i="1"/>
  <c r="H28" i="1"/>
  <c r="E28" i="1"/>
  <c r="H27" i="1"/>
  <c r="E27" i="1"/>
  <c r="H26" i="1"/>
  <c r="E26" i="1"/>
  <c r="H25" i="1"/>
  <c r="E25" i="1"/>
  <c r="G24" i="1"/>
  <c r="F24" i="1"/>
  <c r="H24" i="1" s="1"/>
  <c r="E24" i="1"/>
  <c r="D24" i="1"/>
  <c r="C24" i="1"/>
  <c r="H23" i="1"/>
  <c r="E23" i="1"/>
  <c r="H22" i="1"/>
  <c r="E22" i="1"/>
  <c r="H21" i="1"/>
  <c r="E21" i="1"/>
  <c r="H20" i="1"/>
  <c r="E20" i="1"/>
  <c r="G19" i="1"/>
  <c r="G18" i="1" s="1"/>
  <c r="F19" i="1"/>
  <c r="F18" i="1" s="1"/>
  <c r="H18" i="1" s="1"/>
  <c r="E19" i="1"/>
  <c r="D19" i="1"/>
  <c r="C19" i="1"/>
  <c r="D18" i="1"/>
  <c r="C18" i="1"/>
  <c r="E18" i="1" s="1"/>
  <c r="H17" i="1"/>
  <c r="E17" i="1"/>
  <c r="H16" i="1"/>
  <c r="E16" i="1"/>
  <c r="H15" i="1"/>
  <c r="E15" i="1"/>
  <c r="H14" i="1"/>
  <c r="E14" i="1"/>
  <c r="G13" i="1"/>
  <c r="F13" i="1"/>
  <c r="H13" i="1" s="1"/>
  <c r="D13" i="1"/>
  <c r="C13" i="1"/>
  <c r="E13" i="1" s="1"/>
  <c r="H12" i="1"/>
  <c r="E12" i="1"/>
  <c r="H11" i="1"/>
  <c r="E11" i="1"/>
  <c r="H10" i="1"/>
  <c r="E10" i="1"/>
  <c r="H9" i="1"/>
  <c r="E9" i="1"/>
  <c r="G8" i="1"/>
  <c r="F8" i="1"/>
  <c r="H8" i="1" s="1"/>
  <c r="D8" i="1"/>
  <c r="C8" i="1"/>
  <c r="E8" i="1" s="1"/>
  <c r="G7" i="1"/>
  <c r="G6" i="1" s="1"/>
  <c r="F7" i="1"/>
  <c r="D7" i="1"/>
  <c r="D6" i="1" s="1"/>
  <c r="C7" i="1"/>
  <c r="E7" i="1" s="1"/>
  <c r="F6" i="1" l="1"/>
  <c r="H6" i="1" s="1"/>
  <c r="H7" i="1"/>
  <c r="H19" i="1"/>
  <c r="C6" i="1"/>
  <c r="E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<sst xmlns="http://schemas.openxmlformats.org/spreadsheetml/2006/main" count="102" uniqueCount="73">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</sst>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E2D6185D-67EE-40D0-BC8A-600C479B2487}"/>
    <cellStyle name="Normal 7" xfId="1" xr:uid="{B3B90207-E4FB-41B5-96EC-16D78BA52C0B}"/>
    <cellStyle name="Normal_Booklet 2011_euro17_WGES_2011_280" xfId="2" xr:uid="{73925A60-CB88-4996-BF74-5AD5D39D7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713C-B3D6-43C0-A99D-568D0563A8EB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8.8554687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8.8554687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8.8554687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8.8554687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8.8554687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8.8554687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8.8554687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8.8554687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8.8554687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8.8554687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8.8554687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8.8554687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8.8554687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8.8554687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8.8554687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8.8554687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8.8554687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8.8554687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8.8554687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8.8554687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8.8554687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8.8554687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8.8554687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8.8554687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8.8554687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8.8554687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8.8554687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8.8554687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8.8554687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8.8554687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8.8554687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8.8554687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8.8554687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8.8554687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8.8554687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8.8554687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8.8554687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8.8554687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8.8554687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8.8554687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8.8554687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8.8554687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8.8554687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8.8554687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8.8554687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8.8554687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8.8554687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8.8554687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8.8554687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8.8554687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8.8554687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8.8554687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8.8554687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8.8554687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8.8554687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8.8554687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8.8554687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8.8554687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8.8554687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8.8554687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8.8554687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8.8554687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8.8554687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8.8554687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2026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135320.14607121347</v>
      </c>
      <c r="D6" s="15">
        <f>+D7+D18+D29+D34</f>
        <v>206284.87188589678</v>
      </c>
      <c r="E6" s="15">
        <f>+C6-D6</f>
        <v>-70964.725814683305</v>
      </c>
      <c r="F6" s="15">
        <f>+F7+F18+F29+F34+F48</f>
        <v>145238.93842404342</v>
      </c>
      <c r="G6" s="15">
        <f>+G7+G18+G29+G34</f>
        <v>210397.93902481464</v>
      </c>
      <c r="H6" s="15">
        <f>+F6-G6</f>
        <v>-65159.000600771222</v>
      </c>
      <c r="I6" s="15"/>
      <c r="J6" s="15"/>
      <c r="K6" s="15"/>
      <c r="L6" s="15"/>
      <c r="M6" s="15"/>
      <c r="N6" s="15"/>
    </row>
    <row r="7" spans="1:14" s="16" customFormat="1" x14ac:dyDescent="0.25">
      <c r="A7" s="13" t="s">
        <v>11</v>
      </c>
      <c r="B7" s="17" t="s">
        <v>12</v>
      </c>
      <c r="C7" s="15">
        <f>+C8+C13</f>
        <v>23218.933618269999</v>
      </c>
      <c r="D7" s="15">
        <f>+D8+D13</f>
        <v>82073.465454509991</v>
      </c>
      <c r="E7" s="15">
        <f t="shared" ref="E7:E48" si="0">+C7-D7</f>
        <v>-58854.531836239992</v>
      </c>
      <c r="F7" s="15">
        <f>+F8+F13</f>
        <v>23571.660857399998</v>
      </c>
      <c r="G7" s="15">
        <f>+G8+G13</f>
        <v>84192.77040799</v>
      </c>
      <c r="H7" s="15">
        <f t="shared" ref="H7:H34" si="1">+F7-G7</f>
        <v>-60621.109550590001</v>
      </c>
      <c r="I7" s="15"/>
      <c r="J7" s="15"/>
      <c r="K7" s="15"/>
      <c r="L7" s="15"/>
      <c r="M7" s="15"/>
      <c r="N7" s="15"/>
    </row>
    <row r="8" spans="1:14" s="16" customFormat="1" x14ac:dyDescent="0.25">
      <c r="A8" s="13" t="s">
        <v>13</v>
      </c>
      <c r="B8" s="18" t="s">
        <v>14</v>
      </c>
      <c r="C8" s="15">
        <f>SUM(C9:C12)</f>
        <v>4828.5548129999997</v>
      </c>
      <c r="D8" s="15">
        <f>SUM(D9:D12)</f>
        <v>63930.439610899994</v>
      </c>
      <c r="E8" s="15">
        <f t="shared" si="0"/>
        <v>-59101.884797899991</v>
      </c>
      <c r="F8" s="15">
        <f>SUM(F9:F12)</f>
        <v>5030.5530389999994</v>
      </c>
      <c r="G8" s="15">
        <f>SUM(G9:G12)</f>
        <v>65278.795964899997</v>
      </c>
      <c r="H8" s="15">
        <f t="shared" si="1"/>
        <v>-60248.242925899998</v>
      </c>
      <c r="I8" s="15"/>
      <c r="J8" s="15"/>
      <c r="K8" s="15"/>
      <c r="L8" s="15"/>
      <c r="M8" s="15"/>
      <c r="N8" s="15"/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/>
      <c r="J9" s="20"/>
      <c r="K9" s="15"/>
      <c r="L9" s="20"/>
      <c r="M9" s="20"/>
      <c r="N9" s="15"/>
    </row>
    <row r="10" spans="1:14" s="21" customFormat="1" x14ac:dyDescent="0.25">
      <c r="A10" s="13" t="s">
        <v>17</v>
      </c>
      <c r="B10" s="19" t="s">
        <v>18</v>
      </c>
      <c r="C10" s="20">
        <v>453.75347999999997</v>
      </c>
      <c r="D10" s="20">
        <v>13290.576560000001</v>
      </c>
      <c r="E10" s="15">
        <f t="shared" si="0"/>
        <v>-12836.823080000002</v>
      </c>
      <c r="F10" s="20">
        <v>463.77562</v>
      </c>
      <c r="G10" s="20">
        <v>14639.728190000002</v>
      </c>
      <c r="H10" s="15">
        <f t="shared" si="1"/>
        <v>-14175.952570000001</v>
      </c>
      <c r="I10" s="20"/>
      <c r="J10" s="20"/>
      <c r="K10" s="15"/>
      <c r="L10" s="20"/>
      <c r="M10" s="20"/>
      <c r="N10" s="15"/>
    </row>
    <row r="11" spans="1:14" s="21" customFormat="1" x14ac:dyDescent="0.25">
      <c r="A11" s="13" t="s">
        <v>19</v>
      </c>
      <c r="B11" s="19" t="s">
        <v>20</v>
      </c>
      <c r="C11" s="20">
        <v>12.32</v>
      </c>
      <c r="D11" s="20">
        <v>0</v>
      </c>
      <c r="E11" s="15">
        <f t="shared" si="0"/>
        <v>12.32</v>
      </c>
      <c r="F11" s="20">
        <v>12.32</v>
      </c>
      <c r="G11" s="20">
        <v>0</v>
      </c>
      <c r="H11" s="15">
        <f t="shared" si="1"/>
        <v>12.32</v>
      </c>
      <c r="I11" s="20"/>
      <c r="J11" s="20"/>
      <c r="K11" s="15"/>
      <c r="L11" s="20"/>
      <c r="M11" s="20"/>
      <c r="N11" s="15"/>
    </row>
    <row r="12" spans="1:14" s="21" customFormat="1" x14ac:dyDescent="0.25">
      <c r="A12" s="13" t="s">
        <v>21</v>
      </c>
      <c r="B12" s="19" t="s">
        <v>22</v>
      </c>
      <c r="C12" s="20">
        <v>4362.4813329999997</v>
      </c>
      <c r="D12" s="20">
        <v>50639.863050899992</v>
      </c>
      <c r="E12" s="15">
        <f t="shared" si="0"/>
        <v>-46277.381717899989</v>
      </c>
      <c r="F12" s="20">
        <v>4554.4574189999994</v>
      </c>
      <c r="G12" s="20">
        <v>50639.067774899995</v>
      </c>
      <c r="H12" s="15">
        <f t="shared" si="1"/>
        <v>-46084.610355899997</v>
      </c>
      <c r="I12" s="20"/>
      <c r="J12" s="20"/>
      <c r="K12" s="15"/>
      <c r="L12" s="20"/>
      <c r="M12" s="20"/>
      <c r="N12" s="15"/>
    </row>
    <row r="13" spans="1:14" s="21" customFormat="1" x14ac:dyDescent="0.25">
      <c r="A13" s="13" t="s">
        <v>23</v>
      </c>
      <c r="B13" s="18" t="s">
        <v>24</v>
      </c>
      <c r="C13" s="15">
        <f>SUM(C14:C17)</f>
        <v>18390.37880527</v>
      </c>
      <c r="D13" s="15">
        <f>SUM(D14:D17)</f>
        <v>18143.025843609998</v>
      </c>
      <c r="E13" s="15">
        <f t="shared" si="0"/>
        <v>247.35296166000262</v>
      </c>
      <c r="F13" s="15">
        <f>SUM(F14:F17)</f>
        <v>18541.1078184</v>
      </c>
      <c r="G13" s="15">
        <f>SUM(G14:G17)</f>
        <v>18913.974443090003</v>
      </c>
      <c r="H13" s="15">
        <f t="shared" si="1"/>
        <v>-372.86662469000294</v>
      </c>
      <c r="I13" s="15"/>
      <c r="J13" s="15"/>
      <c r="K13" s="15"/>
      <c r="L13" s="15"/>
      <c r="M13" s="15"/>
      <c r="N13" s="15"/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/>
      <c r="J14" s="20"/>
      <c r="K14" s="15"/>
      <c r="L14" s="20"/>
      <c r="M14" s="20"/>
      <c r="N14" s="15"/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/>
      <c r="J15" s="20"/>
      <c r="K15" s="15"/>
      <c r="L15" s="20"/>
      <c r="M15" s="20"/>
      <c r="N15" s="15"/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/>
      <c r="J16" s="20"/>
      <c r="K16" s="15"/>
      <c r="L16" s="20"/>
      <c r="M16" s="20"/>
      <c r="N16" s="15"/>
    </row>
    <row r="17" spans="1:14" s="21" customFormat="1" x14ac:dyDescent="0.25">
      <c r="A17" s="13" t="s">
        <v>28</v>
      </c>
      <c r="B17" s="19" t="s">
        <v>22</v>
      </c>
      <c r="C17" s="20">
        <v>18390.274805270001</v>
      </c>
      <c r="D17" s="20">
        <v>18143.025843609998</v>
      </c>
      <c r="E17" s="15">
        <f t="shared" si="0"/>
        <v>247.24896166000326</v>
      </c>
      <c r="F17" s="20">
        <v>18541.0038184</v>
      </c>
      <c r="G17" s="20">
        <v>18913.974443090003</v>
      </c>
      <c r="H17" s="15">
        <f t="shared" si="1"/>
        <v>-372.9706246900023</v>
      </c>
      <c r="I17" s="20"/>
      <c r="J17" s="20"/>
      <c r="K17" s="15"/>
      <c r="L17" s="20"/>
      <c r="M17" s="20"/>
      <c r="N17" s="15"/>
    </row>
    <row r="18" spans="1:14" s="21" customFormat="1" x14ac:dyDescent="0.25">
      <c r="A18" s="13" t="s">
        <v>29</v>
      </c>
      <c r="B18" s="17" t="s">
        <v>30</v>
      </c>
      <c r="C18" s="15">
        <f>+C19+C24</f>
        <v>67574.695605071727</v>
      </c>
      <c r="D18" s="15">
        <f>+D19+D24</f>
        <v>58348.68</v>
      </c>
      <c r="E18" s="15">
        <f t="shared" si="0"/>
        <v>9226.0156050717269</v>
      </c>
      <c r="F18" s="15">
        <f>+F19+F24</f>
        <v>74497.299999999988</v>
      </c>
      <c r="G18" s="15">
        <f>+G19+G24</f>
        <v>61756.2</v>
      </c>
      <c r="H18" s="15">
        <f t="shared" si="1"/>
        <v>12741.099999999991</v>
      </c>
      <c r="I18" s="15"/>
      <c r="J18" s="15"/>
      <c r="K18" s="15"/>
      <c r="L18" s="15"/>
      <c r="M18" s="15"/>
      <c r="N18" s="15"/>
    </row>
    <row r="19" spans="1:14" s="21" customFormat="1" x14ac:dyDescent="0.25">
      <c r="A19" s="13" t="s">
        <v>31</v>
      </c>
      <c r="B19" s="18" t="s">
        <v>32</v>
      </c>
      <c r="C19" s="15">
        <f>SUM(C20:C23)</f>
        <v>33398.855605071723</v>
      </c>
      <c r="D19" s="15">
        <f>SUM(D20:D23)</f>
        <v>305.29999999999995</v>
      </c>
      <c r="E19" s="15">
        <f t="shared" si="0"/>
        <v>33093.55560507172</v>
      </c>
      <c r="F19" s="15">
        <f>SUM(F20:F23)</f>
        <v>38758</v>
      </c>
      <c r="G19" s="15">
        <f>SUM(G20:G23)</f>
        <v>339.1</v>
      </c>
      <c r="H19" s="15">
        <f t="shared" si="1"/>
        <v>38418.9</v>
      </c>
      <c r="I19" s="15"/>
      <c r="J19" s="15"/>
      <c r="K19" s="15"/>
      <c r="L19" s="15"/>
      <c r="M19" s="15"/>
      <c r="N19" s="15"/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/>
      <c r="J20" s="20"/>
      <c r="K20" s="15"/>
      <c r="L20" s="20"/>
      <c r="M20" s="20"/>
      <c r="N20" s="15"/>
    </row>
    <row r="21" spans="1:14" s="21" customFormat="1" x14ac:dyDescent="0.25">
      <c r="A21" s="13" t="s">
        <v>34</v>
      </c>
      <c r="B21" s="19" t="s">
        <v>18</v>
      </c>
      <c r="C21" s="20">
        <v>51.7</v>
      </c>
      <c r="D21" s="20">
        <v>0</v>
      </c>
      <c r="E21" s="15">
        <f t="shared" si="0"/>
        <v>51.7</v>
      </c>
      <c r="F21" s="20">
        <v>46.100000000000009</v>
      </c>
      <c r="G21" s="20">
        <v>0</v>
      </c>
      <c r="H21" s="15">
        <f t="shared" si="1"/>
        <v>46.100000000000009</v>
      </c>
      <c r="I21" s="20"/>
      <c r="J21" s="20"/>
      <c r="K21" s="15"/>
      <c r="L21" s="20"/>
      <c r="M21" s="20"/>
      <c r="N21" s="15"/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/>
      <c r="J22" s="20"/>
      <c r="K22" s="15"/>
      <c r="L22" s="20"/>
      <c r="M22" s="20"/>
      <c r="N22" s="15"/>
    </row>
    <row r="23" spans="1:14" s="21" customFormat="1" x14ac:dyDescent="0.25">
      <c r="A23" s="13" t="s">
        <v>36</v>
      </c>
      <c r="B23" s="19" t="s">
        <v>22</v>
      </c>
      <c r="C23" s="20">
        <v>33347.155605071726</v>
      </c>
      <c r="D23" s="20">
        <v>305.29999999999995</v>
      </c>
      <c r="E23" s="15">
        <f t="shared" si="0"/>
        <v>33041.855605071723</v>
      </c>
      <c r="F23" s="20">
        <v>38711.9</v>
      </c>
      <c r="G23" s="20">
        <v>339.1</v>
      </c>
      <c r="H23" s="15">
        <f t="shared" si="1"/>
        <v>38372.800000000003</v>
      </c>
      <c r="I23" s="20"/>
      <c r="J23" s="20"/>
      <c r="K23" s="15"/>
      <c r="L23" s="20"/>
      <c r="M23" s="20"/>
      <c r="N23" s="15"/>
    </row>
    <row r="24" spans="1:14" s="21" customFormat="1" x14ac:dyDescent="0.25">
      <c r="A24" s="13" t="s">
        <v>37</v>
      </c>
      <c r="B24" s="18" t="s">
        <v>38</v>
      </c>
      <c r="C24" s="15">
        <f>SUM(C25:C28)</f>
        <v>34175.839999999997</v>
      </c>
      <c r="D24" s="15">
        <f>SUM(D25:D28)</f>
        <v>58043.38</v>
      </c>
      <c r="E24" s="15">
        <f t="shared" si="0"/>
        <v>-23867.54</v>
      </c>
      <c r="F24" s="15">
        <f>SUM(F25:F28)</f>
        <v>35739.299999999996</v>
      </c>
      <c r="G24" s="15">
        <f>SUM(G25:G28)</f>
        <v>61417.1</v>
      </c>
      <c r="H24" s="15">
        <f t="shared" si="1"/>
        <v>-25677.800000000003</v>
      </c>
      <c r="I24" s="15"/>
      <c r="J24" s="15"/>
      <c r="K24" s="15"/>
      <c r="L24" s="15"/>
      <c r="M24" s="15"/>
      <c r="N24" s="15"/>
    </row>
    <row r="25" spans="1:14" s="21" customFormat="1" x14ac:dyDescent="0.25">
      <c r="A25" s="13" t="s">
        <v>39</v>
      </c>
      <c r="B25" s="19" t="s">
        <v>16</v>
      </c>
      <c r="C25" s="20">
        <v>19306.8</v>
      </c>
      <c r="D25" s="20">
        <v>0</v>
      </c>
      <c r="E25" s="15">
        <f t="shared" si="0"/>
        <v>19306.8</v>
      </c>
      <c r="F25" s="20">
        <v>19814.8</v>
      </c>
      <c r="G25" s="20">
        <v>0</v>
      </c>
      <c r="H25" s="15">
        <f t="shared" si="1"/>
        <v>19814.8</v>
      </c>
      <c r="I25" s="20"/>
      <c r="J25" s="20"/>
      <c r="K25" s="15"/>
      <c r="L25" s="20"/>
      <c r="M25" s="20"/>
      <c r="N25" s="15"/>
    </row>
    <row r="26" spans="1:14" s="21" customFormat="1" x14ac:dyDescent="0.25">
      <c r="A26" s="13" t="s">
        <v>40</v>
      </c>
      <c r="B26" s="19" t="s">
        <v>18</v>
      </c>
      <c r="C26" s="20">
        <v>6084</v>
      </c>
      <c r="D26" s="20">
        <v>12081.8</v>
      </c>
      <c r="E26" s="15">
        <f t="shared" si="0"/>
        <v>-5997.7999999999993</v>
      </c>
      <c r="F26" s="20">
        <v>6735.4</v>
      </c>
      <c r="G26" s="20">
        <v>13227.5</v>
      </c>
      <c r="H26" s="15">
        <f t="shared" si="1"/>
        <v>-6492.1</v>
      </c>
      <c r="I26" s="20"/>
      <c r="J26" s="20"/>
      <c r="K26" s="15"/>
      <c r="L26" s="20"/>
      <c r="M26" s="20"/>
      <c r="N26" s="15"/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42947.4</v>
      </c>
      <c r="E27" s="15">
        <f t="shared" si="0"/>
        <v>-42947.4</v>
      </c>
      <c r="F27" s="20">
        <v>0</v>
      </c>
      <c r="G27" s="20">
        <v>45058.1</v>
      </c>
      <c r="H27" s="15">
        <f t="shared" si="1"/>
        <v>-45058.1</v>
      </c>
      <c r="I27" s="20"/>
      <c r="J27" s="20"/>
      <c r="K27" s="15"/>
      <c r="L27" s="20"/>
      <c r="M27" s="20"/>
      <c r="N27" s="15"/>
    </row>
    <row r="28" spans="1:14" s="21" customFormat="1" x14ac:dyDescent="0.25">
      <c r="A28" s="13" t="s">
        <v>42</v>
      </c>
      <c r="B28" s="19" t="s">
        <v>22</v>
      </c>
      <c r="C28" s="20">
        <v>8785.0400000000009</v>
      </c>
      <c r="D28" s="20">
        <v>3014.18</v>
      </c>
      <c r="E28" s="15">
        <f t="shared" si="0"/>
        <v>5770.8600000000006</v>
      </c>
      <c r="F28" s="20">
        <v>9189.0999999999985</v>
      </c>
      <c r="G28" s="20">
        <v>3131.5</v>
      </c>
      <c r="H28" s="15">
        <f t="shared" si="1"/>
        <v>6057.5999999999985</v>
      </c>
      <c r="I28" s="20"/>
      <c r="J28" s="20"/>
      <c r="K28" s="15"/>
      <c r="L28" s="20"/>
      <c r="M28" s="20"/>
      <c r="N28" s="15"/>
    </row>
    <row r="29" spans="1:14" s="21" customFormat="1" x14ac:dyDescent="0.25">
      <c r="A29" s="13" t="s">
        <v>43</v>
      </c>
      <c r="B29" s="17" t="s">
        <v>44</v>
      </c>
      <c r="C29" s="15">
        <f>SUM(C30:C33)</f>
        <v>1434.67407804</v>
      </c>
      <c r="D29" s="15">
        <f>SUM(D30:D33)</f>
        <v>1628.7642144000001</v>
      </c>
      <c r="E29" s="15">
        <f t="shared" si="0"/>
        <v>-194.09013636000009</v>
      </c>
      <c r="F29" s="15">
        <f>SUM(F30:F33)</f>
        <v>1133.8452975499999</v>
      </c>
      <c r="G29" s="15">
        <f>SUM(G30:G33)</f>
        <v>1503.0997461299999</v>
      </c>
      <c r="H29" s="15">
        <f t="shared" si="1"/>
        <v>-369.25444857999992</v>
      </c>
      <c r="I29" s="15"/>
      <c r="J29" s="15"/>
      <c r="K29" s="15"/>
      <c r="L29" s="15"/>
      <c r="M29" s="15"/>
      <c r="N29" s="15"/>
    </row>
    <row r="30" spans="1:14" s="21" customFormat="1" x14ac:dyDescent="0.25">
      <c r="A30" s="13" t="s">
        <v>45</v>
      </c>
      <c r="B30" s="19" t="s">
        <v>16</v>
      </c>
      <c r="C30" s="20">
        <v>357.5</v>
      </c>
      <c r="D30" s="20">
        <v>549.69999999999993</v>
      </c>
      <c r="E30" s="15">
        <f t="shared" si="0"/>
        <v>-192.19999999999993</v>
      </c>
      <c r="F30" s="20">
        <v>353.5</v>
      </c>
      <c r="G30" s="20">
        <v>542.6</v>
      </c>
      <c r="H30" s="15">
        <f t="shared" si="1"/>
        <v>-189.10000000000002</v>
      </c>
      <c r="I30" s="20"/>
      <c r="J30" s="20"/>
      <c r="K30" s="15"/>
      <c r="L30" s="20"/>
      <c r="M30" s="20"/>
      <c r="N30" s="15"/>
    </row>
    <row r="31" spans="1:14" s="21" customFormat="1" x14ac:dyDescent="0.25">
      <c r="A31" s="13" t="s">
        <v>46</v>
      </c>
      <c r="B31" s="19" t="s">
        <v>18</v>
      </c>
      <c r="C31" s="20">
        <v>586.20000000000005</v>
      </c>
      <c r="D31" s="20">
        <v>489.8</v>
      </c>
      <c r="E31" s="15">
        <f t="shared" si="0"/>
        <v>96.400000000000034</v>
      </c>
      <c r="F31" s="20">
        <v>445</v>
      </c>
      <c r="G31" s="20">
        <v>402.40000000000003</v>
      </c>
      <c r="H31" s="15">
        <f t="shared" si="1"/>
        <v>42.599999999999966</v>
      </c>
      <c r="I31" s="20"/>
      <c r="J31" s="20"/>
      <c r="K31" s="15"/>
      <c r="L31" s="20"/>
      <c r="M31" s="20"/>
      <c r="N31" s="15"/>
    </row>
    <row r="32" spans="1:14" s="21" customFormat="1" x14ac:dyDescent="0.25">
      <c r="A32" s="13" t="s">
        <v>47</v>
      </c>
      <c r="B32" s="19" t="s">
        <v>20</v>
      </c>
      <c r="C32" s="20">
        <v>53.17951214</v>
      </c>
      <c r="D32" s="20">
        <v>0</v>
      </c>
      <c r="E32" s="15">
        <f t="shared" si="0"/>
        <v>53.17951214</v>
      </c>
      <c r="F32" s="20">
        <v>57.004337</v>
      </c>
      <c r="G32" s="20">
        <v>8.6631789999999995</v>
      </c>
      <c r="H32" s="15">
        <f t="shared" si="1"/>
        <v>48.341158</v>
      </c>
      <c r="I32" s="20"/>
      <c r="J32" s="20"/>
      <c r="K32" s="15"/>
      <c r="L32" s="20"/>
      <c r="M32" s="20"/>
      <c r="N32" s="15"/>
    </row>
    <row r="33" spans="1:14" s="21" customFormat="1" x14ac:dyDescent="0.25">
      <c r="A33" s="13" t="s">
        <v>48</v>
      </c>
      <c r="B33" s="19" t="s">
        <v>22</v>
      </c>
      <c r="C33" s="20">
        <v>437.79456590000007</v>
      </c>
      <c r="D33" s="20">
        <v>589.26421440000001</v>
      </c>
      <c r="E33" s="15">
        <f t="shared" si="0"/>
        <v>-151.46964849999995</v>
      </c>
      <c r="F33" s="20">
        <v>278.34096055000003</v>
      </c>
      <c r="G33" s="20">
        <v>549.43656712999996</v>
      </c>
      <c r="H33" s="15">
        <f t="shared" si="1"/>
        <v>-271.09560657999992</v>
      </c>
      <c r="I33" s="20"/>
      <c r="J33" s="20"/>
      <c r="K33" s="15"/>
      <c r="L33" s="20"/>
      <c r="M33" s="20"/>
      <c r="N33" s="15"/>
    </row>
    <row r="34" spans="1:14" s="21" customFormat="1" x14ac:dyDescent="0.25">
      <c r="A34" s="13" t="s">
        <v>49</v>
      </c>
      <c r="B34" s="17" t="s">
        <v>50</v>
      </c>
      <c r="C34" s="15">
        <f>SUM(C36:C39)</f>
        <v>27452.442769831745</v>
      </c>
      <c r="D34" s="15">
        <f>SUM(D36:D39)</f>
        <v>64233.962216986765</v>
      </c>
      <c r="E34" s="15">
        <f t="shared" si="0"/>
        <v>-36781.51944715502</v>
      </c>
      <c r="F34" s="15">
        <f>SUM(F36:F39)</f>
        <v>30645.332269093436</v>
      </c>
      <c r="G34" s="15">
        <f>SUM(G36:G39)</f>
        <v>62945.86887069467</v>
      </c>
      <c r="H34" s="15">
        <f t="shared" si="1"/>
        <v>-32300.536601601234</v>
      </c>
      <c r="I34" s="15"/>
      <c r="J34" s="15"/>
      <c r="K34" s="15"/>
      <c r="L34" s="15"/>
      <c r="M34" s="15"/>
      <c r="N34" s="15"/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930</v>
      </c>
      <c r="D36" s="20">
        <v>29555.500000000004</v>
      </c>
      <c r="E36" s="15">
        <f t="shared" si="0"/>
        <v>-28625.500000000004</v>
      </c>
      <c r="F36" s="20">
        <v>877.5</v>
      </c>
      <c r="G36" s="20">
        <v>29599.399999999998</v>
      </c>
      <c r="H36" s="15">
        <f t="shared" ref="H36:H39" si="2">+F36-G36</f>
        <v>-28721.899999999998</v>
      </c>
      <c r="I36" s="20"/>
      <c r="J36" s="20"/>
      <c r="K36" s="15"/>
      <c r="L36" s="20"/>
      <c r="M36" s="20"/>
      <c r="N36" s="15"/>
    </row>
    <row r="37" spans="1:14" s="21" customFormat="1" x14ac:dyDescent="0.25">
      <c r="A37" s="13" t="s">
        <v>53</v>
      </c>
      <c r="B37" s="19" t="s">
        <v>18</v>
      </c>
      <c r="C37" s="20">
        <v>10592.3</v>
      </c>
      <c r="D37" s="20">
        <v>18822.400000000001</v>
      </c>
      <c r="E37" s="15">
        <f t="shared" si="0"/>
        <v>-8230.1000000000022</v>
      </c>
      <c r="F37" s="20">
        <v>12617.2</v>
      </c>
      <c r="G37" s="20">
        <v>17906.800000000003</v>
      </c>
      <c r="H37" s="15">
        <f t="shared" si="2"/>
        <v>-5289.6000000000022</v>
      </c>
      <c r="I37" s="20"/>
      <c r="J37" s="20"/>
      <c r="K37" s="15"/>
      <c r="L37" s="20"/>
      <c r="M37" s="20"/>
      <c r="N37" s="15"/>
    </row>
    <row r="38" spans="1:14" s="21" customFormat="1" x14ac:dyDescent="0.25">
      <c r="A38" s="13" t="s">
        <v>54</v>
      </c>
      <c r="B38" s="19" t="s">
        <v>20</v>
      </c>
      <c r="C38" s="20">
        <v>8894.4358976772837</v>
      </c>
      <c r="D38" s="20">
        <v>5735.828705656756</v>
      </c>
      <c r="E38" s="15">
        <f t="shared" si="0"/>
        <v>3158.6071920205277</v>
      </c>
      <c r="F38" s="20">
        <v>9865.2555639385919</v>
      </c>
      <c r="G38" s="20">
        <v>5419.645594574672</v>
      </c>
      <c r="H38" s="15">
        <f t="shared" si="2"/>
        <v>4445.6099693639198</v>
      </c>
      <c r="I38" s="20"/>
      <c r="J38" s="20"/>
      <c r="K38" s="15"/>
      <c r="L38" s="20"/>
      <c r="M38" s="20"/>
      <c r="N38" s="15"/>
    </row>
    <row r="39" spans="1:14" s="21" customFormat="1" x14ac:dyDescent="0.25">
      <c r="A39" s="13" t="s">
        <v>55</v>
      </c>
      <c r="B39" s="19" t="s">
        <v>22</v>
      </c>
      <c r="C39" s="20">
        <v>7035.706872154462</v>
      </c>
      <c r="D39" s="20">
        <v>10120.233511330001</v>
      </c>
      <c r="E39" s="15">
        <f t="shared" si="0"/>
        <v>-3084.5266391755395</v>
      </c>
      <c r="F39" s="20">
        <v>7285.3767051548411</v>
      </c>
      <c r="G39" s="20">
        <v>10020.02327612</v>
      </c>
      <c r="H39" s="15">
        <f t="shared" si="2"/>
        <v>-2734.6465709651593</v>
      </c>
      <c r="I39" s="20"/>
      <c r="J39" s="20"/>
      <c r="K39" s="15"/>
      <c r="L39" s="20"/>
      <c r="M39" s="20"/>
      <c r="N39" s="15"/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1293.3217256246389</v>
      </c>
      <c r="D41" s="20">
        <v>0</v>
      </c>
      <c r="E41" s="15">
        <f t="shared" si="0"/>
        <v>1293.3217256246389</v>
      </c>
      <c r="F41" s="20">
        <v>1302.5767932079702</v>
      </c>
      <c r="G41" s="20">
        <v>0</v>
      </c>
      <c r="H41" s="15">
        <f t="shared" ref="H41:H48" si="3">+F41-G41</f>
        <v>1302.5767932079702</v>
      </c>
      <c r="I41" s="20"/>
      <c r="J41" s="20"/>
      <c r="K41" s="15"/>
      <c r="L41" s="20"/>
      <c r="M41" s="20"/>
      <c r="N41" s="15"/>
    </row>
    <row r="42" spans="1:14" s="21" customFormat="1" x14ac:dyDescent="0.25">
      <c r="A42" s="13" t="s">
        <v>59</v>
      </c>
      <c r="B42" s="19" t="s">
        <v>60</v>
      </c>
      <c r="C42" s="20">
        <v>14801.725006054459</v>
      </c>
      <c r="D42" s="20">
        <v>44856.726540230004</v>
      </c>
      <c r="E42" s="15">
        <f t="shared" si="0"/>
        <v>-30055.001534175542</v>
      </c>
      <c r="F42" s="20">
        <v>16749.56374733484</v>
      </c>
      <c r="G42" s="20">
        <v>45496.305380769991</v>
      </c>
      <c r="H42" s="15">
        <f t="shared" si="3"/>
        <v>-28746.741633435151</v>
      </c>
      <c r="I42" s="20"/>
      <c r="J42" s="20"/>
      <c r="K42" s="15"/>
      <c r="L42" s="20"/>
      <c r="M42" s="20"/>
      <c r="N42" s="15"/>
    </row>
    <row r="43" spans="1:14" s="21" customFormat="1" x14ac:dyDescent="0.25">
      <c r="A43" s="13" t="s">
        <v>61</v>
      </c>
      <c r="B43" s="19" t="s">
        <v>62</v>
      </c>
      <c r="C43" s="20">
        <v>6996.4175139926456</v>
      </c>
      <c r="D43" s="20">
        <v>10723.348046296756</v>
      </c>
      <c r="E43" s="15">
        <f t="shared" si="0"/>
        <v>-3726.9305323041108</v>
      </c>
      <c r="F43" s="20">
        <v>7460.3031126706219</v>
      </c>
      <c r="G43" s="20">
        <v>9973.8516708146726</v>
      </c>
      <c r="H43" s="15">
        <f t="shared" si="3"/>
        <v>-2513.5485581440507</v>
      </c>
      <c r="I43" s="20"/>
      <c r="J43" s="20"/>
      <c r="K43" s="15"/>
      <c r="L43" s="20"/>
      <c r="M43" s="20"/>
      <c r="N43" s="15"/>
    </row>
    <row r="44" spans="1:14" s="21" customFormat="1" x14ac:dyDescent="0.25">
      <c r="A44" s="13" t="s">
        <v>63</v>
      </c>
      <c r="B44" s="19" t="s">
        <v>64</v>
      </c>
      <c r="C44" s="20">
        <v>156.76372481999999</v>
      </c>
      <c r="D44" s="20">
        <v>579.80920866000008</v>
      </c>
      <c r="E44" s="15">
        <f t="shared" si="0"/>
        <v>-423.04548384000009</v>
      </c>
      <c r="F44" s="20">
        <v>152.48597532000002</v>
      </c>
      <c r="G44" s="20">
        <v>619.50691891000042</v>
      </c>
      <c r="H44" s="15">
        <f t="shared" si="3"/>
        <v>-467.0209435900004</v>
      </c>
      <c r="I44" s="20"/>
      <c r="J44" s="20"/>
      <c r="K44" s="15"/>
      <c r="L44" s="20"/>
      <c r="M44" s="20"/>
      <c r="N44" s="15"/>
    </row>
    <row r="45" spans="1:14" s="21" customFormat="1" x14ac:dyDescent="0.25">
      <c r="A45" s="13" t="s">
        <v>65</v>
      </c>
      <c r="B45" s="19" t="s">
        <v>66</v>
      </c>
      <c r="C45" s="20">
        <v>3898.0805851100004</v>
      </c>
      <c r="D45" s="20">
        <v>4447.4509531100002</v>
      </c>
      <c r="E45" s="15">
        <f t="shared" si="0"/>
        <v>-549.37036799999987</v>
      </c>
      <c r="F45" s="20">
        <v>4042.5766112499996</v>
      </c>
      <c r="G45" s="20">
        <v>4724.1617479300003</v>
      </c>
      <c r="H45" s="15">
        <f t="shared" si="3"/>
        <v>-681.58513668000069</v>
      </c>
      <c r="I45" s="20"/>
      <c r="J45" s="20"/>
      <c r="K45" s="15"/>
      <c r="L45" s="20"/>
      <c r="M45" s="20"/>
      <c r="N45" s="15"/>
    </row>
    <row r="46" spans="1:14" s="21" customFormat="1" x14ac:dyDescent="0.25">
      <c r="A46" s="13" t="s">
        <v>67</v>
      </c>
      <c r="B46" s="19" t="s">
        <v>68</v>
      </c>
      <c r="C46" s="20">
        <v>306.13421423</v>
      </c>
      <c r="D46" s="20">
        <v>2090.6274686900001</v>
      </c>
      <c r="E46" s="15">
        <f t="shared" si="0"/>
        <v>-1784.4932544600001</v>
      </c>
      <c r="F46" s="20">
        <v>937.82602930999985</v>
      </c>
      <c r="G46" s="20">
        <v>584.94315226999993</v>
      </c>
      <c r="H46" s="15">
        <f t="shared" si="3"/>
        <v>352.88287703999993</v>
      </c>
      <c r="I46" s="20"/>
      <c r="J46" s="20"/>
      <c r="K46" s="15"/>
      <c r="L46" s="20"/>
      <c r="M46" s="20"/>
      <c r="N46" s="15"/>
    </row>
    <row r="47" spans="1:14" s="21" customFormat="1" x14ac:dyDescent="0.25">
      <c r="A47" s="13" t="s">
        <v>69</v>
      </c>
      <c r="B47" s="19" t="s">
        <v>70</v>
      </c>
      <c r="C47" s="23"/>
      <c r="D47" s="20">
        <v>1536</v>
      </c>
      <c r="E47" s="15">
        <f t="shared" si="0"/>
        <v>-1536</v>
      </c>
      <c r="F47" s="23"/>
      <c r="G47" s="20">
        <v>1547.1</v>
      </c>
      <c r="H47" s="15">
        <f t="shared" si="3"/>
        <v>-1547.1</v>
      </c>
      <c r="I47" s="23"/>
      <c r="J47" s="20"/>
      <c r="K47" s="15"/>
      <c r="L47" s="23"/>
      <c r="M47" s="20"/>
      <c r="N47" s="15"/>
    </row>
    <row r="48" spans="1:14" s="21" customFormat="1" x14ac:dyDescent="0.25">
      <c r="A48" s="13" t="s">
        <v>71</v>
      </c>
      <c r="B48" s="17" t="s">
        <v>72</v>
      </c>
      <c r="C48" s="20">
        <v>15639.4</v>
      </c>
      <c r="D48" s="23"/>
      <c r="E48" s="15">
        <f t="shared" si="0"/>
        <v>15639.4</v>
      </c>
      <c r="F48" s="20">
        <v>15390.8</v>
      </c>
      <c r="G48" s="23"/>
      <c r="H48" s="15">
        <f t="shared" si="3"/>
        <v>15390.8</v>
      </c>
      <c r="I48" s="20"/>
      <c r="J48" s="23"/>
      <c r="K48" s="15"/>
      <c r="L48" s="20"/>
      <c r="M48" s="23"/>
      <c r="N48" s="15"/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2026-06-30T12:35:23Z</dcterms:created>
  <dcterms:modified xsi:type="dcterms:W3CDTF">2026-09-24T07:26:55Z</dcterms:modified>
</cp:coreProperties>
</file>