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30" windowHeight="6150" tabRatio="595" activeTab="0"/>
  </bookViews>
  <sheets>
    <sheet name="Sprava_CP_spolu" sheetId="1" r:id="rId1"/>
    <sheet name="vzorce" sheetId="2" state="hidden" r:id="rId2"/>
  </sheets>
  <definedNames>
    <definedName name="DCP">#REF!</definedName>
    <definedName name="MCP">#REF!</definedName>
    <definedName name="_xlnm.Print_Area" localSheetId="0">'Sprava_CP_spolu'!$A$1:$Q$26</definedName>
    <definedName name="v86_Dlhove_CP_Klient">#REF!</definedName>
    <definedName name="v86_Majet_CP_Klient">#REF!</definedName>
    <definedName name="v86_zhr_parametre">#REF!</definedName>
    <definedName name="v86_zhr_vykazy">#REF!</definedName>
  </definedNames>
  <calcPr fullCalcOnLoad="1"/>
</workbook>
</file>

<file path=xl/sharedStrings.xml><?xml version="1.0" encoding="utf-8"?>
<sst xmlns="http://schemas.openxmlformats.org/spreadsheetml/2006/main" count="79" uniqueCount="49">
  <si>
    <t>Rezidencia investora</t>
  </si>
  <si>
    <t>Investor</t>
  </si>
  <si>
    <t>Zahraničné CP</t>
  </si>
  <si>
    <t>SPOLU</t>
  </si>
  <si>
    <t>Majetkové CP</t>
  </si>
  <si>
    <r>
      <t>Správcovia cenných papierov</t>
    </r>
    <r>
      <rPr>
        <vertAlign val="superscript"/>
        <sz val="10"/>
        <rFont val="Arial"/>
        <family val="2"/>
      </rPr>
      <t>1</t>
    </r>
  </si>
  <si>
    <r>
      <t>Finančné inštitúcie</t>
    </r>
    <r>
      <rPr>
        <vertAlign val="superscript"/>
        <sz val="10"/>
        <rFont val="Arial"/>
        <family val="2"/>
      </rPr>
      <t>2</t>
    </r>
  </si>
  <si>
    <r>
      <t>Retail</t>
    </r>
    <r>
      <rPr>
        <vertAlign val="superscript"/>
        <sz val="10"/>
        <rFont val="Arial"/>
        <family val="2"/>
      </rPr>
      <t>3</t>
    </r>
  </si>
  <si>
    <r>
      <t>Právnické osoby</t>
    </r>
    <r>
      <rPr>
        <vertAlign val="superscript"/>
        <sz val="10"/>
        <rFont val="Arial"/>
        <family val="2"/>
      </rPr>
      <t>4</t>
    </r>
  </si>
  <si>
    <r>
      <t>Verejná správa</t>
    </r>
    <r>
      <rPr>
        <vertAlign val="superscript"/>
        <sz val="10"/>
        <rFont val="Arial"/>
        <family val="2"/>
      </rPr>
      <t>5</t>
    </r>
  </si>
  <si>
    <t>zahraničný</t>
  </si>
  <si>
    <t>Finančné inštitúcie</t>
  </si>
  <si>
    <t>Dlhové CP</t>
  </si>
  <si>
    <t>Druh CP</t>
  </si>
  <si>
    <t>Vysvetlivky:</t>
  </si>
  <si>
    <t>S</t>
  </si>
  <si>
    <t>Bankový sektor</t>
  </si>
  <si>
    <t>Subjekt:</t>
  </si>
  <si>
    <t>Majet_CP_Klient</t>
  </si>
  <si>
    <t>Dlhove_CP_Klient</t>
  </si>
  <si>
    <r>
      <t xml:space="preserve">1 </t>
    </r>
    <r>
      <rPr>
        <sz val="10"/>
        <rFont val="Arial"/>
        <family val="2"/>
      </rPr>
      <t>Správcovia cenných papierov s rezidenciou v SR</t>
    </r>
  </si>
  <si>
    <r>
      <t xml:space="preserve">2 </t>
    </r>
    <r>
      <rPr>
        <sz val="10"/>
        <rFont val="Arial"/>
        <family val="2"/>
      </rPr>
      <t>Finančné inštitúcie (sektor S.12) okrem správcov cenných papierov definovaných v bode 1</t>
    </r>
  </si>
  <si>
    <r>
      <t>3</t>
    </r>
    <r>
      <rPr>
        <sz val="11"/>
        <rFont val="Arial"/>
        <family val="0"/>
      </rPr>
      <t xml:space="preserve"> </t>
    </r>
    <r>
      <rPr>
        <sz val="10"/>
        <rFont val="Arial"/>
        <family val="2"/>
      </rPr>
      <t>Retail - fyzické osoby (sektor S.14)</t>
    </r>
  </si>
  <si>
    <r>
      <t>4</t>
    </r>
    <r>
      <rPr>
        <sz val="10"/>
        <rFont val="Arial"/>
        <family val="2"/>
      </rPr>
      <t xml:space="preserve"> Právnické osoby (sektor S.11 a S.15)</t>
    </r>
  </si>
  <si>
    <r>
      <t>5</t>
    </r>
    <r>
      <rPr>
        <sz val="11"/>
        <rFont val="Arial"/>
        <family val="0"/>
      </rPr>
      <t xml:space="preserve"> </t>
    </r>
    <r>
      <rPr>
        <sz val="10"/>
        <rFont val="Arial"/>
        <family val="2"/>
      </rPr>
      <t>Verejná správa (sektor S.13)</t>
    </r>
  </si>
  <si>
    <t>Tuzemské CP</t>
  </si>
  <si>
    <t>tuzemský</t>
  </si>
  <si>
    <t>DS_P</t>
  </si>
  <si>
    <t>VUM_P</t>
  </si>
  <si>
    <t>CD_P</t>
  </si>
  <si>
    <t>E2_P</t>
  </si>
  <si>
    <t>E1_P</t>
  </si>
  <si>
    <t>DS_RP</t>
  </si>
  <si>
    <t>VUM_RP</t>
  </si>
  <si>
    <t>CD_RP</t>
  </si>
  <si>
    <t>E1_RP</t>
  </si>
  <si>
    <t>E2_RP</t>
  </si>
  <si>
    <t>VUM_RP - finančné nástroje nadobudnuté na vlastný účet majiteľa podľa § 105 vedenom centrálnym depozitárom na základe riadenia portfólia</t>
  </si>
  <si>
    <t>DS_P - úschova a správa vrátane držiteľskej správy - finančné nástroje nadobudnuté na základe pokynu (prevod, prechod, presun)</t>
  </si>
  <si>
    <t>DS_RP - úschova a správa vrátane držiteľskej správy - finančné nástroje nadobudnuté na základe riadenia portfólia</t>
  </si>
  <si>
    <t>S - správa - custody služby</t>
  </si>
  <si>
    <t>VUM_P - finančné nástroje nadobudnuté na vlastný účet majiteľa podľa § 105 vedenom centrálnym depozitárom na základe pokynu (prevod, prechod, presun)</t>
  </si>
  <si>
    <t>CD_P - finančné nástroje nadobudnuté na účet majiteľa podľa § 105 vedenom bankou alebo OCP ako členom centrálneho depozitára v rámci klientskeho účtu člena zriadeného § 106 na základe pokynu (prevod, prechod, presun)</t>
  </si>
  <si>
    <t>CD_RP - finančné nástroje nadobudnuté na účet majiteľa podľa § 105 vedenom bankou alebo OCP ako členom centrálneho depozitára v rámci klientskeho účtu člena zriadeného § 106 na základe riadenia portfólia</t>
  </si>
  <si>
    <t>E1_P - finančné nástroje nadobudnuté na účet majiteľa v evidencii vedenej priamo na meno klienta bankou, pobočkou zahraničnej banky, obchodníkom s cennými papiermi alebo (zahraničnou) pobočkou obchodníka s cennými papiermi v SR inou ako vykazujúci subjekt - na základe pokynu (prevod, prechod, presun, sprostredkovanie)</t>
  </si>
  <si>
    <t>E1_RP - finančné nástroje nadobudnuté na účet majiteľa v evidencii vedenej priamo na meno klienta bankou, pobočkou zahraničnej banky, obchodníkom s cennými papiermi alebo (zahraničnou) pobočkou obchodníka s cennými papiermi v SR inou ako vykazujúci subjekt - na základe riadenia portfólia</t>
  </si>
  <si>
    <t>E2_P - finančné nástroje nadobudnuté na účet majiteľa v evidencii vedenej priamo na meno klienta inou osobou ako v prípade E1, najmä subjektom v zahraničí  alebo správcovskou spoločnosťou (vedenie podielových listov) na základe pokynu (prevod, prechod, presun, sprostredkovanie)</t>
  </si>
  <si>
    <t>E2_RP - finančné nástroje nadobudnuté na účet majiteľa v evidencii vedenej priamo na meno klienta inou osobou ako v prípade E1, najmä subjektom v zahraničí  alebo správcovskou spoločnosťou (vedenie podielových listov) na základe riadenia portfólia</t>
  </si>
  <si>
    <t>Typ správy: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</si>
</sst>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d/m/yyyy\ hh:mm:ss"/>
    <numFmt numFmtId="175" formatCode="0.0%"/>
    <numFmt numFmtId="176" formatCode="0.0"/>
    <numFmt numFmtId="177" formatCode="0.00;\-0.00;\-"/>
    <numFmt numFmtId="178" formatCode="#,##0.00;\-#,##0.00;\-"/>
    <numFmt numFmtId="179" formatCode="#,##0;\-#,##0;\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"/>
    <numFmt numFmtId="184" formatCode="[$€-2]\ #,##0.00_);[Red]\([$€-2]\ #,##0.00\)"/>
    <numFmt numFmtId="185" formatCode="[$-41B]d\.\ mmmm\ yyyy"/>
    <numFmt numFmtId="186" formatCode="#,##0.0"/>
    <numFmt numFmtId="187" formatCode="#,##0.000"/>
    <numFmt numFmtId="188" formatCode="#,##0.0000"/>
    <numFmt numFmtId="189" formatCode="#,##0.00000"/>
    <numFmt numFmtId="190" formatCode="#,##0.000000"/>
    <numFmt numFmtId="191" formatCode="#,##0.0000000"/>
    <numFmt numFmtId="192" formatCode="#,##0.00000000"/>
    <numFmt numFmtId="193" formatCode="#,##0.000000000"/>
    <numFmt numFmtId="194" formatCode="#,##0.0000000000"/>
    <numFmt numFmtId="195" formatCode="d/m/yyyy;@"/>
    <numFmt numFmtId="196" formatCode="#,##0\ [$EUR]"/>
    <numFmt numFmtId="197" formatCode="0.0000"/>
    <numFmt numFmtId="198" formatCode="dd\.mm\.yyyy"/>
  </numFmts>
  <fonts count="45">
    <font>
      <sz val="11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5" applyNumberFormat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26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3" fontId="0" fillId="34" borderId="10" xfId="0" applyNumberFormat="1" applyFill="1" applyBorder="1" applyAlignment="1">
      <alignment/>
    </xf>
    <xf numFmtId="0" fontId="0" fillId="34" borderId="0" xfId="0" applyFill="1" applyAlignment="1">
      <alignment/>
    </xf>
    <xf numFmtId="0" fontId="6" fillId="35" borderId="11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3" fontId="6" fillId="36" borderId="11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3" fontId="6" fillId="36" borderId="16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3" fontId="6" fillId="0" borderId="11" xfId="0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3" fontId="6" fillId="0" borderId="18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3" fontId="6" fillId="0" borderId="20" xfId="0" applyNumberFormat="1" applyFont="1" applyFill="1" applyBorder="1" applyAlignment="1">
      <alignment horizontal="right" vertical="center"/>
    </xf>
    <xf numFmtId="3" fontId="6" fillId="0" borderId="21" xfId="0" applyNumberFormat="1" applyFont="1" applyFill="1" applyBorder="1" applyAlignment="1">
      <alignment horizontal="right" vertical="center"/>
    </xf>
    <xf numFmtId="3" fontId="6" fillId="0" borderId="22" xfId="0" applyNumberFormat="1" applyFont="1" applyFill="1" applyBorder="1" applyAlignment="1">
      <alignment horizontal="right" vertical="center"/>
    </xf>
    <xf numFmtId="0" fontId="0" fillId="35" borderId="12" xfId="0" applyFill="1" applyBorder="1" applyAlignment="1">
      <alignment horizontal="left" vertic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35" borderId="23" xfId="0" applyFont="1" applyFill="1" applyBorder="1" applyAlignment="1">
      <alignment horizontal="left" vertical="center"/>
    </xf>
    <xf numFmtId="0" fontId="0" fillId="35" borderId="12" xfId="0" applyFont="1" applyFill="1" applyBorder="1" applyAlignment="1">
      <alignment horizontal="left" vertical="center"/>
    </xf>
    <xf numFmtId="0" fontId="0" fillId="35" borderId="24" xfId="0" applyFill="1" applyBorder="1" applyAlignment="1">
      <alignment horizontal="left" vertical="center"/>
    </xf>
    <xf numFmtId="0" fontId="0" fillId="35" borderId="24" xfId="0" applyFill="1" applyBorder="1" applyAlignment="1">
      <alignment horizontal="left" vertical="center" wrapText="1"/>
    </xf>
    <xf numFmtId="0" fontId="0" fillId="35" borderId="20" xfId="0" applyFill="1" applyBorder="1" applyAlignment="1">
      <alignment horizontal="left" vertical="center"/>
    </xf>
    <xf numFmtId="0" fontId="40" fillId="0" borderId="0" xfId="0" applyFont="1" applyAlignment="1">
      <alignment/>
    </xf>
    <xf numFmtId="0" fontId="40" fillId="0" borderId="0" xfId="0" applyFont="1" applyAlignment="1">
      <alignment vertic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/>
    </xf>
    <xf numFmtId="0" fontId="6" fillId="35" borderId="11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/>
    </xf>
    <xf numFmtId="0" fontId="6" fillId="35" borderId="23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 textRotation="90"/>
    </xf>
    <xf numFmtId="0" fontId="6" fillId="35" borderId="17" xfId="0" applyFont="1" applyFill="1" applyBorder="1" applyAlignment="1">
      <alignment horizontal="center" vertical="center" textRotation="90"/>
    </xf>
    <xf numFmtId="0" fontId="6" fillId="35" borderId="20" xfId="0" applyFont="1" applyFill="1" applyBorder="1" applyAlignment="1">
      <alignment horizontal="center" vertical="center" textRotation="90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right" vertical="center"/>
    </xf>
    <xf numFmtId="3" fontId="6" fillId="0" borderId="24" xfId="0" applyNumberFormat="1" applyFont="1" applyFill="1" applyBorder="1" applyAlignment="1">
      <alignment horizontal="right" vertical="center"/>
    </xf>
    <xf numFmtId="3" fontId="6" fillId="0" borderId="23" xfId="0" applyNumberFormat="1" applyFont="1" applyFill="1" applyBorder="1" applyAlignment="1">
      <alignment horizontal="right" vertical="center"/>
    </xf>
    <xf numFmtId="3" fontId="6" fillId="0" borderId="25" xfId="0" applyNumberFormat="1" applyFont="1" applyFill="1" applyBorder="1" applyAlignment="1">
      <alignment horizontal="right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al 17" xfId="57"/>
    <cellStyle name="Normal 2" xfId="58"/>
    <cellStyle name="Normal 2 2" xfId="59"/>
    <cellStyle name="Normal 3" xfId="60"/>
    <cellStyle name="Normal 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A61"/>
  <sheetViews>
    <sheetView showGridLines="0" tabSelected="1" zoomScalePageLayoutView="0" workbookViewId="0" topLeftCell="A1">
      <selection activeCell="A1" sqref="A1"/>
    </sheetView>
  </sheetViews>
  <sheetFormatPr defaultColWidth="9.00390625" defaultRowHeight="14.25"/>
  <cols>
    <col min="1" max="1" width="8.125" style="0" customWidth="1"/>
    <col min="2" max="2" width="14.625" style="0" customWidth="1"/>
    <col min="3" max="3" width="25.75390625" style="0" bestFit="1" customWidth="1"/>
    <col min="4" max="121" width="13.75390625" style="0" customWidth="1"/>
  </cols>
  <sheetData>
    <row r="1" spans="1:3" ht="15">
      <c r="A1" s="29" t="s">
        <v>17</v>
      </c>
      <c r="B1" s="29"/>
      <c r="C1" s="29" t="s">
        <v>16</v>
      </c>
    </row>
    <row r="3" spans="1:27" ht="16.5" customHeight="1">
      <c r="A3" s="51" t="s">
        <v>13</v>
      </c>
      <c r="B3" s="51" t="s">
        <v>0</v>
      </c>
      <c r="C3" s="53" t="s">
        <v>1</v>
      </c>
      <c r="D3" s="45" t="s">
        <v>25</v>
      </c>
      <c r="E3" s="46"/>
      <c r="F3" s="46"/>
      <c r="G3" s="46"/>
      <c r="H3" s="46"/>
      <c r="I3" s="46"/>
      <c r="J3" s="46"/>
      <c r="K3" s="46"/>
      <c r="L3" s="46"/>
      <c r="M3" s="46"/>
      <c r="N3" s="46"/>
      <c r="O3" s="47"/>
      <c r="P3" s="45" t="s">
        <v>2</v>
      </c>
      <c r="Q3" s="46"/>
      <c r="R3" s="46"/>
      <c r="S3" s="46"/>
      <c r="T3" s="46"/>
      <c r="U3" s="46"/>
      <c r="V3" s="46"/>
      <c r="W3" s="46"/>
      <c r="X3" s="46"/>
      <c r="Y3" s="46"/>
      <c r="Z3" s="46"/>
      <c r="AA3" s="47"/>
    </row>
    <row r="4" spans="1:27" ht="16.5" customHeight="1">
      <c r="A4" s="52"/>
      <c r="B4" s="52"/>
      <c r="C4" s="53"/>
      <c r="D4" s="10" t="s">
        <v>3</v>
      </c>
      <c r="E4" s="12" t="s">
        <v>27</v>
      </c>
      <c r="F4" s="12" t="s">
        <v>32</v>
      </c>
      <c r="G4" s="13" t="s">
        <v>15</v>
      </c>
      <c r="H4" s="12" t="s">
        <v>28</v>
      </c>
      <c r="I4" s="12" t="s">
        <v>33</v>
      </c>
      <c r="J4" s="11" t="s">
        <v>29</v>
      </c>
      <c r="K4" s="10" t="s">
        <v>34</v>
      </c>
      <c r="L4" s="12" t="s">
        <v>31</v>
      </c>
      <c r="M4" s="12" t="s">
        <v>35</v>
      </c>
      <c r="N4" s="12" t="s">
        <v>30</v>
      </c>
      <c r="O4" s="12" t="s">
        <v>36</v>
      </c>
      <c r="P4" s="10" t="s">
        <v>3</v>
      </c>
      <c r="Q4" s="12" t="s">
        <v>27</v>
      </c>
      <c r="R4" s="12" t="s">
        <v>32</v>
      </c>
      <c r="S4" s="13" t="s">
        <v>15</v>
      </c>
      <c r="T4" s="12" t="s">
        <v>28</v>
      </c>
      <c r="U4" s="12" t="s">
        <v>33</v>
      </c>
      <c r="V4" s="11" t="s">
        <v>29</v>
      </c>
      <c r="W4" s="10" t="s">
        <v>34</v>
      </c>
      <c r="X4" s="12" t="s">
        <v>31</v>
      </c>
      <c r="Y4" s="12" t="s">
        <v>35</v>
      </c>
      <c r="Z4" s="12" t="s">
        <v>30</v>
      </c>
      <c r="AA4" s="12" t="s">
        <v>36</v>
      </c>
    </row>
    <row r="5" spans="1:27" ht="16.5" customHeight="1">
      <c r="A5" s="48" t="s">
        <v>4</v>
      </c>
      <c r="B5" s="42" t="s">
        <v>26</v>
      </c>
      <c r="C5" s="32" t="s">
        <v>3</v>
      </c>
      <c r="D5" s="14">
        <v>3970843358.182806</v>
      </c>
      <c r="E5" s="15">
        <v>669943015.2904782</v>
      </c>
      <c r="F5" s="15">
        <v>0</v>
      </c>
      <c r="G5" s="15">
        <v>3679942.8982826</v>
      </c>
      <c r="H5" s="15">
        <v>2278280914.9804516</v>
      </c>
      <c r="I5" s="15">
        <v>0</v>
      </c>
      <c r="J5" s="15">
        <v>976434203.5135963</v>
      </c>
      <c r="K5" s="15">
        <v>0</v>
      </c>
      <c r="L5" s="15">
        <v>42505281.5</v>
      </c>
      <c r="M5" s="15">
        <v>0</v>
      </c>
      <c r="N5" s="15">
        <v>0</v>
      </c>
      <c r="O5" s="21">
        <v>0</v>
      </c>
      <c r="P5" s="14">
        <v>12406813552.432276</v>
      </c>
      <c r="Q5" s="54">
        <v>9682126979.118591</v>
      </c>
      <c r="R5" s="15">
        <v>68474249.31767294</v>
      </c>
      <c r="S5" s="15">
        <v>2593634951.9829187</v>
      </c>
      <c r="T5" s="15">
        <v>5.2</v>
      </c>
      <c r="U5" s="15">
        <v>0</v>
      </c>
      <c r="V5" s="15">
        <v>90</v>
      </c>
      <c r="W5" s="15">
        <v>0</v>
      </c>
      <c r="X5" s="15">
        <v>59842597.06048794</v>
      </c>
      <c r="Y5" s="15">
        <v>0</v>
      </c>
      <c r="Z5" s="15">
        <v>2734679.7526068874</v>
      </c>
      <c r="AA5" s="21">
        <v>0</v>
      </c>
    </row>
    <row r="6" spans="1:27" ht="16.5" customHeight="1">
      <c r="A6" s="49"/>
      <c r="B6" s="43"/>
      <c r="C6" s="33" t="s">
        <v>5</v>
      </c>
      <c r="D6" s="20">
        <v>1700000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1700000</v>
      </c>
      <c r="K6" s="15">
        <v>0</v>
      </c>
      <c r="L6" s="15">
        <v>0</v>
      </c>
      <c r="M6" s="15">
        <v>0</v>
      </c>
      <c r="N6" s="15">
        <v>0</v>
      </c>
      <c r="O6" s="21">
        <v>0</v>
      </c>
      <c r="P6" s="20">
        <v>466841.23806004605</v>
      </c>
      <c r="Q6" s="54">
        <v>466841.23806004605</v>
      </c>
      <c r="R6" s="15">
        <v>0</v>
      </c>
      <c r="S6" s="15">
        <v>0</v>
      </c>
      <c r="T6" s="15">
        <v>0</v>
      </c>
      <c r="U6" s="15">
        <v>0</v>
      </c>
      <c r="V6" s="15">
        <v>0</v>
      </c>
      <c r="W6" s="15">
        <v>0</v>
      </c>
      <c r="X6" s="15">
        <v>0</v>
      </c>
      <c r="Y6" s="15">
        <v>0</v>
      </c>
      <c r="Z6" s="15">
        <v>0</v>
      </c>
      <c r="AA6" s="21">
        <v>0</v>
      </c>
    </row>
    <row r="7" spans="1:27" ht="16.5" customHeight="1">
      <c r="A7" s="49"/>
      <c r="B7" s="43"/>
      <c r="C7" s="34" t="s">
        <v>6</v>
      </c>
      <c r="D7" s="22">
        <v>521845039.5152184</v>
      </c>
      <c r="E7" s="16">
        <v>119889271.14113401</v>
      </c>
      <c r="F7" s="16">
        <v>0</v>
      </c>
      <c r="G7" s="16">
        <v>3623511.7</v>
      </c>
      <c r="H7" s="16">
        <v>266216510.60367185</v>
      </c>
      <c r="I7" s="16">
        <v>0</v>
      </c>
      <c r="J7" s="16">
        <v>132115746.07041271</v>
      </c>
      <c r="K7" s="16">
        <v>0</v>
      </c>
      <c r="L7" s="16">
        <v>0</v>
      </c>
      <c r="M7" s="16">
        <v>0</v>
      </c>
      <c r="N7" s="16">
        <v>0</v>
      </c>
      <c r="O7" s="23">
        <v>0</v>
      </c>
      <c r="P7" s="22">
        <v>10481817953.009977</v>
      </c>
      <c r="Q7" s="55">
        <v>7889153158.170147</v>
      </c>
      <c r="R7" s="16">
        <v>0</v>
      </c>
      <c r="S7" s="16">
        <v>2591920980.1503053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743814.6895280001</v>
      </c>
      <c r="AA7" s="23">
        <v>0</v>
      </c>
    </row>
    <row r="8" spans="1:27" ht="16.5" customHeight="1">
      <c r="A8" s="49"/>
      <c r="B8" s="43"/>
      <c r="C8" s="34" t="s">
        <v>7</v>
      </c>
      <c r="D8" s="22">
        <v>2485830171.987694</v>
      </c>
      <c r="E8" s="16">
        <v>499391119.15391815</v>
      </c>
      <c r="F8" s="16">
        <v>0</v>
      </c>
      <c r="G8" s="16">
        <v>43931.198282599995</v>
      </c>
      <c r="H8" s="16">
        <v>1933231496.711428</v>
      </c>
      <c r="I8" s="16">
        <v>0</v>
      </c>
      <c r="J8" s="16">
        <v>36986243.42406697</v>
      </c>
      <c r="K8" s="16">
        <v>0</v>
      </c>
      <c r="L8" s="16">
        <v>16177381.500000002</v>
      </c>
      <c r="M8" s="16">
        <v>0</v>
      </c>
      <c r="N8" s="16">
        <v>0</v>
      </c>
      <c r="O8" s="23">
        <v>0</v>
      </c>
      <c r="P8" s="22">
        <v>1778347972.6482024</v>
      </c>
      <c r="Q8" s="55">
        <v>1653868922.7950947</v>
      </c>
      <c r="R8" s="16">
        <v>61227872.89236859</v>
      </c>
      <c r="S8" s="16">
        <v>1523219.6571699516</v>
      </c>
      <c r="T8" s="16">
        <v>4.25</v>
      </c>
      <c r="U8" s="16">
        <v>0</v>
      </c>
      <c r="V8" s="16">
        <v>90</v>
      </c>
      <c r="W8" s="16">
        <v>0</v>
      </c>
      <c r="X8" s="16">
        <v>59736997.99048794</v>
      </c>
      <c r="Y8" s="16">
        <v>0</v>
      </c>
      <c r="Z8" s="16">
        <v>1990865.063078887</v>
      </c>
      <c r="AA8" s="23">
        <v>0</v>
      </c>
    </row>
    <row r="9" spans="1:27" ht="16.5" customHeight="1">
      <c r="A9" s="49"/>
      <c r="B9" s="43"/>
      <c r="C9" s="35" t="s">
        <v>8</v>
      </c>
      <c r="D9" s="22">
        <v>401599946.12186396</v>
      </c>
      <c r="E9" s="16">
        <v>50662624.99542602</v>
      </c>
      <c r="F9" s="16">
        <v>0</v>
      </c>
      <c r="G9" s="16">
        <v>12500</v>
      </c>
      <c r="H9" s="16">
        <v>39752766.35726528</v>
      </c>
      <c r="I9" s="16">
        <v>0</v>
      </c>
      <c r="J9" s="16">
        <v>284844154.7691729</v>
      </c>
      <c r="K9" s="16">
        <v>0</v>
      </c>
      <c r="L9" s="16">
        <v>26327900</v>
      </c>
      <c r="M9" s="16">
        <v>0</v>
      </c>
      <c r="N9" s="16">
        <v>0</v>
      </c>
      <c r="O9" s="23">
        <v>0</v>
      </c>
      <c r="P9" s="22">
        <v>146180785.53603622</v>
      </c>
      <c r="Q9" s="55">
        <v>138638056.91528824</v>
      </c>
      <c r="R9" s="16">
        <v>7246376.425304348</v>
      </c>
      <c r="S9" s="16">
        <v>190752.1754437735</v>
      </c>
      <c r="T9" s="16">
        <v>0.9500000000000001</v>
      </c>
      <c r="U9" s="16">
        <v>0</v>
      </c>
      <c r="V9" s="16">
        <v>0</v>
      </c>
      <c r="W9" s="16">
        <v>0</v>
      </c>
      <c r="X9" s="16">
        <v>105599.07</v>
      </c>
      <c r="Y9" s="16">
        <v>0</v>
      </c>
      <c r="Z9" s="16">
        <v>0</v>
      </c>
      <c r="AA9" s="23">
        <v>0</v>
      </c>
    </row>
    <row r="10" spans="1:27" ht="16.5" customHeight="1">
      <c r="A10" s="49"/>
      <c r="B10" s="43"/>
      <c r="C10" s="34" t="s">
        <v>9</v>
      </c>
      <c r="D10" s="22">
        <v>559868200.5580304</v>
      </c>
      <c r="E10" s="16">
        <v>0</v>
      </c>
      <c r="F10" s="16">
        <v>0</v>
      </c>
      <c r="G10" s="16">
        <v>0</v>
      </c>
      <c r="H10" s="16">
        <v>39080141.30808645</v>
      </c>
      <c r="I10" s="16">
        <v>0</v>
      </c>
      <c r="J10" s="16">
        <v>520788059.24994373</v>
      </c>
      <c r="K10" s="16">
        <v>0</v>
      </c>
      <c r="L10" s="16">
        <v>0</v>
      </c>
      <c r="M10" s="16">
        <v>0</v>
      </c>
      <c r="N10" s="16">
        <v>0</v>
      </c>
      <c r="O10" s="23">
        <v>0</v>
      </c>
      <c r="P10" s="22">
        <v>0</v>
      </c>
      <c r="Q10" s="55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23">
        <v>0</v>
      </c>
    </row>
    <row r="11" spans="1:27" ht="16.5" customHeight="1">
      <c r="A11" s="49"/>
      <c r="B11" s="42" t="s">
        <v>10</v>
      </c>
      <c r="C11" s="32" t="s">
        <v>3</v>
      </c>
      <c r="D11" s="18">
        <v>6033041081.761972</v>
      </c>
      <c r="E11" s="17">
        <v>38101610.499446005</v>
      </c>
      <c r="F11" s="17">
        <v>0</v>
      </c>
      <c r="G11" s="17">
        <v>1028217146.529721</v>
      </c>
      <c r="H11" s="17">
        <v>2243930674.482396</v>
      </c>
      <c r="I11" s="17">
        <v>0</v>
      </c>
      <c r="J11" s="17">
        <v>2714390460.2504096</v>
      </c>
      <c r="K11" s="17">
        <v>0</v>
      </c>
      <c r="L11" s="17">
        <v>8401190</v>
      </c>
      <c r="M11" s="17">
        <v>0</v>
      </c>
      <c r="N11" s="17">
        <v>0</v>
      </c>
      <c r="O11" s="24">
        <v>0</v>
      </c>
      <c r="P11" s="18">
        <v>378847561.133467</v>
      </c>
      <c r="Q11" s="56">
        <v>377035043.9605435</v>
      </c>
      <c r="R11" s="17">
        <v>1279376.452923545</v>
      </c>
      <c r="S11" s="17">
        <v>0</v>
      </c>
      <c r="T11" s="17">
        <v>45</v>
      </c>
      <c r="U11" s="17">
        <v>0</v>
      </c>
      <c r="V11" s="17">
        <v>0</v>
      </c>
      <c r="W11" s="17">
        <v>0</v>
      </c>
      <c r="X11" s="17">
        <v>533095.7200000001</v>
      </c>
      <c r="Y11" s="17">
        <v>0</v>
      </c>
      <c r="Z11" s="17">
        <v>0</v>
      </c>
      <c r="AA11" s="24">
        <v>0</v>
      </c>
    </row>
    <row r="12" spans="1:27" ht="16.5" customHeight="1">
      <c r="A12" s="49"/>
      <c r="B12" s="43"/>
      <c r="C12" s="28" t="s">
        <v>11</v>
      </c>
      <c r="D12" s="22">
        <v>4144828821.675736</v>
      </c>
      <c r="E12" s="16">
        <v>12614563.679612009</v>
      </c>
      <c r="F12" s="16">
        <v>0</v>
      </c>
      <c r="G12" s="16">
        <v>45705965.981346</v>
      </c>
      <c r="H12" s="16">
        <v>1839541006.9</v>
      </c>
      <c r="I12" s="16">
        <v>0</v>
      </c>
      <c r="J12" s="16">
        <v>2242582085.114778</v>
      </c>
      <c r="K12" s="16">
        <v>0</v>
      </c>
      <c r="L12" s="16">
        <v>4385200</v>
      </c>
      <c r="M12" s="16">
        <v>0</v>
      </c>
      <c r="N12" s="16">
        <v>0</v>
      </c>
      <c r="O12" s="23">
        <v>0</v>
      </c>
      <c r="P12" s="22">
        <v>258693731.3626272</v>
      </c>
      <c r="Q12" s="55">
        <v>258693731.3626272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23">
        <v>0</v>
      </c>
    </row>
    <row r="13" spans="1:27" ht="16.5" customHeight="1">
      <c r="A13" s="49"/>
      <c r="B13" s="43"/>
      <c r="C13" s="34" t="s">
        <v>7</v>
      </c>
      <c r="D13" s="22">
        <v>51071459.73871173</v>
      </c>
      <c r="E13" s="16">
        <v>12334843.693133997</v>
      </c>
      <c r="F13" s="16">
        <v>0</v>
      </c>
      <c r="G13" s="16">
        <v>0</v>
      </c>
      <c r="H13" s="16">
        <v>16078103.954396013</v>
      </c>
      <c r="I13" s="16">
        <v>0</v>
      </c>
      <c r="J13" s="16">
        <v>22658512.091181677</v>
      </c>
      <c r="K13" s="16">
        <v>0</v>
      </c>
      <c r="L13" s="16">
        <v>0</v>
      </c>
      <c r="M13" s="16">
        <v>0</v>
      </c>
      <c r="N13" s="16">
        <v>0</v>
      </c>
      <c r="O13" s="23">
        <v>0</v>
      </c>
      <c r="P13" s="22">
        <v>64196970.36868658</v>
      </c>
      <c r="Q13" s="55">
        <v>62384498.19576307</v>
      </c>
      <c r="R13" s="16">
        <v>1279376.452923545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533095.7200000001</v>
      </c>
      <c r="Y13" s="16">
        <v>0</v>
      </c>
      <c r="Z13" s="16">
        <v>0</v>
      </c>
      <c r="AA13" s="23">
        <v>0</v>
      </c>
    </row>
    <row r="14" spans="1:27" ht="16.5" customHeight="1">
      <c r="A14" s="49"/>
      <c r="B14" s="43"/>
      <c r="C14" s="35" t="s">
        <v>8</v>
      </c>
      <c r="D14" s="22">
        <v>1837140800.347525</v>
      </c>
      <c r="E14" s="16">
        <v>13152203.1267</v>
      </c>
      <c r="F14" s="16">
        <v>0</v>
      </c>
      <c r="G14" s="16">
        <v>982511180.548375</v>
      </c>
      <c r="H14" s="16">
        <v>388311563.628</v>
      </c>
      <c r="I14" s="16">
        <v>0</v>
      </c>
      <c r="J14" s="16">
        <v>449149863.04445</v>
      </c>
      <c r="K14" s="16">
        <v>0</v>
      </c>
      <c r="L14" s="16">
        <v>4015989.9999999995</v>
      </c>
      <c r="M14" s="16">
        <v>0</v>
      </c>
      <c r="N14" s="16">
        <v>0</v>
      </c>
      <c r="O14" s="23">
        <v>0</v>
      </c>
      <c r="P14" s="22">
        <v>55956859.40215327</v>
      </c>
      <c r="Q14" s="55">
        <v>55956814.40215327</v>
      </c>
      <c r="R14" s="16">
        <v>0</v>
      </c>
      <c r="S14" s="16">
        <v>0</v>
      </c>
      <c r="T14" s="16">
        <v>45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23">
        <v>0</v>
      </c>
    </row>
    <row r="15" spans="1:27" ht="16.5" customHeight="1">
      <c r="A15" s="49"/>
      <c r="B15" s="43"/>
      <c r="C15" s="34" t="s">
        <v>9</v>
      </c>
      <c r="D15" s="22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23">
        <v>0</v>
      </c>
      <c r="P15" s="22">
        <v>0</v>
      </c>
      <c r="Q15" s="55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23">
        <v>0</v>
      </c>
    </row>
    <row r="16" spans="1:27" ht="16.5" customHeight="1">
      <c r="A16" s="48" t="s">
        <v>12</v>
      </c>
      <c r="B16" s="42" t="s">
        <v>26</v>
      </c>
      <c r="C16" s="32" t="s">
        <v>3</v>
      </c>
      <c r="D16" s="18">
        <v>7197304639.306556</v>
      </c>
      <c r="E16" s="17">
        <v>3296584877.406974</v>
      </c>
      <c r="F16" s="17">
        <v>57450566.900769755</v>
      </c>
      <c r="G16" s="17">
        <v>837428522.04647</v>
      </c>
      <c r="H16" s="17">
        <v>1612546804.0791845</v>
      </c>
      <c r="I16" s="17">
        <v>0</v>
      </c>
      <c r="J16" s="17">
        <v>1393293868.8731558</v>
      </c>
      <c r="K16" s="17">
        <v>0</v>
      </c>
      <c r="L16" s="17">
        <v>0</v>
      </c>
      <c r="M16" s="17">
        <v>0</v>
      </c>
      <c r="N16" s="17">
        <v>0</v>
      </c>
      <c r="O16" s="24">
        <v>0</v>
      </c>
      <c r="P16" s="18">
        <v>9927589700.694649</v>
      </c>
      <c r="Q16" s="56">
        <v>7597295902.33249</v>
      </c>
      <c r="R16" s="17">
        <v>15486344.696118863</v>
      </c>
      <c r="S16" s="17">
        <v>2154500441.4660673</v>
      </c>
      <c r="T16" s="17">
        <v>4652091.5856</v>
      </c>
      <c r="U16" s="17">
        <v>0</v>
      </c>
      <c r="V16" s="17">
        <v>285680.853</v>
      </c>
      <c r="W16" s="17">
        <v>0</v>
      </c>
      <c r="X16" s="17">
        <v>137642427.6562368</v>
      </c>
      <c r="Y16" s="17">
        <v>0</v>
      </c>
      <c r="Z16" s="17">
        <v>17726812.105130494</v>
      </c>
      <c r="AA16" s="24">
        <v>0</v>
      </c>
    </row>
    <row r="17" spans="1:27" ht="16.5" customHeight="1">
      <c r="A17" s="49"/>
      <c r="B17" s="43"/>
      <c r="C17" s="33" t="s">
        <v>5</v>
      </c>
      <c r="D17" s="22">
        <v>119505300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119505300</v>
      </c>
      <c r="K17" s="16">
        <v>0</v>
      </c>
      <c r="L17" s="16">
        <v>0</v>
      </c>
      <c r="M17" s="16">
        <v>0</v>
      </c>
      <c r="N17" s="16">
        <v>0</v>
      </c>
      <c r="O17" s="23">
        <v>0</v>
      </c>
      <c r="P17" s="22">
        <v>0</v>
      </c>
      <c r="Q17" s="55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23">
        <v>0</v>
      </c>
    </row>
    <row r="18" spans="1:27" ht="16.5" customHeight="1">
      <c r="A18" s="49"/>
      <c r="B18" s="43"/>
      <c r="C18" s="34" t="s">
        <v>6</v>
      </c>
      <c r="D18" s="22">
        <v>3963123087.731277</v>
      </c>
      <c r="E18" s="16">
        <v>1360646367.8316991</v>
      </c>
      <c r="F18" s="16">
        <v>0</v>
      </c>
      <c r="G18" s="16">
        <v>837070788.22147</v>
      </c>
      <c r="H18" s="16">
        <v>901716080.3429719</v>
      </c>
      <c r="I18" s="16">
        <v>0</v>
      </c>
      <c r="J18" s="16">
        <v>863689851.3351353</v>
      </c>
      <c r="K18" s="16">
        <v>0</v>
      </c>
      <c r="L18" s="16">
        <v>0</v>
      </c>
      <c r="M18" s="16">
        <v>0</v>
      </c>
      <c r="N18" s="16">
        <v>0</v>
      </c>
      <c r="O18" s="23">
        <v>0</v>
      </c>
      <c r="P18" s="22">
        <v>8376338496.865732</v>
      </c>
      <c r="Q18" s="55">
        <v>6193670166.745929</v>
      </c>
      <c r="R18" s="16">
        <v>0</v>
      </c>
      <c r="S18" s="16">
        <v>2154500441.4660673</v>
      </c>
      <c r="T18" s="16">
        <v>4593891.5856</v>
      </c>
      <c r="U18" s="16">
        <v>0</v>
      </c>
      <c r="V18" s="16">
        <v>285680.853</v>
      </c>
      <c r="W18" s="16">
        <v>0</v>
      </c>
      <c r="X18" s="16">
        <v>5561504.109999999</v>
      </c>
      <c r="Y18" s="16">
        <v>0</v>
      </c>
      <c r="Z18" s="16">
        <v>17726812.105130494</v>
      </c>
      <c r="AA18" s="23">
        <v>0</v>
      </c>
    </row>
    <row r="19" spans="1:27" ht="16.5" customHeight="1">
      <c r="A19" s="49"/>
      <c r="B19" s="43"/>
      <c r="C19" s="34" t="s">
        <v>7</v>
      </c>
      <c r="D19" s="22">
        <v>2307769879.3426437</v>
      </c>
      <c r="E19" s="16">
        <v>1670336358.1455095</v>
      </c>
      <c r="F19" s="16">
        <v>50976221.13092422</v>
      </c>
      <c r="G19" s="16">
        <v>357733.825</v>
      </c>
      <c r="H19" s="16">
        <v>540784077.2898176</v>
      </c>
      <c r="I19" s="16">
        <v>0</v>
      </c>
      <c r="J19" s="16">
        <v>45315488.95139159</v>
      </c>
      <c r="K19" s="16">
        <v>0</v>
      </c>
      <c r="L19" s="16">
        <v>0</v>
      </c>
      <c r="M19" s="16">
        <v>0</v>
      </c>
      <c r="N19" s="16">
        <v>0</v>
      </c>
      <c r="O19" s="23">
        <v>0</v>
      </c>
      <c r="P19" s="22">
        <v>1361277517.1760478</v>
      </c>
      <c r="Q19" s="55">
        <v>1328340770.5571146</v>
      </c>
      <c r="R19" s="16">
        <v>13406449.773724409</v>
      </c>
      <c r="S19" s="16">
        <v>0</v>
      </c>
      <c r="T19" s="16">
        <v>58200</v>
      </c>
      <c r="U19" s="16">
        <v>0</v>
      </c>
      <c r="V19" s="16">
        <v>0</v>
      </c>
      <c r="W19" s="16">
        <v>0</v>
      </c>
      <c r="X19" s="16">
        <v>19472096.84520949</v>
      </c>
      <c r="Y19" s="16">
        <v>0</v>
      </c>
      <c r="Z19" s="16">
        <v>0</v>
      </c>
      <c r="AA19" s="23">
        <v>0</v>
      </c>
    </row>
    <row r="20" spans="1:27" ht="16.5" customHeight="1">
      <c r="A20" s="49"/>
      <c r="B20" s="43"/>
      <c r="C20" s="35" t="s">
        <v>8</v>
      </c>
      <c r="D20" s="22">
        <v>804896916.8153423</v>
      </c>
      <c r="E20" s="16">
        <v>263592696.01247317</v>
      </c>
      <c r="F20" s="16">
        <v>6474345.769845538</v>
      </c>
      <c r="G20" s="16">
        <v>0</v>
      </c>
      <c r="H20" s="16">
        <v>170046646.446395</v>
      </c>
      <c r="I20" s="16">
        <v>0</v>
      </c>
      <c r="J20" s="16">
        <v>364783228.58662885</v>
      </c>
      <c r="K20" s="16">
        <v>0</v>
      </c>
      <c r="L20" s="16">
        <v>0</v>
      </c>
      <c r="M20" s="16">
        <v>0</v>
      </c>
      <c r="N20" s="16">
        <v>0</v>
      </c>
      <c r="O20" s="23">
        <v>0</v>
      </c>
      <c r="P20" s="22">
        <v>189455623.64286873</v>
      </c>
      <c r="Q20" s="55">
        <v>75284965.029447</v>
      </c>
      <c r="R20" s="16">
        <v>2079894.9223944547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112090763.69102731</v>
      </c>
      <c r="Y20" s="16">
        <v>0</v>
      </c>
      <c r="Z20" s="16">
        <v>0</v>
      </c>
      <c r="AA20" s="23">
        <v>0</v>
      </c>
    </row>
    <row r="21" spans="1:27" ht="16.5" customHeight="1">
      <c r="A21" s="49"/>
      <c r="B21" s="43"/>
      <c r="C21" s="34" t="s">
        <v>9</v>
      </c>
      <c r="D21" s="22">
        <v>2009455.41729228</v>
      </c>
      <c r="E21" s="16">
        <v>2009455.41729228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23">
        <v>0</v>
      </c>
      <c r="P21" s="22">
        <v>518063.01</v>
      </c>
      <c r="Q21" s="55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518063.01</v>
      </c>
      <c r="Y21" s="16">
        <v>0</v>
      </c>
      <c r="Z21" s="16">
        <v>0</v>
      </c>
      <c r="AA21" s="23">
        <v>0</v>
      </c>
    </row>
    <row r="22" spans="1:27" ht="16.5" customHeight="1">
      <c r="A22" s="49"/>
      <c r="B22" s="42" t="s">
        <v>10</v>
      </c>
      <c r="C22" s="32" t="s">
        <v>3</v>
      </c>
      <c r="D22" s="18">
        <v>28773872463.95215</v>
      </c>
      <c r="E22" s="17">
        <v>11714788876.329369</v>
      </c>
      <c r="F22" s="17">
        <v>354045.76204</v>
      </c>
      <c r="G22" s="17">
        <v>4074461956.9894805</v>
      </c>
      <c r="H22" s="17">
        <v>2808251287.845425</v>
      </c>
      <c r="I22" s="17">
        <v>0</v>
      </c>
      <c r="J22" s="17">
        <v>10176016297.02583</v>
      </c>
      <c r="K22" s="17">
        <v>0</v>
      </c>
      <c r="L22" s="17">
        <v>0</v>
      </c>
      <c r="M22" s="17">
        <v>0</v>
      </c>
      <c r="N22" s="17">
        <v>0</v>
      </c>
      <c r="O22" s="24">
        <v>0</v>
      </c>
      <c r="P22" s="18">
        <v>244289781.3600421</v>
      </c>
      <c r="Q22" s="56">
        <v>192774190.68046692</v>
      </c>
      <c r="R22" s="17">
        <v>2439973.738515427</v>
      </c>
      <c r="S22" s="17">
        <v>35401250</v>
      </c>
      <c r="T22" s="17">
        <v>0</v>
      </c>
      <c r="U22" s="17">
        <v>0</v>
      </c>
      <c r="V22" s="17">
        <v>7.46</v>
      </c>
      <c r="W22" s="17">
        <v>0</v>
      </c>
      <c r="X22" s="17">
        <v>13674359.48105978</v>
      </c>
      <c r="Y22" s="17">
        <v>0</v>
      </c>
      <c r="Z22" s="17">
        <v>0</v>
      </c>
      <c r="AA22" s="24">
        <v>0</v>
      </c>
    </row>
    <row r="23" spans="1:27" ht="16.5" customHeight="1">
      <c r="A23" s="49"/>
      <c r="B23" s="43"/>
      <c r="C23" s="34" t="s">
        <v>11</v>
      </c>
      <c r="D23" s="22">
        <v>28615862668.965027</v>
      </c>
      <c r="E23" s="16">
        <v>11564675291.555355</v>
      </c>
      <c r="F23" s="16">
        <v>0</v>
      </c>
      <c r="G23" s="16">
        <v>4074461956.9894805</v>
      </c>
      <c r="H23" s="16">
        <v>2803192460.190775</v>
      </c>
      <c r="I23" s="16">
        <v>0</v>
      </c>
      <c r="J23" s="16">
        <v>10173532960.229412</v>
      </c>
      <c r="K23" s="16">
        <v>0</v>
      </c>
      <c r="L23" s="16">
        <v>0</v>
      </c>
      <c r="M23" s="16">
        <v>0</v>
      </c>
      <c r="N23" s="16">
        <v>0</v>
      </c>
      <c r="O23" s="23">
        <v>0</v>
      </c>
      <c r="P23" s="22">
        <v>65443266.679961585</v>
      </c>
      <c r="Q23" s="55">
        <v>30042009.21996159</v>
      </c>
      <c r="R23" s="16">
        <v>0</v>
      </c>
      <c r="S23" s="16">
        <v>35401250</v>
      </c>
      <c r="T23" s="16">
        <v>0</v>
      </c>
      <c r="U23" s="16">
        <v>0</v>
      </c>
      <c r="V23" s="16">
        <v>7.46</v>
      </c>
      <c r="W23" s="16">
        <v>0</v>
      </c>
      <c r="X23" s="16">
        <v>0</v>
      </c>
      <c r="Y23" s="16">
        <v>0</v>
      </c>
      <c r="Z23" s="16">
        <v>0</v>
      </c>
      <c r="AA23" s="23">
        <v>0</v>
      </c>
    </row>
    <row r="24" spans="1:27" ht="16.5" customHeight="1">
      <c r="A24" s="49"/>
      <c r="B24" s="43"/>
      <c r="C24" s="34" t="s">
        <v>7</v>
      </c>
      <c r="D24" s="22">
        <v>105319460.9582664</v>
      </c>
      <c r="E24" s="16">
        <v>100046535.88497823</v>
      </c>
      <c r="F24" s="16">
        <v>354045.76204</v>
      </c>
      <c r="G24" s="16">
        <v>0</v>
      </c>
      <c r="H24" s="16">
        <v>2972722.9369701133</v>
      </c>
      <c r="I24" s="16">
        <v>0</v>
      </c>
      <c r="J24" s="16">
        <v>1946156.3742780937</v>
      </c>
      <c r="K24" s="16">
        <v>0</v>
      </c>
      <c r="L24" s="16">
        <v>0</v>
      </c>
      <c r="M24" s="16">
        <v>0</v>
      </c>
      <c r="N24" s="16">
        <v>0</v>
      </c>
      <c r="O24" s="23">
        <v>0</v>
      </c>
      <c r="P24" s="22">
        <v>133533074.8687714</v>
      </c>
      <c r="Q24" s="55">
        <v>131093101.130256</v>
      </c>
      <c r="R24" s="16">
        <v>2439973.738515427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23">
        <v>0</v>
      </c>
    </row>
    <row r="25" spans="1:27" ht="16.5" customHeight="1">
      <c r="A25" s="49"/>
      <c r="B25" s="43"/>
      <c r="C25" s="35" t="s">
        <v>8</v>
      </c>
      <c r="D25" s="22">
        <v>52690334.028854884</v>
      </c>
      <c r="E25" s="16">
        <v>50067048.88903578</v>
      </c>
      <c r="F25" s="16">
        <v>0</v>
      </c>
      <c r="G25" s="16">
        <v>0</v>
      </c>
      <c r="H25" s="16">
        <v>2086104.7176800002</v>
      </c>
      <c r="I25" s="16">
        <v>0</v>
      </c>
      <c r="J25" s="16">
        <v>537180.4221391</v>
      </c>
      <c r="K25" s="16">
        <v>0</v>
      </c>
      <c r="L25" s="16">
        <v>0</v>
      </c>
      <c r="M25" s="16">
        <v>0</v>
      </c>
      <c r="N25" s="16">
        <v>0</v>
      </c>
      <c r="O25" s="23">
        <v>0</v>
      </c>
      <c r="P25" s="22">
        <v>45313439.8113091</v>
      </c>
      <c r="Q25" s="55">
        <v>31639080.33024933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13674359.48105978</v>
      </c>
      <c r="Y25" s="16">
        <v>0</v>
      </c>
      <c r="Z25" s="16">
        <v>0</v>
      </c>
      <c r="AA25" s="23">
        <v>0</v>
      </c>
    </row>
    <row r="26" spans="1:27" ht="16.5" customHeight="1">
      <c r="A26" s="50"/>
      <c r="B26" s="44"/>
      <c r="C26" s="36" t="s">
        <v>9</v>
      </c>
      <c r="D26" s="25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7">
        <v>0</v>
      </c>
      <c r="P26" s="25">
        <v>0</v>
      </c>
      <c r="Q26" s="57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  <c r="Z26" s="26">
        <v>0</v>
      </c>
      <c r="AA26" s="27">
        <v>0</v>
      </c>
    </row>
    <row r="29" ht="14.25">
      <c r="C29" s="19" t="s">
        <v>14</v>
      </c>
    </row>
    <row r="31" spans="3:4" ht="14.25">
      <c r="C31" s="39" t="s">
        <v>20</v>
      </c>
      <c r="D31" s="39"/>
    </row>
    <row r="32" spans="3:7" ht="14.25">
      <c r="C32" s="40" t="s">
        <v>21</v>
      </c>
      <c r="D32" s="40"/>
      <c r="E32" s="40"/>
      <c r="F32" s="40"/>
      <c r="G32" s="40"/>
    </row>
    <row r="33" spans="3:4" ht="14.25">
      <c r="C33" s="41" t="s">
        <v>22</v>
      </c>
      <c r="D33" s="41"/>
    </row>
    <row r="34" spans="3:4" ht="14.25">
      <c r="C34" s="41" t="s">
        <v>23</v>
      </c>
      <c r="D34" s="41"/>
    </row>
    <row r="35" spans="3:4" ht="14.25">
      <c r="C35" s="41" t="s">
        <v>24</v>
      </c>
      <c r="D35" s="41"/>
    </row>
    <row r="36" spans="3:4" ht="14.25">
      <c r="C36" s="31"/>
      <c r="D36" s="31"/>
    </row>
    <row r="37" spans="3:4" ht="14.25">
      <c r="C37" s="31"/>
      <c r="D37" s="31"/>
    </row>
    <row r="38" spans="3:4" ht="14.25">
      <c r="C38" s="19" t="s">
        <v>48</v>
      </c>
      <c r="D38" s="31"/>
    </row>
    <row r="40" ht="14.25">
      <c r="C40" s="30" t="s">
        <v>38</v>
      </c>
    </row>
    <row r="41" ht="14.25">
      <c r="C41" s="30" t="s">
        <v>39</v>
      </c>
    </row>
    <row r="42" ht="14.25">
      <c r="C42" s="30" t="s">
        <v>40</v>
      </c>
    </row>
    <row r="43" ht="14.25">
      <c r="C43" s="30" t="s">
        <v>41</v>
      </c>
    </row>
    <row r="44" ht="14.25">
      <c r="C44" s="30" t="s">
        <v>37</v>
      </c>
    </row>
    <row r="45" spans="3:4" ht="15">
      <c r="C45" s="30" t="s">
        <v>42</v>
      </c>
      <c r="D45" s="37"/>
    </row>
    <row r="46" spans="3:4" ht="15">
      <c r="C46" s="30" t="s">
        <v>43</v>
      </c>
      <c r="D46" s="38"/>
    </row>
    <row r="47" ht="14.25">
      <c r="C47" s="30" t="s">
        <v>44</v>
      </c>
    </row>
    <row r="48" ht="14.25">
      <c r="C48" s="30" t="s">
        <v>45</v>
      </c>
    </row>
    <row r="49" ht="14.25">
      <c r="C49" s="30" t="s">
        <v>46</v>
      </c>
    </row>
    <row r="50" ht="14.25">
      <c r="C50" s="30" t="s">
        <v>47</v>
      </c>
    </row>
    <row r="51" ht="14.25">
      <c r="C51" s="30"/>
    </row>
    <row r="52" ht="14.25">
      <c r="C52" s="30"/>
    </row>
    <row r="53" ht="14.25">
      <c r="C53" s="30"/>
    </row>
    <row r="54" ht="14.25">
      <c r="C54" s="30"/>
    </row>
    <row r="55" ht="14.25">
      <c r="C55" s="30"/>
    </row>
    <row r="56" spans="3:4" ht="15">
      <c r="C56" s="30"/>
      <c r="D56" s="37"/>
    </row>
    <row r="57" spans="3:4" ht="15">
      <c r="C57" s="30"/>
      <c r="D57" s="38"/>
    </row>
    <row r="58" ht="14.25">
      <c r="C58" s="30"/>
    </row>
    <row r="59" ht="14.25">
      <c r="C59" s="30"/>
    </row>
    <row r="60" ht="14.25">
      <c r="C60" s="30"/>
    </row>
    <row r="61" ht="14.25">
      <c r="C61" s="30"/>
    </row>
  </sheetData>
  <sheetProtection/>
  <mergeCells count="16">
    <mergeCell ref="D3:O3"/>
    <mergeCell ref="P3:AA3"/>
    <mergeCell ref="A16:A26"/>
    <mergeCell ref="A3:A4"/>
    <mergeCell ref="B3:B4"/>
    <mergeCell ref="C3:C4"/>
    <mergeCell ref="B5:B10"/>
    <mergeCell ref="B11:B15"/>
    <mergeCell ref="A5:A15"/>
    <mergeCell ref="C31:D31"/>
    <mergeCell ref="C32:G32"/>
    <mergeCell ref="C33:D33"/>
    <mergeCell ref="C34:D34"/>
    <mergeCell ref="C35:D35"/>
    <mergeCell ref="B16:B21"/>
    <mergeCell ref="B22:B26"/>
  </mergeCells>
  <printOptions/>
  <pageMargins left="0.75" right="0.75" top="1" bottom="1" header="0.5" footer="0.5"/>
  <pageSetup fitToHeight="1" fitToWidth="1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O2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B1" sqref="B1"/>
    </sheetView>
  </sheetViews>
  <sheetFormatPr defaultColWidth="9.00390625" defaultRowHeight="14.25"/>
  <cols>
    <col min="1" max="1" width="18.50390625" style="0" customWidth="1"/>
  </cols>
  <sheetData>
    <row r="1" spans="1:35" ht="14.25">
      <c r="A1" s="7" t="s">
        <v>18</v>
      </c>
      <c r="S1">
        <v>1</v>
      </c>
      <c r="V1">
        <v>1</v>
      </c>
      <c r="W1" s="2">
        <f>S1/V1</f>
        <v>1</v>
      </c>
      <c r="AA1" s="1">
        <f>IF(P1="SK",1,2)</f>
        <v>2</v>
      </c>
      <c r="AB1" s="1">
        <f>IF(G1="SK",1,2)</f>
        <v>2</v>
      </c>
      <c r="AC1" s="6">
        <f>R1*W1</f>
        <v>0</v>
      </c>
      <c r="AD1" s="6">
        <f>R1*X1</f>
        <v>0</v>
      </c>
      <c r="AE1" s="6">
        <f>R1*Y1</f>
        <v>0</v>
      </c>
      <c r="AF1" s="6">
        <f>AC1-AD1</f>
        <v>0</v>
      </c>
      <c r="AG1" s="6">
        <f>AC1-AE1</f>
        <v>0</v>
      </c>
      <c r="AH1" s="1">
        <f>ABS(AF1)</f>
        <v>0</v>
      </c>
      <c r="AI1" s="1">
        <f>ABS(AG1)</f>
        <v>0</v>
      </c>
    </row>
    <row r="2" spans="1:41" ht="14.25">
      <c r="A2" s="9" t="s">
        <v>19</v>
      </c>
      <c r="T2">
        <v>1</v>
      </c>
      <c r="V2">
        <v>1</v>
      </c>
      <c r="W2">
        <v>1</v>
      </c>
      <c r="AA2" s="5">
        <f>IF(W2="PCL",V2,V2/T2*100)</f>
        <v>100</v>
      </c>
      <c r="AE2" s="4">
        <f>IF(R2="SK",1,2)</f>
        <v>2</v>
      </c>
      <c r="AF2" s="4">
        <f>IF(G2="SK",1,2)</f>
        <v>2</v>
      </c>
      <c r="AG2" s="3">
        <f>AB2-AC2</f>
        <v>0</v>
      </c>
      <c r="AH2" s="8">
        <f>T2*AA2/100*U2/AO2</f>
        <v>0</v>
      </c>
      <c r="AI2" s="8">
        <f>T2*AB2/100*U2/AO2</f>
        <v>0</v>
      </c>
      <c r="AJ2" s="8">
        <f>T2*AC2/100*U2/AO2</f>
        <v>0</v>
      </c>
      <c r="AK2" s="8">
        <f>AH2-AI2</f>
        <v>0</v>
      </c>
      <c r="AL2" s="8">
        <f>AH2-AJ2</f>
        <v>0</v>
      </c>
      <c r="AM2" s="8">
        <f>ABS(AK2)</f>
        <v>0</v>
      </c>
      <c r="AN2" s="8">
        <f>ABS(AL2)</f>
        <v>0</v>
      </c>
      <c r="AO2">
        <v>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Eder</dc:creator>
  <cp:keywords/>
  <dc:description/>
  <cp:lastModifiedBy>Mockovčiaková Jana</cp:lastModifiedBy>
  <cp:lastPrinted>2020-08-24T11:17:11Z</cp:lastPrinted>
  <dcterms:created xsi:type="dcterms:W3CDTF">2012-06-13T11:38:11Z</dcterms:created>
  <dcterms:modified xsi:type="dcterms:W3CDTF">2023-11-30T11:03:23Z</dcterms:modified>
  <cp:category/>
  <cp:version/>
  <cp:contentType/>
  <cp:contentStatus/>
</cp:coreProperties>
</file>