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029082DF-07AD-486B-B53F-244DF4A97C7C}" xr6:coauthVersionLast="47" xr6:coauthVersionMax="47" xr10:uidLastSave="{00000000-0000-0000-0000-000000000000}"/>
  <bookViews>
    <workbookView xWindow="-120" yWindow="-120" windowWidth="29040" windowHeight="17640" xr2:uid="{5C725C4E-A80D-40B2-A473-1658FC5D03BD}"/>
  </bookViews>
  <sheets>
    <sheet name="IIP_2013" sheetId="1" r:id="rId1"/>
  </sheets>
  <definedNames>
    <definedName name="_xlnm._FilterDatabase" localSheetId="0" hidden="1">IIP_2013!$A$6:$WSB$48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N34" i="1" s="1"/>
  <c r="L34" i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K29" i="1" s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F24" i="1"/>
  <c r="H24" i="1" s="1"/>
  <c r="D24" i="1"/>
  <c r="C24" i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J19" i="1"/>
  <c r="I19" i="1"/>
  <c r="I18" i="1" s="1"/>
  <c r="K18" i="1" s="1"/>
  <c r="G19" i="1"/>
  <c r="G18" i="1" s="1"/>
  <c r="F19" i="1"/>
  <c r="F18" i="1" s="1"/>
  <c r="D19" i="1"/>
  <c r="C19" i="1"/>
  <c r="C18" i="1" s="1"/>
  <c r="M18" i="1"/>
  <c r="J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N13" i="1" s="1"/>
  <c r="J13" i="1"/>
  <c r="I13" i="1"/>
  <c r="G13" i="1"/>
  <c r="F13" i="1"/>
  <c r="H13" i="1" s="1"/>
  <c r="D13" i="1"/>
  <c r="C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M7" i="1" s="1"/>
  <c r="M6" i="1" s="1"/>
  <c r="L8" i="1"/>
  <c r="N8" i="1" s="1"/>
  <c r="J8" i="1"/>
  <c r="I8" i="1"/>
  <c r="I7" i="1" s="1"/>
  <c r="G8" i="1"/>
  <c r="F8" i="1"/>
  <c r="H8" i="1" s="1"/>
  <c r="D8" i="1"/>
  <c r="D7" i="1" s="1"/>
  <c r="C8" i="1"/>
  <c r="C7" i="1" s="1"/>
  <c r="E24" i="1" l="1"/>
  <c r="C6" i="1"/>
  <c r="F7" i="1"/>
  <c r="H7" i="1" s="1"/>
  <c r="H18" i="1"/>
  <c r="E8" i="1"/>
  <c r="E13" i="1"/>
  <c r="H19" i="1"/>
  <c r="L7" i="1"/>
  <c r="L6" i="1" s="1"/>
  <c r="N6" i="1" s="1"/>
  <c r="G7" i="1"/>
  <c r="G6" i="1" s="1"/>
  <c r="L18" i="1"/>
  <c r="N18" i="1" s="1"/>
  <c r="K8" i="1"/>
  <c r="N29" i="1"/>
  <c r="I6" i="1"/>
  <c r="J7" i="1"/>
  <c r="J6" i="1" s="1"/>
  <c r="K13" i="1"/>
  <c r="D18" i="1"/>
  <c r="D6" i="1" s="1"/>
  <c r="E6" i="1" s="1"/>
  <c r="K19" i="1"/>
  <c r="E7" i="1"/>
  <c r="E19" i="1"/>
  <c r="N19" i="1"/>
  <c r="F6" i="1" l="1"/>
  <c r="K6" i="1"/>
  <c r="N7" i="1"/>
  <c r="E18" i="1"/>
  <c r="K7" i="1"/>
  <c r="H6" i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<sst xmlns="http://schemas.openxmlformats.org/spreadsheetml/2006/main" count="102" uniqueCount="73">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</sst>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3D880333-4BE6-45B5-B3AF-8018DC43DBEA}"/>
    <cellStyle name="Normal 7" xfId="1" xr:uid="{ED4C64B3-2BC5-4237-8698-C4EC2EF2FF63}"/>
    <cellStyle name="Normal_Booklet 2011_euro17_WGES_2011_280" xfId="2" xr:uid="{6D3E2781-90D1-4EB9-8525-25C339F768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09D8-1456-41E8-8C3D-1A9F331F6453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2013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50498.020630995328</v>
      </c>
      <c r="D6" s="15">
        <f>+D7+D18+D29+D34</f>
        <v>95406.300854070083</v>
      </c>
      <c r="E6" s="15">
        <f>+C6-D6</f>
        <v>-44908.280223074755</v>
      </c>
      <c r="F6" s="15">
        <f>+F7+F18+F29+F34+F48</f>
        <v>52663.876435528662</v>
      </c>
      <c r="G6" s="15">
        <f>+G7+G18+G29+G34</f>
        <v>97971.685473530903</v>
      </c>
      <c r="H6" s="15">
        <f>+F6-G6</f>
        <v>-45307.80903800224</v>
      </c>
      <c r="I6" s="15">
        <f>+I7+I18+I29+I34+I48</f>
        <v>52947.819398977415</v>
      </c>
      <c r="J6" s="15">
        <f>+J7+J18+J29+J34</f>
        <v>99455.549375793315</v>
      </c>
      <c r="K6" s="15">
        <f>+I6-J6</f>
        <v>-46507.729976815899</v>
      </c>
      <c r="L6" s="15">
        <f>+L7+L18+L29+L34+L48</f>
        <v>51425.283071515878</v>
      </c>
      <c r="M6" s="15">
        <f>+M7+M18+M29+M34</f>
        <v>97161.313591621918</v>
      </c>
      <c r="N6" s="15">
        <f>+L6-M6</f>
        <v>-45736.03052010604</v>
      </c>
    </row>
    <row r="7" spans="1:14" s="16" customFormat="1" x14ac:dyDescent="0.25">
      <c r="A7" s="13" t="s">
        <v>11</v>
      </c>
      <c r="B7" s="17" t="s">
        <v>12</v>
      </c>
      <c r="C7" s="15">
        <f>+C8+C13</f>
        <v>9475.0577499999999</v>
      </c>
      <c r="D7" s="15">
        <f>+D8+D13</f>
        <v>47985.10725339999</v>
      </c>
      <c r="E7" s="15">
        <f t="shared" ref="E7:E48" si="0">+C7-D7</f>
        <v>-38510.04950339999</v>
      </c>
      <c r="F7" s="15">
        <f>+F8+F13</f>
        <v>9420.1605</v>
      </c>
      <c r="G7" s="15">
        <f>+G8+G13</f>
        <v>47520.373962899997</v>
      </c>
      <c r="H7" s="15">
        <f t="shared" ref="H7:H34" si="1">+F7-G7</f>
        <v>-38100.213462899999</v>
      </c>
      <c r="I7" s="15">
        <f>+I8+I13</f>
        <v>9902.3292499999989</v>
      </c>
      <c r="J7" s="15">
        <f>+J8+J13</f>
        <v>48727.737413399998</v>
      </c>
      <c r="K7" s="15">
        <f t="shared" ref="K7:K34" si="2">+I7-J7</f>
        <v>-38825.408163400003</v>
      </c>
      <c r="L7" s="15">
        <f>+L8+L13</f>
        <v>9470.8240000000005</v>
      </c>
      <c r="M7" s="15">
        <f>+M8+M13</f>
        <v>48040.565935999999</v>
      </c>
      <c r="N7" s="15">
        <f t="shared" ref="N7:N34" si="3">+L7-M7</f>
        <v>-38569.741935999999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3443.6107499999998</v>
      </c>
      <c r="D8" s="15">
        <f>SUM(D9:D12)</f>
        <v>35035.757253399992</v>
      </c>
      <c r="E8" s="15">
        <f t="shared" si="0"/>
        <v>-31592.146503399992</v>
      </c>
      <c r="F8" s="15">
        <f>SUM(F9:F12)</f>
        <v>3486.0174999999999</v>
      </c>
      <c r="G8" s="15">
        <f>SUM(G9:G12)</f>
        <v>34969.627962899998</v>
      </c>
      <c r="H8" s="15">
        <f t="shared" si="1"/>
        <v>-31483.610462899996</v>
      </c>
      <c r="I8" s="15">
        <f>SUM(I9:I12)</f>
        <v>3536.5472499999996</v>
      </c>
      <c r="J8" s="15">
        <f>SUM(J9:J12)</f>
        <v>34909.1544134</v>
      </c>
      <c r="K8" s="15">
        <f t="shared" si="2"/>
        <v>-31372.6071634</v>
      </c>
      <c r="L8" s="15">
        <f>SUM(L9:L12)</f>
        <v>3342.2450000000003</v>
      </c>
      <c r="M8" s="15">
        <f>SUM(M9:M12)</f>
        <v>35249.703936000005</v>
      </c>
      <c r="N8" s="15">
        <f t="shared" si="3"/>
        <v>-31907.458936000006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18.360749999999999</v>
      </c>
      <c r="D10" s="20">
        <v>6221.0820154999992</v>
      </c>
      <c r="E10" s="15">
        <f t="shared" si="0"/>
        <v>-6202.7212654999994</v>
      </c>
      <c r="F10" s="20">
        <v>18.316499999999998</v>
      </c>
      <c r="G10" s="20">
        <v>6130.1097559999998</v>
      </c>
      <c r="H10" s="15">
        <f t="shared" si="1"/>
        <v>-6111.7932559999999</v>
      </c>
      <c r="I10" s="20">
        <v>18.392250000000001</v>
      </c>
      <c r="J10" s="20">
        <v>6212.1349175000005</v>
      </c>
      <c r="K10" s="15">
        <f t="shared" si="2"/>
        <v>-6193.7426675000006</v>
      </c>
      <c r="L10" s="20">
        <v>22.56</v>
      </c>
      <c r="M10" s="20">
        <v>6584.4789359999995</v>
      </c>
      <c r="N10" s="15">
        <f t="shared" si="3"/>
        <v>-6561.9189359999991</v>
      </c>
    </row>
    <row r="11" spans="1:14" s="21" customFormat="1" x14ac:dyDescent="0.25">
      <c r="A11" s="13" t="s">
        <v>19</v>
      </c>
      <c r="B11" s="19" t="s">
        <v>20</v>
      </c>
      <c r="C11" s="20">
        <v>0</v>
      </c>
      <c r="D11" s="20">
        <v>0</v>
      </c>
      <c r="E11" s="15">
        <f t="shared" si="0"/>
        <v>0</v>
      </c>
      <c r="F11" s="20">
        <v>0</v>
      </c>
      <c r="G11" s="20">
        <v>0</v>
      </c>
      <c r="H11" s="15">
        <f t="shared" si="1"/>
        <v>0</v>
      </c>
      <c r="I11" s="20">
        <v>0</v>
      </c>
      <c r="J11" s="20">
        <v>0</v>
      </c>
      <c r="K11" s="15">
        <f t="shared" si="2"/>
        <v>0</v>
      </c>
      <c r="L11" s="20">
        <v>0</v>
      </c>
      <c r="M11" s="20">
        <v>0</v>
      </c>
      <c r="N11" s="15">
        <f t="shared" si="3"/>
        <v>0</v>
      </c>
    </row>
    <row r="12" spans="1:14" s="21" customFormat="1" x14ac:dyDescent="0.25">
      <c r="A12" s="13" t="s">
        <v>21</v>
      </c>
      <c r="B12" s="19" t="s">
        <v>22</v>
      </c>
      <c r="C12" s="20">
        <v>3425.25</v>
      </c>
      <c r="D12" s="20">
        <v>28814.675237899995</v>
      </c>
      <c r="E12" s="15">
        <f t="shared" si="0"/>
        <v>-25389.425237899995</v>
      </c>
      <c r="F12" s="20">
        <v>3467.701</v>
      </c>
      <c r="G12" s="20">
        <v>28839.5182069</v>
      </c>
      <c r="H12" s="15">
        <f t="shared" si="1"/>
        <v>-25371.817206899999</v>
      </c>
      <c r="I12" s="20">
        <v>3518.1549999999997</v>
      </c>
      <c r="J12" s="20">
        <v>28697.019495899996</v>
      </c>
      <c r="K12" s="15">
        <f t="shared" si="2"/>
        <v>-25178.864495899998</v>
      </c>
      <c r="L12" s="20">
        <v>3319.6850000000004</v>
      </c>
      <c r="M12" s="20">
        <v>28665.225000000002</v>
      </c>
      <c r="N12" s="15">
        <f t="shared" si="3"/>
        <v>-25345.54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6031.4470000000001</v>
      </c>
      <c r="D13" s="15">
        <f>SUM(D14:D17)</f>
        <v>12949.35</v>
      </c>
      <c r="E13" s="15">
        <f t="shared" si="0"/>
        <v>-6917.9030000000002</v>
      </c>
      <c r="F13" s="15">
        <f>SUM(F14:F17)</f>
        <v>5934.143</v>
      </c>
      <c r="G13" s="15">
        <f>SUM(G14:G17)</f>
        <v>12550.745999999999</v>
      </c>
      <c r="H13" s="15">
        <f t="shared" si="1"/>
        <v>-6616.6029999999992</v>
      </c>
      <c r="I13" s="15">
        <f>SUM(I14:I17)</f>
        <v>6365.7819999999983</v>
      </c>
      <c r="J13" s="15">
        <f>SUM(J14:J17)</f>
        <v>13818.582999999999</v>
      </c>
      <c r="K13" s="15">
        <f t="shared" si="2"/>
        <v>-7452.8010000000004</v>
      </c>
      <c r="L13" s="15">
        <f>SUM(L14:L17)</f>
        <v>6128.5789999999997</v>
      </c>
      <c r="M13" s="15">
        <f>SUM(M14:M17)</f>
        <v>12790.861999999997</v>
      </c>
      <c r="N13" s="15">
        <f t="shared" si="3"/>
        <v>-6662.2829999999976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</v>
      </c>
      <c r="D16" s="20">
        <v>0</v>
      </c>
      <c r="E16" s="15">
        <f t="shared" si="0"/>
        <v>0</v>
      </c>
      <c r="F16" s="20">
        <v>0</v>
      </c>
      <c r="G16" s="20">
        <v>0</v>
      </c>
      <c r="H16" s="15">
        <f t="shared" si="1"/>
        <v>0</v>
      </c>
      <c r="I16" s="20">
        <v>0</v>
      </c>
      <c r="J16" s="20">
        <v>0</v>
      </c>
      <c r="K16" s="15">
        <f t="shared" si="2"/>
        <v>0</v>
      </c>
      <c r="L16" s="20">
        <v>0</v>
      </c>
      <c r="M16" s="20">
        <v>0</v>
      </c>
      <c r="N16" s="15">
        <f t="shared" si="3"/>
        <v>0</v>
      </c>
    </row>
    <row r="17" spans="1:14" s="21" customFormat="1" x14ac:dyDescent="0.25">
      <c r="A17" s="13" t="s">
        <v>28</v>
      </c>
      <c r="B17" s="19" t="s">
        <v>22</v>
      </c>
      <c r="C17" s="20">
        <v>6031.4470000000001</v>
      </c>
      <c r="D17" s="20">
        <v>12949.35</v>
      </c>
      <c r="E17" s="15">
        <f t="shared" si="0"/>
        <v>-6917.9030000000002</v>
      </c>
      <c r="F17" s="20">
        <v>5934.143</v>
      </c>
      <c r="G17" s="20">
        <v>12550.745999999999</v>
      </c>
      <c r="H17" s="15">
        <f t="shared" si="1"/>
        <v>-6616.6029999999992</v>
      </c>
      <c r="I17" s="20">
        <v>6365.7819999999983</v>
      </c>
      <c r="J17" s="20">
        <v>13818.582999999999</v>
      </c>
      <c r="K17" s="15">
        <f t="shared" si="2"/>
        <v>-7452.8010000000004</v>
      </c>
      <c r="L17" s="20">
        <v>6128.5789999999997</v>
      </c>
      <c r="M17" s="20">
        <v>12790.861999999997</v>
      </c>
      <c r="N17" s="15">
        <f t="shared" si="3"/>
        <v>-6662.2829999999976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20904.91</v>
      </c>
      <c r="D18" s="15">
        <f>+D19+D24</f>
        <v>21026.699999999997</v>
      </c>
      <c r="E18" s="15">
        <f t="shared" si="0"/>
        <v>-121.78999999999724</v>
      </c>
      <c r="F18" s="15">
        <f>+F19+F24</f>
        <v>20240.900000000001</v>
      </c>
      <c r="G18" s="15">
        <f>+G19+G24</f>
        <v>22667.800000000003</v>
      </c>
      <c r="H18" s="15">
        <f t="shared" si="1"/>
        <v>-2426.9000000000015</v>
      </c>
      <c r="I18" s="15">
        <f>+I19+I24</f>
        <v>20488.399999999998</v>
      </c>
      <c r="J18" s="15">
        <f>+J19+J24</f>
        <v>22765.599999999999</v>
      </c>
      <c r="K18" s="15">
        <f t="shared" si="2"/>
        <v>-2277.2000000000007</v>
      </c>
      <c r="L18" s="15">
        <f>+L19+L24</f>
        <v>21161</v>
      </c>
      <c r="M18" s="15">
        <f>+M19+M24</f>
        <v>24426.7</v>
      </c>
      <c r="N18" s="15">
        <f t="shared" si="3"/>
        <v>-3265.7000000000007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2060.6999999999998</v>
      </c>
      <c r="D19" s="15">
        <f>SUM(D20:D23)</f>
        <v>313.10000000000002</v>
      </c>
      <c r="E19" s="15">
        <f t="shared" si="0"/>
        <v>1747.6</v>
      </c>
      <c r="F19" s="15">
        <f>SUM(F20:F23)</f>
        <v>2052.9</v>
      </c>
      <c r="G19" s="15">
        <f>SUM(G20:G23)</f>
        <v>303.5</v>
      </c>
      <c r="H19" s="15">
        <f t="shared" si="1"/>
        <v>1749.4</v>
      </c>
      <c r="I19" s="15">
        <f>SUM(I20:I23)</f>
        <v>2247.8000000000002</v>
      </c>
      <c r="J19" s="15">
        <f>SUM(J20:J23)</f>
        <v>299.70000000000005</v>
      </c>
      <c r="K19" s="15">
        <f t="shared" si="2"/>
        <v>1948.1000000000001</v>
      </c>
      <c r="L19" s="15">
        <f>SUM(L20:L23)</f>
        <v>2500.8000000000002</v>
      </c>
      <c r="M19" s="15">
        <f>SUM(M20:M23)</f>
        <v>228</v>
      </c>
      <c r="N19" s="15">
        <f t="shared" si="3"/>
        <v>2272.8000000000002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88</v>
      </c>
      <c r="D21" s="20">
        <v>12.3</v>
      </c>
      <c r="E21" s="15">
        <f t="shared" si="0"/>
        <v>75.7</v>
      </c>
      <c r="F21" s="20">
        <v>98</v>
      </c>
      <c r="G21" s="20">
        <v>12.3</v>
      </c>
      <c r="H21" s="15">
        <f t="shared" si="1"/>
        <v>85.7</v>
      </c>
      <c r="I21" s="20">
        <v>104.6</v>
      </c>
      <c r="J21" s="20">
        <v>4.0999999999999996</v>
      </c>
      <c r="K21" s="15">
        <f t="shared" si="2"/>
        <v>100.5</v>
      </c>
      <c r="L21" s="20">
        <v>105.3</v>
      </c>
      <c r="M21" s="20">
        <v>3.9</v>
      </c>
      <c r="N21" s="15">
        <f t="shared" si="3"/>
        <v>101.39999999999999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1972.7</v>
      </c>
      <c r="D23" s="20">
        <v>300.8</v>
      </c>
      <c r="E23" s="15">
        <f t="shared" si="0"/>
        <v>1671.9</v>
      </c>
      <c r="F23" s="20">
        <v>1954.9</v>
      </c>
      <c r="G23" s="20">
        <v>291.2</v>
      </c>
      <c r="H23" s="15">
        <f t="shared" si="1"/>
        <v>1663.7</v>
      </c>
      <c r="I23" s="20">
        <v>2143.2000000000003</v>
      </c>
      <c r="J23" s="20">
        <v>295.60000000000002</v>
      </c>
      <c r="K23" s="15">
        <f t="shared" si="2"/>
        <v>1847.6000000000004</v>
      </c>
      <c r="L23" s="20">
        <v>2395.5</v>
      </c>
      <c r="M23" s="20">
        <v>224.1</v>
      </c>
      <c r="N23" s="15">
        <f t="shared" si="3"/>
        <v>2171.4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18844.21</v>
      </c>
      <c r="D24" s="15">
        <f>SUM(D25:D28)</f>
        <v>20713.599999999999</v>
      </c>
      <c r="E24" s="15">
        <f t="shared" si="0"/>
        <v>-1869.3899999999994</v>
      </c>
      <c r="F24" s="15">
        <f>SUM(F25:F28)</f>
        <v>18188</v>
      </c>
      <c r="G24" s="15">
        <f>SUM(G25:G28)</f>
        <v>22364.300000000003</v>
      </c>
      <c r="H24" s="15">
        <f t="shared" si="1"/>
        <v>-4176.3000000000029</v>
      </c>
      <c r="I24" s="15">
        <f>SUM(I25:I28)</f>
        <v>18240.599999999999</v>
      </c>
      <c r="J24" s="15">
        <f>SUM(J25:J28)</f>
        <v>22465.899999999998</v>
      </c>
      <c r="K24" s="15">
        <f t="shared" si="2"/>
        <v>-4225.2999999999993</v>
      </c>
      <c r="L24" s="15">
        <f>SUM(L25:L28)</f>
        <v>18660.2</v>
      </c>
      <c r="M24" s="15">
        <f>SUM(M25:M28)</f>
        <v>24198.7</v>
      </c>
      <c r="N24" s="15">
        <f t="shared" si="3"/>
        <v>-5538.5</v>
      </c>
    </row>
    <row r="25" spans="1:14" s="21" customFormat="1" x14ac:dyDescent="0.25">
      <c r="A25" s="13" t="s">
        <v>39</v>
      </c>
      <c r="B25" s="19" t="s">
        <v>16</v>
      </c>
      <c r="C25" s="20">
        <v>12148.599999999999</v>
      </c>
      <c r="D25" s="20">
        <v>0</v>
      </c>
      <c r="E25" s="15">
        <f t="shared" si="0"/>
        <v>12148.599999999999</v>
      </c>
      <c r="F25" s="20">
        <v>11431.8</v>
      </c>
      <c r="G25" s="20">
        <v>0</v>
      </c>
      <c r="H25" s="15">
        <f t="shared" si="1"/>
        <v>11431.8</v>
      </c>
      <c r="I25" s="20">
        <v>11111.5</v>
      </c>
      <c r="J25" s="20">
        <v>0</v>
      </c>
      <c r="K25" s="15">
        <f t="shared" si="2"/>
        <v>11111.5</v>
      </c>
      <c r="L25" s="20">
        <v>10880.3</v>
      </c>
      <c r="M25" s="20">
        <v>0</v>
      </c>
      <c r="N25" s="15">
        <f t="shared" si="3"/>
        <v>10880.3</v>
      </c>
    </row>
    <row r="26" spans="1:14" s="21" customFormat="1" x14ac:dyDescent="0.25">
      <c r="A26" s="13" t="s">
        <v>40</v>
      </c>
      <c r="B26" s="19" t="s">
        <v>18</v>
      </c>
      <c r="C26" s="20">
        <v>1392.1000000000001</v>
      </c>
      <c r="D26" s="20">
        <v>1064</v>
      </c>
      <c r="E26" s="15">
        <f t="shared" si="0"/>
        <v>328.10000000000014</v>
      </c>
      <c r="F26" s="20">
        <v>1368.6</v>
      </c>
      <c r="G26" s="20">
        <v>1027.9000000000001</v>
      </c>
      <c r="H26" s="15">
        <f t="shared" si="1"/>
        <v>340.69999999999982</v>
      </c>
      <c r="I26" s="20">
        <v>1455.9</v>
      </c>
      <c r="J26" s="20">
        <v>1103.0999999999999</v>
      </c>
      <c r="K26" s="15">
        <f t="shared" si="2"/>
        <v>352.80000000000018</v>
      </c>
      <c r="L26" s="20">
        <v>1684.1</v>
      </c>
      <c r="M26" s="20">
        <v>1077.5999999999999</v>
      </c>
      <c r="N26" s="15">
        <f t="shared" si="3"/>
        <v>606.5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19583.5</v>
      </c>
      <c r="E27" s="15">
        <f t="shared" si="0"/>
        <v>-19583.5</v>
      </c>
      <c r="F27" s="20">
        <v>0</v>
      </c>
      <c r="G27" s="20">
        <v>21172.400000000001</v>
      </c>
      <c r="H27" s="15">
        <f t="shared" si="1"/>
        <v>-21172.400000000001</v>
      </c>
      <c r="I27" s="20">
        <v>0</v>
      </c>
      <c r="J27" s="20">
        <v>21199.3</v>
      </c>
      <c r="K27" s="15">
        <f t="shared" si="2"/>
        <v>-21199.3</v>
      </c>
      <c r="L27" s="20">
        <v>0</v>
      </c>
      <c r="M27" s="20">
        <v>20879.400000000001</v>
      </c>
      <c r="N27" s="15">
        <f t="shared" si="3"/>
        <v>-20879.400000000001</v>
      </c>
    </row>
    <row r="28" spans="1:14" s="21" customFormat="1" x14ac:dyDescent="0.25">
      <c r="A28" s="13" t="s">
        <v>42</v>
      </c>
      <c r="B28" s="19" t="s">
        <v>22</v>
      </c>
      <c r="C28" s="20">
        <v>5303.51</v>
      </c>
      <c r="D28" s="20">
        <v>66.099999999999994</v>
      </c>
      <c r="E28" s="15">
        <f t="shared" si="0"/>
        <v>5237.41</v>
      </c>
      <c r="F28" s="20">
        <v>5387.5999999999995</v>
      </c>
      <c r="G28" s="20">
        <v>164</v>
      </c>
      <c r="H28" s="15">
        <f t="shared" si="1"/>
        <v>5223.5999999999995</v>
      </c>
      <c r="I28" s="20">
        <v>5673.2</v>
      </c>
      <c r="J28" s="20">
        <v>163.5</v>
      </c>
      <c r="K28" s="15">
        <f t="shared" si="2"/>
        <v>5509.7</v>
      </c>
      <c r="L28" s="20">
        <v>6095.8</v>
      </c>
      <c r="M28" s="20">
        <v>2241.6999999999998</v>
      </c>
      <c r="N28" s="15">
        <f t="shared" si="3"/>
        <v>3854.1000000000004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424.55200000000002</v>
      </c>
      <c r="D29" s="15">
        <f>SUM(D30:D33)</f>
        <v>903.61746296000001</v>
      </c>
      <c r="E29" s="15">
        <f t="shared" si="0"/>
        <v>-479.06546295999999</v>
      </c>
      <c r="F29" s="15">
        <f>SUM(F30:F33)</f>
        <v>379.53800000000001</v>
      </c>
      <c r="G29" s="15">
        <f>SUM(G30:G33)</f>
        <v>791.00846296000009</v>
      </c>
      <c r="H29" s="15">
        <f t="shared" si="1"/>
        <v>-411.47046296000008</v>
      </c>
      <c r="I29" s="15">
        <f>SUM(I30:I33)</f>
        <v>319.65899999999999</v>
      </c>
      <c r="J29" s="15">
        <f>SUM(J30:J33)</f>
        <v>746.75346296000009</v>
      </c>
      <c r="K29" s="15">
        <f t="shared" si="2"/>
        <v>-427.0944629600001</v>
      </c>
      <c r="L29" s="15">
        <f>SUM(L30:L33)</f>
        <v>494.53882298613917</v>
      </c>
      <c r="M29" s="15">
        <f>SUM(M30:M33)</f>
        <v>607.81999999999994</v>
      </c>
      <c r="N29" s="15">
        <f t="shared" si="3"/>
        <v>-113.28117701386077</v>
      </c>
    </row>
    <row r="30" spans="1:14" s="21" customFormat="1" x14ac:dyDescent="0.25">
      <c r="A30" s="13" t="s">
        <v>45</v>
      </c>
      <c r="B30" s="19" t="s">
        <v>16</v>
      </c>
      <c r="C30" s="20">
        <v>37.9</v>
      </c>
      <c r="D30" s="20">
        <v>461.6</v>
      </c>
      <c r="E30" s="15">
        <f t="shared" si="0"/>
        <v>-423.70000000000005</v>
      </c>
      <c r="F30" s="20">
        <v>55.1</v>
      </c>
      <c r="G30" s="20">
        <v>393.20000000000005</v>
      </c>
      <c r="H30" s="15">
        <f t="shared" si="1"/>
        <v>-338.1</v>
      </c>
      <c r="I30" s="20">
        <v>33.700000000000003</v>
      </c>
      <c r="J30" s="20">
        <v>364.70000000000005</v>
      </c>
      <c r="K30" s="15">
        <f t="shared" si="2"/>
        <v>-331.00000000000006</v>
      </c>
      <c r="L30" s="20">
        <v>25.5</v>
      </c>
      <c r="M30" s="20">
        <v>304.39999999999998</v>
      </c>
      <c r="N30" s="15">
        <f t="shared" si="3"/>
        <v>-278.89999999999998</v>
      </c>
    </row>
    <row r="31" spans="1:14" s="21" customFormat="1" x14ac:dyDescent="0.25">
      <c r="A31" s="13" t="s">
        <v>46</v>
      </c>
      <c r="B31" s="19" t="s">
        <v>18</v>
      </c>
      <c r="C31" s="20">
        <v>202.1</v>
      </c>
      <c r="D31" s="20">
        <v>364.9</v>
      </c>
      <c r="E31" s="15">
        <f t="shared" si="0"/>
        <v>-162.79999999999998</v>
      </c>
      <c r="F31" s="20">
        <v>173.29999999999998</v>
      </c>
      <c r="G31" s="20">
        <v>320.5</v>
      </c>
      <c r="H31" s="15">
        <f t="shared" si="1"/>
        <v>-147.20000000000002</v>
      </c>
      <c r="I31" s="20">
        <v>153.6</v>
      </c>
      <c r="J31" s="20">
        <v>304.89999999999998</v>
      </c>
      <c r="K31" s="15">
        <f t="shared" si="2"/>
        <v>-151.29999999999998</v>
      </c>
      <c r="L31" s="20">
        <v>129.69999999999999</v>
      </c>
      <c r="M31" s="20">
        <v>301.89999999999998</v>
      </c>
      <c r="N31" s="15">
        <f t="shared" si="3"/>
        <v>-172.2</v>
      </c>
    </row>
    <row r="32" spans="1:14" s="21" customFormat="1" x14ac:dyDescent="0.25">
      <c r="A32" s="13" t="s">
        <v>47</v>
      </c>
      <c r="B32" s="19" t="s">
        <v>20</v>
      </c>
      <c r="C32" s="20">
        <v>0</v>
      </c>
      <c r="D32" s="20">
        <v>75.640462960000008</v>
      </c>
      <c r="E32" s="15">
        <f t="shared" si="0"/>
        <v>-75.640462960000008</v>
      </c>
      <c r="F32" s="20">
        <v>0</v>
      </c>
      <c r="G32" s="20">
        <v>75.640462960000008</v>
      </c>
      <c r="H32" s="15">
        <f t="shared" si="1"/>
        <v>-75.640462960000008</v>
      </c>
      <c r="I32" s="20">
        <v>0</v>
      </c>
      <c r="J32" s="20">
        <v>75.640462960000008</v>
      </c>
      <c r="K32" s="15">
        <f t="shared" si="2"/>
        <v>-75.640462960000008</v>
      </c>
      <c r="L32" s="20">
        <v>229.52482298613921</v>
      </c>
      <c r="M32" s="20">
        <v>0</v>
      </c>
      <c r="N32" s="15">
        <f t="shared" si="3"/>
        <v>229.52482298613921</v>
      </c>
    </row>
    <row r="33" spans="1:14" s="21" customFormat="1" x14ac:dyDescent="0.25">
      <c r="A33" s="13" t="s">
        <v>48</v>
      </c>
      <c r="B33" s="19" t="s">
        <v>22</v>
      </c>
      <c r="C33" s="20">
        <v>184.55200000000002</v>
      </c>
      <c r="D33" s="20">
        <v>1.4769999999999999</v>
      </c>
      <c r="E33" s="15">
        <f t="shared" si="0"/>
        <v>183.07500000000002</v>
      </c>
      <c r="F33" s="20">
        <v>151.13800000000001</v>
      </c>
      <c r="G33" s="20">
        <v>1.6679999999999999</v>
      </c>
      <c r="H33" s="15">
        <f t="shared" si="1"/>
        <v>149.47</v>
      </c>
      <c r="I33" s="20">
        <v>132.35900000000001</v>
      </c>
      <c r="J33" s="20">
        <v>1.5129999999999999</v>
      </c>
      <c r="K33" s="15">
        <f t="shared" si="2"/>
        <v>130.846</v>
      </c>
      <c r="L33" s="20">
        <v>109.81399999999999</v>
      </c>
      <c r="M33" s="20">
        <v>1.5199999999999998</v>
      </c>
      <c r="N33" s="15">
        <f t="shared" si="3"/>
        <v>108.294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17755.79088099533</v>
      </c>
      <c r="D34" s="15">
        <f>SUM(D36:D39)</f>
        <v>25490.876137710107</v>
      </c>
      <c r="E34" s="15">
        <f t="shared" si="0"/>
        <v>-7735.0852567147776</v>
      </c>
      <c r="F34" s="15">
        <f>SUM(F36:F39)</f>
        <v>20861.077935528665</v>
      </c>
      <c r="G34" s="15">
        <f>SUM(G36:G39)</f>
        <v>26992.503047670885</v>
      </c>
      <c r="H34" s="15">
        <f t="shared" si="1"/>
        <v>-6131.4251121422203</v>
      </c>
      <c r="I34" s="15">
        <f>SUM(I36:I39)</f>
        <v>20605.931148977423</v>
      </c>
      <c r="J34" s="15">
        <f>SUM(J36:J39)</f>
        <v>27215.458499433316</v>
      </c>
      <c r="K34" s="15">
        <f t="shared" si="2"/>
        <v>-6609.5273504558936</v>
      </c>
      <c r="L34" s="15">
        <f>SUM(L36:L39)</f>
        <v>18737.420248529736</v>
      </c>
      <c r="M34" s="15">
        <f>SUM(M36:M39)</f>
        <v>24086.227655621915</v>
      </c>
      <c r="N34" s="15">
        <f t="shared" si="3"/>
        <v>-5348.8074070921793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5722.7000000000007</v>
      </c>
      <c r="D36" s="20">
        <v>10560</v>
      </c>
      <c r="E36" s="15">
        <f t="shared" si="0"/>
        <v>-4837.2999999999993</v>
      </c>
      <c r="F36" s="20">
        <v>8208.1</v>
      </c>
      <c r="G36" s="20">
        <v>10912.9</v>
      </c>
      <c r="H36" s="15">
        <f t="shared" ref="H36:H39" si="4">+F36-G36</f>
        <v>-2704.7999999999993</v>
      </c>
      <c r="I36" s="20">
        <v>7774.8</v>
      </c>
      <c r="J36" s="20">
        <v>10896.7</v>
      </c>
      <c r="K36" s="15">
        <f t="shared" ref="K36:K39" si="5">+I36-J36</f>
        <v>-3121.9000000000005</v>
      </c>
      <c r="L36" s="20">
        <v>3478.7999999999997</v>
      </c>
      <c r="M36" s="20">
        <v>6961.7000000000007</v>
      </c>
      <c r="N36" s="15">
        <f t="shared" ref="N36:N39" si="6">+L36-M36</f>
        <v>-3482.900000000001</v>
      </c>
    </row>
    <row r="37" spans="1:14" s="21" customFormat="1" x14ac:dyDescent="0.25">
      <c r="A37" s="13" t="s">
        <v>53</v>
      </c>
      <c r="B37" s="19" t="s">
        <v>18</v>
      </c>
      <c r="C37" s="20">
        <v>5741.6</v>
      </c>
      <c r="D37" s="20">
        <v>3437.9999999999995</v>
      </c>
      <c r="E37" s="15">
        <f t="shared" si="0"/>
        <v>2303.6000000000008</v>
      </c>
      <c r="F37" s="20">
        <v>5389</v>
      </c>
      <c r="G37" s="20">
        <v>3970.86</v>
      </c>
      <c r="H37" s="15">
        <f t="shared" si="4"/>
        <v>1418.1399999999999</v>
      </c>
      <c r="I37" s="20">
        <v>5367.2000000000007</v>
      </c>
      <c r="J37" s="20">
        <v>3882.36</v>
      </c>
      <c r="K37" s="15">
        <f t="shared" si="5"/>
        <v>1484.8400000000006</v>
      </c>
      <c r="L37" s="20">
        <v>7355.5</v>
      </c>
      <c r="M37" s="20">
        <v>3788.26</v>
      </c>
      <c r="N37" s="15">
        <f t="shared" si="6"/>
        <v>3567.24</v>
      </c>
    </row>
    <row r="38" spans="1:14" s="21" customFormat="1" x14ac:dyDescent="0.25">
      <c r="A38" s="13" t="s">
        <v>54</v>
      </c>
      <c r="B38" s="19" t="s">
        <v>20</v>
      </c>
      <c r="C38" s="20">
        <v>2175.9718809953297</v>
      </c>
      <c r="D38" s="20">
        <v>3292.037137710106</v>
      </c>
      <c r="E38" s="15">
        <f t="shared" si="0"/>
        <v>-1116.0652567147763</v>
      </c>
      <c r="F38" s="20">
        <v>2526.2879355286614</v>
      </c>
      <c r="G38" s="20">
        <v>3523.1230476708874</v>
      </c>
      <c r="H38" s="15">
        <f t="shared" si="4"/>
        <v>-996.83511214222608</v>
      </c>
      <c r="I38" s="20">
        <v>2768.6401489774212</v>
      </c>
      <c r="J38" s="20">
        <v>3778.2324994333139</v>
      </c>
      <c r="K38" s="15">
        <f t="shared" si="5"/>
        <v>-1009.5923504558928</v>
      </c>
      <c r="L38" s="20">
        <v>3751.3452485297348</v>
      </c>
      <c r="M38" s="20">
        <v>4197.4626556219155</v>
      </c>
      <c r="N38" s="15">
        <f t="shared" si="6"/>
        <v>-446.11740709218066</v>
      </c>
    </row>
    <row r="39" spans="1:14" s="21" customFormat="1" x14ac:dyDescent="0.25">
      <c r="A39" s="13" t="s">
        <v>55</v>
      </c>
      <c r="B39" s="19" t="s">
        <v>22</v>
      </c>
      <c r="C39" s="20">
        <v>4115.5189999999993</v>
      </c>
      <c r="D39" s="20">
        <v>8200.8389999999999</v>
      </c>
      <c r="E39" s="15">
        <f t="shared" si="0"/>
        <v>-4085.3200000000006</v>
      </c>
      <c r="F39" s="20">
        <v>4737.6900000000005</v>
      </c>
      <c r="G39" s="20">
        <v>8585.619999999999</v>
      </c>
      <c r="H39" s="15">
        <f t="shared" si="4"/>
        <v>-3847.9299999999985</v>
      </c>
      <c r="I39" s="20">
        <v>4695.2910000000011</v>
      </c>
      <c r="J39" s="20">
        <v>8658.1660000000011</v>
      </c>
      <c r="K39" s="15">
        <f t="shared" si="5"/>
        <v>-3962.875</v>
      </c>
      <c r="L39" s="20">
        <v>4151.7749999999996</v>
      </c>
      <c r="M39" s="20">
        <v>9138.8050000000003</v>
      </c>
      <c r="N39" s="15">
        <f t="shared" si="6"/>
        <v>-4987.0300000000007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542.87760601279024</v>
      </c>
      <c r="D41" s="20">
        <v>0</v>
      </c>
      <c r="E41" s="15">
        <f t="shared" si="0"/>
        <v>542.87760601279024</v>
      </c>
      <c r="F41" s="20">
        <v>676.85521422737031</v>
      </c>
      <c r="G41" s="20">
        <v>0</v>
      </c>
      <c r="H41" s="15">
        <f t="shared" ref="H41:H48" si="7">+F41-G41</f>
        <v>676.85521422737031</v>
      </c>
      <c r="I41" s="20">
        <v>678.18359068630298</v>
      </c>
      <c r="J41" s="20">
        <v>0</v>
      </c>
      <c r="K41" s="15">
        <f t="shared" ref="K41:K48" si="8">+I41-J41</f>
        <v>678.18359068630298</v>
      </c>
      <c r="L41" s="20">
        <v>837.05278875254521</v>
      </c>
      <c r="M41" s="20">
        <v>0</v>
      </c>
      <c r="N41" s="15">
        <f t="shared" ref="N41:N48" si="9">+L41-M41</f>
        <v>837.05278875254521</v>
      </c>
    </row>
    <row r="42" spans="1:14" s="21" customFormat="1" x14ac:dyDescent="0.25">
      <c r="A42" s="13" t="s">
        <v>59</v>
      </c>
      <c r="B42" s="19" t="s">
        <v>60</v>
      </c>
      <c r="C42" s="20">
        <v>8885.9150000000009</v>
      </c>
      <c r="D42" s="20">
        <v>13546.431442460002</v>
      </c>
      <c r="E42" s="15">
        <f t="shared" si="0"/>
        <v>-4660.5164424600007</v>
      </c>
      <c r="F42" s="20">
        <v>11448.241000000002</v>
      </c>
      <c r="G42" s="20">
        <v>14384.933244</v>
      </c>
      <c r="H42" s="15">
        <f t="shared" si="7"/>
        <v>-2936.692243999998</v>
      </c>
      <c r="I42" s="20">
        <v>11034.153999999999</v>
      </c>
      <c r="J42" s="20">
        <v>14329.015083940001</v>
      </c>
      <c r="K42" s="15">
        <f t="shared" si="8"/>
        <v>-3294.8610839400026</v>
      </c>
      <c r="L42" s="20">
        <v>8571.878999999999</v>
      </c>
      <c r="M42" s="20">
        <v>10345.19584257</v>
      </c>
      <c r="N42" s="15">
        <f t="shared" si="9"/>
        <v>-1773.3168425700005</v>
      </c>
    </row>
    <row r="43" spans="1:14" s="21" customFormat="1" x14ac:dyDescent="0.25">
      <c r="A43" s="13" t="s">
        <v>61</v>
      </c>
      <c r="B43" s="19" t="s">
        <v>62</v>
      </c>
      <c r="C43" s="20">
        <v>5109.2402749825396</v>
      </c>
      <c r="D43" s="20">
        <v>7985.0056952501063</v>
      </c>
      <c r="E43" s="15">
        <f t="shared" si="0"/>
        <v>-2875.7654202675667</v>
      </c>
      <c r="F43" s="20">
        <v>5380.186721301292</v>
      </c>
      <c r="G43" s="20">
        <v>8278.5278036708878</v>
      </c>
      <c r="H43" s="15">
        <f t="shared" si="7"/>
        <v>-2898.3410823695958</v>
      </c>
      <c r="I43" s="20">
        <v>5464.7715582911187</v>
      </c>
      <c r="J43" s="20">
        <v>8609.0204154933126</v>
      </c>
      <c r="K43" s="15">
        <f t="shared" si="8"/>
        <v>-3144.2488572021939</v>
      </c>
      <c r="L43" s="20">
        <v>6099.9254597771906</v>
      </c>
      <c r="M43" s="20">
        <v>9557.052813051916</v>
      </c>
      <c r="N43" s="15">
        <f t="shared" si="9"/>
        <v>-3457.1273532747255</v>
      </c>
    </row>
    <row r="44" spans="1:14" s="21" customFormat="1" x14ac:dyDescent="0.25">
      <c r="A44" s="13" t="s">
        <v>63</v>
      </c>
      <c r="B44" s="19" t="s">
        <v>64</v>
      </c>
      <c r="C44" s="20">
        <v>269.2</v>
      </c>
      <c r="D44" s="20">
        <v>145.9</v>
      </c>
      <c r="E44" s="15">
        <f t="shared" si="0"/>
        <v>123.29999999999998</v>
      </c>
      <c r="F44" s="20">
        <v>264.39999999999998</v>
      </c>
      <c r="G44" s="20">
        <v>120</v>
      </c>
      <c r="H44" s="15">
        <f t="shared" si="7"/>
        <v>144.39999999999998</v>
      </c>
      <c r="I44" s="20">
        <v>268.60000000000002</v>
      </c>
      <c r="J44" s="20">
        <v>108.2</v>
      </c>
      <c r="K44" s="15">
        <f t="shared" si="8"/>
        <v>160.40000000000003</v>
      </c>
      <c r="L44" s="20">
        <v>247.4</v>
      </c>
      <c r="M44" s="20">
        <v>118.9</v>
      </c>
      <c r="N44" s="15">
        <f t="shared" si="9"/>
        <v>128.5</v>
      </c>
    </row>
    <row r="45" spans="1:14" s="21" customFormat="1" x14ac:dyDescent="0.25">
      <c r="A45" s="13" t="s">
        <v>65</v>
      </c>
      <c r="B45" s="19" t="s">
        <v>66</v>
      </c>
      <c r="C45" s="20">
        <v>2556.9580000000001</v>
      </c>
      <c r="D45" s="20">
        <v>3346.2390000000005</v>
      </c>
      <c r="E45" s="15">
        <f t="shared" si="0"/>
        <v>-789.2810000000004</v>
      </c>
      <c r="F45" s="20">
        <v>2745.5950000000003</v>
      </c>
      <c r="G45" s="20">
        <v>3698.8419999999996</v>
      </c>
      <c r="H45" s="15">
        <f t="shared" si="7"/>
        <v>-953.24699999999939</v>
      </c>
      <c r="I45" s="20">
        <v>2792.2219999999998</v>
      </c>
      <c r="J45" s="20">
        <v>3673.5230000000001</v>
      </c>
      <c r="K45" s="15">
        <f t="shared" si="8"/>
        <v>-881.30100000000039</v>
      </c>
      <c r="L45" s="20">
        <v>2606.7629999999999</v>
      </c>
      <c r="M45" s="20">
        <v>3629.4789999999998</v>
      </c>
      <c r="N45" s="15">
        <f t="shared" si="9"/>
        <v>-1022.7159999999999</v>
      </c>
    </row>
    <row r="46" spans="1:14" s="21" customFormat="1" x14ac:dyDescent="0.25">
      <c r="A46" s="13" t="s">
        <v>67</v>
      </c>
      <c r="B46" s="19" t="s">
        <v>68</v>
      </c>
      <c r="C46" s="20">
        <v>391.6</v>
      </c>
      <c r="D46" s="20">
        <v>69</v>
      </c>
      <c r="E46" s="15">
        <f t="shared" si="0"/>
        <v>322.60000000000002</v>
      </c>
      <c r="F46" s="20">
        <v>345.8</v>
      </c>
      <c r="G46" s="20">
        <v>118.4</v>
      </c>
      <c r="H46" s="15">
        <f t="shared" si="7"/>
        <v>227.4</v>
      </c>
      <c r="I46" s="20">
        <v>368</v>
      </c>
      <c r="J46" s="20">
        <v>108.8</v>
      </c>
      <c r="K46" s="15">
        <f t="shared" si="8"/>
        <v>259.2</v>
      </c>
      <c r="L46" s="20">
        <v>374.4</v>
      </c>
      <c r="M46" s="20">
        <v>54.8</v>
      </c>
      <c r="N46" s="15">
        <f t="shared" si="9"/>
        <v>319.59999999999997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398.3</v>
      </c>
      <c r="E47" s="15">
        <f t="shared" si="0"/>
        <v>-398.3</v>
      </c>
      <c r="F47" s="23"/>
      <c r="G47" s="20">
        <v>391.8</v>
      </c>
      <c r="H47" s="15">
        <f t="shared" si="7"/>
        <v>-391.8</v>
      </c>
      <c r="I47" s="23"/>
      <c r="J47" s="20">
        <v>386.9</v>
      </c>
      <c r="K47" s="15">
        <f t="shared" si="8"/>
        <v>-386.9</v>
      </c>
      <c r="L47" s="23"/>
      <c r="M47" s="20">
        <v>380.8</v>
      </c>
      <c r="N47" s="15">
        <f t="shared" si="9"/>
        <v>-380.8</v>
      </c>
    </row>
    <row r="48" spans="1:14" s="21" customFormat="1" x14ac:dyDescent="0.25">
      <c r="A48" s="13" t="s">
        <v>71</v>
      </c>
      <c r="B48" s="17" t="s">
        <v>72</v>
      </c>
      <c r="C48" s="20">
        <v>1937.7099999999998</v>
      </c>
      <c r="D48" s="23"/>
      <c r="E48" s="15">
        <f t="shared" si="0"/>
        <v>1937.7099999999998</v>
      </c>
      <c r="F48" s="20">
        <v>1762.2</v>
      </c>
      <c r="G48" s="23"/>
      <c r="H48" s="15">
        <f t="shared" si="7"/>
        <v>1762.2</v>
      </c>
      <c r="I48" s="20">
        <v>1631.5</v>
      </c>
      <c r="J48" s="23"/>
      <c r="K48" s="15">
        <f t="shared" si="8"/>
        <v>1631.5</v>
      </c>
      <c r="L48" s="20">
        <v>1561.5</v>
      </c>
      <c r="M48" s="23"/>
      <c r="N48" s="15">
        <f t="shared" si="9"/>
        <v>1561.5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2024-10-07T14:29:36Z</dcterms:created>
  <dcterms:modified xsi:type="dcterms:W3CDTF">2024-10-07T14:30:06Z</dcterms:modified>
</cp:coreProperties>
</file>