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31510916-8747-4F55-A54C-B43D2EBD3B40}" xr6:coauthVersionLast="47" xr6:coauthVersionMax="47" xr10:uidLastSave="{00000000-0000-0000-0000-000000000000}"/>
  <bookViews>
    <workbookView xWindow="-108" yWindow="-108" windowWidth="23256" windowHeight="13896" xr2:uid="{52147DA4-E40D-4563-A0CD-CCD1C7441D27}"/>
  </bookViews>
  <sheets>
    <sheet name="QBOP_2026" sheetId="1" r:id="rId1"/>
  </sheets>
  <definedNames>
    <definedName name="_xlnm._FilterDatabase" localSheetId="0" hidden="1">QBOP_2026!$A$6:$BC$92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  <c r="E82" i="1"/>
  <c r="E81" i="1"/>
  <c r="E80" i="1"/>
  <c r="E79" i="1"/>
  <c r="D77" i="1"/>
  <c r="C77" i="1"/>
  <c r="E77" i="1" s="1"/>
  <c r="E72" i="1"/>
  <c r="E71" i="1"/>
  <c r="E70" i="1"/>
  <c r="E69" i="1"/>
  <c r="E68" i="1"/>
  <c r="D67" i="1"/>
  <c r="D61" i="1" s="1"/>
  <c r="C67" i="1"/>
  <c r="C61" i="1" s="1"/>
  <c r="E61" i="1" s="1"/>
  <c r="E66" i="1"/>
  <c r="E65" i="1"/>
  <c r="E64" i="1"/>
  <c r="E63" i="1"/>
  <c r="D62" i="1"/>
  <c r="C62" i="1"/>
  <c r="E62" i="1" s="1"/>
  <c r="E60" i="1"/>
  <c r="E59" i="1"/>
  <c r="E58" i="1"/>
  <c r="E57" i="1"/>
  <c r="D56" i="1"/>
  <c r="C56" i="1"/>
  <c r="E55" i="1"/>
  <c r="E54" i="1"/>
  <c r="E53" i="1"/>
  <c r="E52" i="1"/>
  <c r="D51" i="1"/>
  <c r="C51" i="1"/>
  <c r="E50" i="1"/>
  <c r="E49" i="1"/>
  <c r="E48" i="1"/>
  <c r="E47" i="1"/>
  <c r="D46" i="1"/>
  <c r="C46" i="1"/>
  <c r="E46" i="1" s="1"/>
  <c r="E42" i="1"/>
  <c r="E41" i="1"/>
  <c r="D40" i="1"/>
  <c r="C40" i="1"/>
  <c r="E39" i="1"/>
  <c r="E38" i="1"/>
  <c r="D37" i="1"/>
  <c r="C37" i="1"/>
  <c r="E37" i="1" s="1"/>
  <c r="E36" i="1"/>
  <c r="E35" i="1"/>
  <c r="D34" i="1"/>
  <c r="C34" i="1"/>
  <c r="E33" i="1"/>
  <c r="E32" i="1"/>
  <c r="E31" i="1"/>
  <c r="E30" i="1"/>
  <c r="D29" i="1"/>
  <c r="C29" i="1"/>
  <c r="E29" i="1" s="1"/>
  <c r="E28" i="1"/>
  <c r="E27" i="1"/>
  <c r="E26" i="1"/>
  <c r="D25" i="1"/>
  <c r="D24" i="1" s="1"/>
  <c r="D22" i="1" s="1"/>
  <c r="C25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8" i="1"/>
  <c r="C8" i="1"/>
  <c r="E8" i="1" s="1"/>
  <c r="E7" i="1"/>
  <c r="C24" i="1" l="1"/>
  <c r="E24" i="1" s="1"/>
  <c r="E25" i="1"/>
  <c r="E56" i="1"/>
  <c r="D6" i="1"/>
  <c r="E34" i="1"/>
  <c r="E51" i="1"/>
  <c r="D45" i="1"/>
  <c r="D44" i="1" s="1"/>
  <c r="E40" i="1"/>
  <c r="C45" i="1"/>
  <c r="C44" i="1" s="1"/>
  <c r="E44" i="1" s="1"/>
  <c r="E67" i="1"/>
  <c r="C22" i="1" l="1"/>
  <c r="C6" i="1" s="1"/>
  <c r="E6" i="1" s="1"/>
  <c r="E92" i="1" s="1"/>
  <c r="E45" i="1"/>
  <c r="E22" i="1" l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<sst xmlns="http://schemas.openxmlformats.org/spreadsheetml/2006/main" count="200" uniqueCount="148">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</sst>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6CDE8F90-4505-4BDA-87EF-D9E745E1608A}"/>
    <cellStyle name="Normal 7" xfId="1" xr:uid="{1B9DAAB2-D682-4615-9659-A24498A0EA01}"/>
    <cellStyle name="Normal_Booklet 2011_euro17_WGES_2011_280" xfId="2" xr:uid="{C0A6C31C-69B5-409E-8DE6-C8A754273321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D362-7748-4FA5-80A5-FF2230287EC2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5.66406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2026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3" t="s">
        <v>9</v>
      </c>
      <c r="B6" s="14" t="s">
        <v>10</v>
      </c>
      <c r="C6" s="15">
        <f>+C7+C8+C22+C37</f>
        <v>31495.778357598407</v>
      </c>
      <c r="D6" s="15">
        <f>+D7+D8+D22+D37</f>
        <v>31909.679143461344</v>
      </c>
      <c r="E6" s="15">
        <f>+C6-D6</f>
        <v>-413.90078586293748</v>
      </c>
      <c r="F6" s="15"/>
      <c r="G6" s="15"/>
      <c r="H6" s="15"/>
      <c r="I6" s="15"/>
      <c r="J6" s="15"/>
      <c r="K6" s="15"/>
      <c r="L6" s="15"/>
      <c r="M6" s="15"/>
      <c r="N6" s="15"/>
    </row>
    <row r="7" spans="1:14" ht="18.75" customHeight="1" x14ac:dyDescent="0.3">
      <c r="A7" s="16" t="s">
        <v>11</v>
      </c>
      <c r="B7" s="17" t="s">
        <v>12</v>
      </c>
      <c r="C7" s="18">
        <v>26242.10009</v>
      </c>
      <c r="D7" s="18">
        <v>26168.617682</v>
      </c>
      <c r="E7" s="15">
        <f t="shared" ref="E7:E69" si="0">+C7-D7</f>
        <v>73.48240799999985</v>
      </c>
      <c r="F7" s="18"/>
      <c r="G7" s="18"/>
      <c r="H7" s="15"/>
      <c r="I7" s="18"/>
      <c r="J7" s="18"/>
      <c r="K7" s="15"/>
      <c r="L7" s="18"/>
      <c r="M7" s="18"/>
      <c r="N7" s="15"/>
    </row>
    <row r="8" spans="1:14" ht="18.75" customHeight="1" x14ac:dyDescent="0.3">
      <c r="A8" s="16" t="s">
        <v>13</v>
      </c>
      <c r="B8" s="17" t="s">
        <v>14</v>
      </c>
      <c r="C8" s="15">
        <f>SUM(C9:C21)</f>
        <v>3131.1393105918</v>
      </c>
      <c r="D8" s="15">
        <f>SUM(D9:D21)</f>
        <v>2979.3044106145494</v>
      </c>
      <c r="E8" s="15">
        <f t="shared" si="0"/>
        <v>151.83489997725064</v>
      </c>
      <c r="F8" s="15"/>
      <c r="G8" s="15"/>
      <c r="H8" s="15"/>
      <c r="I8" s="15"/>
      <c r="J8" s="15"/>
      <c r="K8" s="15"/>
      <c r="L8" s="15"/>
      <c r="M8" s="15"/>
      <c r="N8" s="15"/>
    </row>
    <row r="9" spans="1:14" ht="18.75" customHeight="1" x14ac:dyDescent="0.35">
      <c r="A9" s="16" t="s">
        <v>15</v>
      </c>
      <c r="B9" s="19" t="s">
        <v>16</v>
      </c>
      <c r="C9" s="18">
        <v>276.98616699999991</v>
      </c>
      <c r="D9" s="18">
        <v>-30.003073000000001</v>
      </c>
      <c r="E9" s="15">
        <f t="shared" si="0"/>
        <v>306.98923999999988</v>
      </c>
      <c r="F9" s="18"/>
      <c r="G9" s="18"/>
      <c r="H9" s="15"/>
      <c r="I9" s="18"/>
      <c r="J9" s="18"/>
      <c r="K9" s="15"/>
      <c r="L9" s="18"/>
      <c r="M9" s="18"/>
      <c r="N9" s="15"/>
    </row>
    <row r="10" spans="1:14" ht="18.75" customHeight="1" x14ac:dyDescent="0.35">
      <c r="A10" s="16" t="s">
        <v>17</v>
      </c>
      <c r="B10" s="19" t="s">
        <v>18</v>
      </c>
      <c r="C10" s="18">
        <v>83.512730498206295</v>
      </c>
      <c r="D10" s="18">
        <v>60.344807058483518</v>
      </c>
      <c r="E10" s="15">
        <f t="shared" si="0"/>
        <v>23.167923439722777</v>
      </c>
      <c r="F10" s="18"/>
      <c r="G10" s="18"/>
      <c r="H10" s="15"/>
      <c r="I10" s="18"/>
      <c r="J10" s="18"/>
      <c r="K10" s="15"/>
      <c r="L10" s="18"/>
      <c r="M10" s="18"/>
      <c r="N10" s="15"/>
    </row>
    <row r="11" spans="1:14" ht="18.75" customHeight="1" x14ac:dyDescent="0.35">
      <c r="A11" s="16" t="s">
        <v>19</v>
      </c>
      <c r="B11" s="19" t="s">
        <v>20</v>
      </c>
      <c r="C11" s="18">
        <v>889.79700629947456</v>
      </c>
      <c r="D11" s="18">
        <v>958.4593559563416</v>
      </c>
      <c r="E11" s="15">
        <f t="shared" si="0"/>
        <v>-68.662349656867036</v>
      </c>
      <c r="F11" s="18"/>
      <c r="G11" s="18"/>
      <c r="H11" s="15"/>
      <c r="I11" s="18"/>
      <c r="J11" s="18"/>
      <c r="K11" s="15"/>
      <c r="L11" s="18"/>
      <c r="M11" s="18"/>
      <c r="N11" s="15"/>
    </row>
    <row r="12" spans="1:14" ht="18.75" customHeight="1" x14ac:dyDescent="0.35">
      <c r="A12" s="16" t="s">
        <v>21</v>
      </c>
      <c r="B12" s="19" t="s">
        <v>22</v>
      </c>
      <c r="C12" s="18">
        <v>376.09999999999997</v>
      </c>
      <c r="D12" s="18">
        <v>549.30000000000007</v>
      </c>
      <c r="E12" s="15">
        <f t="shared" si="0"/>
        <v>-173.2000000000001</v>
      </c>
      <c r="F12" s="18"/>
      <c r="G12" s="18"/>
      <c r="H12" s="15"/>
      <c r="I12" s="18"/>
      <c r="J12" s="18"/>
      <c r="K12" s="15"/>
      <c r="L12" s="18"/>
      <c r="M12" s="18"/>
      <c r="N12" s="15"/>
    </row>
    <row r="13" spans="1:14" ht="18.75" customHeight="1" x14ac:dyDescent="0.35">
      <c r="A13" s="16" t="s">
        <v>23</v>
      </c>
      <c r="B13" s="19" t="s">
        <v>24</v>
      </c>
      <c r="C13" s="18">
        <v>27.273000000000003</v>
      </c>
      <c r="D13" s="18">
        <v>28.310000000000002</v>
      </c>
      <c r="E13" s="15">
        <f t="shared" si="0"/>
        <v>-1.036999999999999</v>
      </c>
      <c r="F13" s="18"/>
      <c r="G13" s="18"/>
      <c r="H13" s="15"/>
      <c r="I13" s="18"/>
      <c r="J13" s="18"/>
      <c r="K13" s="15"/>
      <c r="L13" s="18"/>
      <c r="M13" s="18"/>
      <c r="N13" s="15"/>
    </row>
    <row r="14" spans="1:14" ht="18.75" customHeight="1" x14ac:dyDescent="0.35">
      <c r="A14" s="16" t="s">
        <v>25</v>
      </c>
      <c r="B14" s="19" t="s">
        <v>26</v>
      </c>
      <c r="C14" s="18">
        <v>27.022000000000013</v>
      </c>
      <c r="D14" s="18">
        <v>50.892232499999977</v>
      </c>
      <c r="E14" s="15">
        <f t="shared" si="0"/>
        <v>-23.870232499999965</v>
      </c>
      <c r="F14" s="18"/>
      <c r="G14" s="18"/>
      <c r="H14" s="15"/>
      <c r="I14" s="18"/>
      <c r="J14" s="18"/>
      <c r="K14" s="15"/>
      <c r="L14" s="18"/>
      <c r="M14" s="18"/>
      <c r="N14" s="15"/>
    </row>
    <row r="15" spans="1:14" ht="18.75" customHeight="1" x14ac:dyDescent="0.35">
      <c r="A15" s="16" t="s">
        <v>27</v>
      </c>
      <c r="B15" s="19" t="s">
        <v>28</v>
      </c>
      <c r="C15" s="18">
        <v>89.877048556700259</v>
      </c>
      <c r="D15" s="18">
        <v>87.266993478451781</v>
      </c>
      <c r="E15" s="15">
        <f t="shared" si="0"/>
        <v>2.6100550782484788</v>
      </c>
      <c r="F15" s="18"/>
      <c r="G15" s="18"/>
      <c r="H15" s="15"/>
      <c r="I15" s="18"/>
      <c r="J15" s="18"/>
      <c r="K15" s="15"/>
      <c r="L15" s="18"/>
      <c r="M15" s="18"/>
      <c r="N15" s="15"/>
    </row>
    <row r="16" spans="1:14" ht="18.75" customHeight="1" x14ac:dyDescent="0.35">
      <c r="A16" s="16" t="s">
        <v>29</v>
      </c>
      <c r="B16" s="19" t="s">
        <v>30</v>
      </c>
      <c r="C16" s="18">
        <v>25.705000000000002</v>
      </c>
      <c r="D16" s="18">
        <v>187.00978846526084</v>
      </c>
      <c r="E16" s="15">
        <f t="shared" si="0"/>
        <v>-161.30478846526083</v>
      </c>
      <c r="F16" s="18"/>
      <c r="G16" s="18"/>
      <c r="H16" s="15"/>
      <c r="I16" s="18"/>
      <c r="J16" s="18"/>
      <c r="K16" s="15"/>
      <c r="L16" s="18"/>
      <c r="M16" s="18"/>
      <c r="N16" s="15"/>
    </row>
    <row r="17" spans="1:14" ht="18.75" customHeight="1" x14ac:dyDescent="0.35">
      <c r="A17" s="16" t="s">
        <v>31</v>
      </c>
      <c r="B17" s="19" t="s">
        <v>32</v>
      </c>
      <c r="C17" s="18">
        <v>506.41516367906138</v>
      </c>
      <c r="D17" s="18">
        <v>397.34946870660622</v>
      </c>
      <c r="E17" s="15">
        <f t="shared" si="0"/>
        <v>109.06569497245516</v>
      </c>
      <c r="F17" s="18"/>
      <c r="G17" s="18"/>
      <c r="H17" s="15"/>
      <c r="I17" s="18"/>
      <c r="J17" s="18"/>
      <c r="K17" s="15"/>
      <c r="L17" s="18"/>
      <c r="M17" s="18"/>
      <c r="N17" s="15"/>
    </row>
    <row r="18" spans="1:14" ht="18.75" customHeight="1" x14ac:dyDescent="0.35">
      <c r="A18" s="16" t="s">
        <v>33</v>
      </c>
      <c r="B18" s="19" t="s">
        <v>34</v>
      </c>
      <c r="C18" s="18">
        <v>808.66219455835824</v>
      </c>
      <c r="D18" s="18">
        <v>670.14183744940578</v>
      </c>
      <c r="E18" s="15">
        <f t="shared" si="0"/>
        <v>138.52035710895245</v>
      </c>
      <c r="F18" s="18"/>
      <c r="G18" s="18"/>
      <c r="H18" s="15"/>
      <c r="I18" s="18"/>
      <c r="J18" s="18"/>
      <c r="K18" s="15"/>
      <c r="L18" s="18"/>
      <c r="M18" s="18"/>
      <c r="N18" s="15"/>
    </row>
    <row r="19" spans="1:14" ht="18.75" customHeight="1" x14ac:dyDescent="0.35">
      <c r="A19" s="16" t="s">
        <v>35</v>
      </c>
      <c r="B19" s="20" t="s">
        <v>36</v>
      </c>
      <c r="C19" s="18">
        <v>7.5439999999999996</v>
      </c>
      <c r="D19" s="18">
        <v>18.932000000000002</v>
      </c>
      <c r="E19" s="15">
        <f t="shared" si="0"/>
        <v>-11.388000000000002</v>
      </c>
      <c r="F19" s="18"/>
      <c r="G19" s="18"/>
      <c r="H19" s="15"/>
      <c r="I19" s="18"/>
      <c r="J19" s="18"/>
      <c r="K19" s="15"/>
      <c r="L19" s="18"/>
      <c r="M19" s="18"/>
      <c r="N19" s="15"/>
    </row>
    <row r="20" spans="1:14" ht="18.75" customHeight="1" x14ac:dyDescent="0.35">
      <c r="A20" s="16" t="s">
        <v>37</v>
      </c>
      <c r="B20" s="20" t="s">
        <v>38</v>
      </c>
      <c r="C20" s="18">
        <v>12.244999999999999</v>
      </c>
      <c r="D20" s="18">
        <v>1.3009999999999999</v>
      </c>
      <c r="E20" s="15">
        <f t="shared" si="0"/>
        <v>10.943999999999999</v>
      </c>
      <c r="F20" s="18"/>
      <c r="G20" s="18"/>
      <c r="H20" s="15"/>
      <c r="I20" s="18"/>
      <c r="J20" s="18"/>
      <c r="K20" s="15"/>
      <c r="L20" s="18"/>
      <c r="M20" s="18"/>
      <c r="N20" s="15"/>
    </row>
    <row r="21" spans="1:14" ht="18.75" customHeight="1" x14ac:dyDescent="0.35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/>
      <c r="G21" s="18"/>
      <c r="H21" s="15"/>
      <c r="I21" s="18"/>
      <c r="J21" s="18"/>
      <c r="K21" s="15"/>
      <c r="L21" s="18"/>
      <c r="M21" s="18"/>
      <c r="N21" s="15"/>
    </row>
    <row r="22" spans="1:14" ht="18.75" customHeight="1" x14ac:dyDescent="0.3">
      <c r="A22" s="16" t="s">
        <v>41</v>
      </c>
      <c r="B22" s="21" t="s">
        <v>42</v>
      </c>
      <c r="C22" s="15">
        <f>+C23+C24+C34</f>
        <v>1594.6935780066085</v>
      </c>
      <c r="D22" s="15">
        <f>+D23+D24+D34</f>
        <v>2073.4891706877452</v>
      </c>
      <c r="E22" s="15">
        <f t="shared" si="0"/>
        <v>-478.79559268113667</v>
      </c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8.75" customHeight="1" x14ac:dyDescent="0.35">
      <c r="A23" s="16" t="s">
        <v>43</v>
      </c>
      <c r="B23" s="20" t="s">
        <v>44</v>
      </c>
      <c r="C23" s="18">
        <v>630.51449099999991</v>
      </c>
      <c r="D23" s="18">
        <v>102.973896</v>
      </c>
      <c r="E23" s="15">
        <f t="shared" si="0"/>
        <v>527.54059499999994</v>
      </c>
      <c r="F23" s="18"/>
      <c r="G23" s="18"/>
      <c r="H23" s="15"/>
      <c r="I23" s="18"/>
      <c r="J23" s="18"/>
      <c r="K23" s="15"/>
      <c r="L23" s="18"/>
      <c r="M23" s="18"/>
      <c r="N23" s="15"/>
    </row>
    <row r="24" spans="1:14" ht="18.75" customHeight="1" x14ac:dyDescent="0.35">
      <c r="A24" s="16" t="s">
        <v>45</v>
      </c>
      <c r="B24" s="20" t="s">
        <v>46</v>
      </c>
      <c r="C24" s="15">
        <f>+C25+C29+C32+C33</f>
        <v>499.91208700660866</v>
      </c>
      <c r="D24" s="15">
        <f>+D25+D29+D32+D33</f>
        <v>1928.0092746877453</v>
      </c>
      <c r="E24" s="15">
        <f t="shared" si="0"/>
        <v>-1428.0971876811368</v>
      </c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8.75" customHeight="1" x14ac:dyDescent="0.35">
      <c r="A25" s="16" t="s">
        <v>47</v>
      </c>
      <c r="B25" s="22" t="s">
        <v>48</v>
      </c>
      <c r="C25" s="15">
        <f>SUM(C26:C28)</f>
        <v>206.98336399999994</v>
      </c>
      <c r="D25" s="15">
        <f>SUM(D26:D28)</f>
        <v>1178.8130000000001</v>
      </c>
      <c r="E25" s="15">
        <f t="shared" si="0"/>
        <v>-971.82963600000016</v>
      </c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8.75" customHeight="1" x14ac:dyDescent="0.35">
      <c r="A26" s="16" t="s">
        <v>49</v>
      </c>
      <c r="B26" s="23" t="s">
        <v>50</v>
      </c>
      <c r="C26" s="18">
        <v>49.313000000000002</v>
      </c>
      <c r="D26" s="18">
        <v>1141.1977910000001</v>
      </c>
      <c r="E26" s="15">
        <f t="shared" si="0"/>
        <v>-1091.884791</v>
      </c>
      <c r="F26" s="18"/>
      <c r="G26" s="18"/>
      <c r="H26" s="15"/>
      <c r="I26" s="18"/>
      <c r="J26" s="18"/>
      <c r="K26" s="15"/>
      <c r="L26" s="18"/>
      <c r="M26" s="18"/>
      <c r="N26" s="15"/>
    </row>
    <row r="27" spans="1:14" ht="18.75" customHeight="1" x14ac:dyDescent="0.35">
      <c r="A27" s="16" t="s">
        <v>51</v>
      </c>
      <c r="B27" s="23" t="s">
        <v>52</v>
      </c>
      <c r="C27" s="18">
        <v>85.686999999999941</v>
      </c>
      <c r="D27" s="18">
        <v>-41.197791000000066</v>
      </c>
      <c r="E27" s="15">
        <f t="shared" si="0"/>
        <v>126.88479100000001</v>
      </c>
      <c r="F27" s="18"/>
      <c r="G27" s="18"/>
      <c r="H27" s="15"/>
      <c r="I27" s="18"/>
      <c r="J27" s="18"/>
      <c r="K27" s="15"/>
      <c r="L27" s="18"/>
      <c r="M27" s="18"/>
      <c r="N27" s="15"/>
    </row>
    <row r="28" spans="1:14" ht="18.75" customHeight="1" x14ac:dyDescent="0.3">
      <c r="A28" s="16" t="s">
        <v>53</v>
      </c>
      <c r="B28" s="24" t="s">
        <v>54</v>
      </c>
      <c r="C28" s="18">
        <v>71.983364000000009</v>
      </c>
      <c r="D28" s="18">
        <v>78.813000000000002</v>
      </c>
      <c r="E28" s="15">
        <f t="shared" si="0"/>
        <v>-6.8296359999999936</v>
      </c>
      <c r="F28" s="18"/>
      <c r="G28" s="18"/>
      <c r="H28" s="15"/>
      <c r="I28" s="18"/>
      <c r="J28" s="18"/>
      <c r="K28" s="15"/>
      <c r="L28" s="18"/>
      <c r="M28" s="18"/>
      <c r="N28" s="15"/>
    </row>
    <row r="29" spans="1:14" ht="18.75" customHeight="1" x14ac:dyDescent="0.35">
      <c r="A29" s="16" t="s">
        <v>55</v>
      </c>
      <c r="B29" s="25" t="s">
        <v>56</v>
      </c>
      <c r="C29" s="15">
        <f>SUM(C30:C31)</f>
        <v>207.9</v>
      </c>
      <c r="D29" s="15">
        <f>SUM(D30:D31)</f>
        <v>412</v>
      </c>
      <c r="E29" s="15">
        <f t="shared" si="0"/>
        <v>-204.1</v>
      </c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.75" customHeight="1" x14ac:dyDescent="0.35">
      <c r="A30" s="16" t="s">
        <v>57</v>
      </c>
      <c r="B30" s="23" t="s">
        <v>58</v>
      </c>
      <c r="C30" s="18">
        <v>49</v>
      </c>
      <c r="D30" s="18">
        <v>2.2999999999999998</v>
      </c>
      <c r="E30" s="15">
        <f t="shared" si="0"/>
        <v>46.7</v>
      </c>
      <c r="F30" s="18"/>
      <c r="G30" s="18"/>
      <c r="H30" s="15"/>
      <c r="I30" s="18"/>
      <c r="J30" s="18"/>
      <c r="K30" s="15"/>
      <c r="L30" s="18"/>
      <c r="M30" s="18"/>
      <c r="N30" s="15"/>
    </row>
    <row r="31" spans="1:14" ht="18.75" customHeight="1" x14ac:dyDescent="0.35">
      <c r="A31" s="16" t="s">
        <v>59</v>
      </c>
      <c r="B31" s="23" t="s">
        <v>60</v>
      </c>
      <c r="C31" s="18">
        <v>158.9</v>
      </c>
      <c r="D31" s="18">
        <v>409.7</v>
      </c>
      <c r="E31" s="15">
        <f t="shared" si="0"/>
        <v>-250.79999999999998</v>
      </c>
      <c r="F31" s="18"/>
      <c r="G31" s="18"/>
      <c r="H31" s="15"/>
      <c r="I31" s="18"/>
      <c r="J31" s="18"/>
      <c r="K31" s="15"/>
      <c r="L31" s="18"/>
      <c r="M31" s="18"/>
      <c r="N31" s="15"/>
    </row>
    <row r="32" spans="1:14" ht="18.75" customHeight="1" x14ac:dyDescent="0.35">
      <c r="A32" s="16" t="s">
        <v>61</v>
      </c>
      <c r="B32" s="25" t="s">
        <v>62</v>
      </c>
      <c r="C32" s="18">
        <v>58.328723006608762</v>
      </c>
      <c r="D32" s="18">
        <v>337.19627468774524</v>
      </c>
      <c r="E32" s="15">
        <f t="shared" si="0"/>
        <v>-278.86755168113649</v>
      </c>
      <c r="F32" s="18"/>
      <c r="G32" s="18"/>
      <c r="H32" s="15"/>
      <c r="I32" s="18"/>
      <c r="J32" s="18"/>
      <c r="K32" s="15"/>
      <c r="L32" s="18"/>
      <c r="M32" s="18"/>
      <c r="N32" s="15"/>
    </row>
    <row r="33" spans="1:14" ht="18.75" customHeight="1" x14ac:dyDescent="0.35">
      <c r="A33" s="16" t="s">
        <v>63</v>
      </c>
      <c r="B33" s="25" t="s">
        <v>64</v>
      </c>
      <c r="C33" s="18">
        <v>26.7</v>
      </c>
      <c r="D33" s="18">
        <v>0</v>
      </c>
      <c r="E33" s="15">
        <f t="shared" si="0"/>
        <v>26.7</v>
      </c>
      <c r="F33" s="18"/>
      <c r="G33" s="18"/>
      <c r="H33" s="15"/>
      <c r="I33" s="18"/>
      <c r="J33" s="18"/>
      <c r="K33" s="15"/>
      <c r="L33" s="18"/>
      <c r="M33" s="18"/>
      <c r="N33" s="15"/>
    </row>
    <row r="34" spans="1:14" ht="18.75" customHeight="1" x14ac:dyDescent="0.35">
      <c r="A34" s="16" t="s">
        <v>65</v>
      </c>
      <c r="B34" s="20" t="s">
        <v>66</v>
      </c>
      <c r="C34" s="15">
        <f>SUM(C35:C36)</f>
        <v>464.267</v>
      </c>
      <c r="D34" s="15">
        <f>SUM(D35:D36)</f>
        <v>42.506</v>
      </c>
      <c r="E34" s="15">
        <f t="shared" si="0"/>
        <v>421.76099999999997</v>
      </c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8.75" customHeight="1" x14ac:dyDescent="0.3">
      <c r="A35" s="16" t="s">
        <v>67</v>
      </c>
      <c r="B35" s="26" t="s">
        <v>68</v>
      </c>
      <c r="C35" s="18">
        <v>463.5</v>
      </c>
      <c r="D35" s="18">
        <v>41.4</v>
      </c>
      <c r="E35" s="15">
        <f t="shared" si="0"/>
        <v>422.1</v>
      </c>
      <c r="F35" s="18"/>
      <c r="G35" s="18"/>
      <c r="H35" s="15"/>
      <c r="I35" s="18"/>
      <c r="J35" s="18"/>
      <c r="K35" s="15"/>
      <c r="L35" s="18"/>
      <c r="M35" s="18"/>
      <c r="N35" s="15"/>
    </row>
    <row r="36" spans="1:14" ht="18.75" customHeight="1" x14ac:dyDescent="0.3">
      <c r="A36" s="16" t="s">
        <v>69</v>
      </c>
      <c r="B36" s="26" t="s">
        <v>70</v>
      </c>
      <c r="C36" s="18">
        <v>0.76700000000000002</v>
      </c>
      <c r="D36" s="18">
        <v>1.1060000000000001</v>
      </c>
      <c r="E36" s="15">
        <f t="shared" si="0"/>
        <v>-0.33900000000000008</v>
      </c>
      <c r="F36" s="18"/>
      <c r="G36" s="18"/>
      <c r="H36" s="15"/>
      <c r="I36" s="18"/>
      <c r="J36" s="18"/>
      <c r="K36" s="15"/>
      <c r="L36" s="18"/>
      <c r="M36" s="18"/>
      <c r="N36" s="15"/>
    </row>
    <row r="37" spans="1:14" ht="18.75" customHeight="1" x14ac:dyDescent="0.35">
      <c r="A37" s="16" t="s">
        <v>71</v>
      </c>
      <c r="B37" s="27" t="s">
        <v>72</v>
      </c>
      <c r="C37" s="15">
        <f>SUM(C38:C39)</f>
        <v>527.84537899999998</v>
      </c>
      <c r="D37" s="15">
        <f>SUM(D38:D39)</f>
        <v>688.26788015904879</v>
      </c>
      <c r="E37" s="15">
        <f t="shared" si="0"/>
        <v>-160.42250115904881</v>
      </c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8.75" customHeight="1" x14ac:dyDescent="0.3">
      <c r="A38" s="16" t="s">
        <v>73</v>
      </c>
      <c r="B38" s="26" t="s">
        <v>68</v>
      </c>
      <c r="C38" s="18">
        <v>349.168004</v>
      </c>
      <c r="D38" s="18">
        <v>381.44991215904878</v>
      </c>
      <c r="E38" s="15">
        <f t="shared" si="0"/>
        <v>-32.281908159048783</v>
      </c>
      <c r="F38" s="18"/>
      <c r="G38" s="18"/>
      <c r="H38" s="15"/>
      <c r="I38" s="18"/>
      <c r="J38" s="18"/>
      <c r="K38" s="15"/>
      <c r="L38" s="18"/>
      <c r="M38" s="18"/>
      <c r="N38" s="15"/>
    </row>
    <row r="39" spans="1:14" ht="18.75" customHeight="1" x14ac:dyDescent="0.3">
      <c r="A39" s="16" t="s">
        <v>74</v>
      </c>
      <c r="B39" s="26" t="s">
        <v>70</v>
      </c>
      <c r="C39" s="18">
        <v>178.67737499999998</v>
      </c>
      <c r="D39" s="18">
        <v>306.81796800000001</v>
      </c>
      <c r="E39" s="15">
        <f t="shared" si="0"/>
        <v>-128.14059300000002</v>
      </c>
      <c r="F39" s="18"/>
      <c r="G39" s="18"/>
      <c r="H39" s="15"/>
      <c r="I39" s="18"/>
      <c r="J39" s="18"/>
      <c r="K39" s="15"/>
      <c r="L39" s="18"/>
      <c r="M39" s="18"/>
      <c r="N39" s="15"/>
    </row>
    <row r="40" spans="1:14" ht="18.75" customHeight="1" x14ac:dyDescent="0.35">
      <c r="A40" s="13" t="s">
        <v>75</v>
      </c>
      <c r="B40" s="28" t="s">
        <v>76</v>
      </c>
      <c r="C40" s="15">
        <f>SUM(C41:C42)</f>
        <v>346.4</v>
      </c>
      <c r="D40" s="15">
        <f>SUM(D41:D42)</f>
        <v>280.3</v>
      </c>
      <c r="E40" s="15">
        <f t="shared" si="0"/>
        <v>66.099999999999966</v>
      </c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18.75" customHeight="1" x14ac:dyDescent="0.35">
      <c r="A41" s="16" t="s">
        <v>77</v>
      </c>
      <c r="B41" s="20" t="s">
        <v>78</v>
      </c>
      <c r="C41" s="18">
        <v>75.400000000000006</v>
      </c>
      <c r="D41" s="18">
        <v>280.3</v>
      </c>
      <c r="E41" s="15">
        <f t="shared" si="0"/>
        <v>-204.9</v>
      </c>
      <c r="F41" s="18"/>
      <c r="G41" s="18"/>
      <c r="H41" s="15"/>
      <c r="I41" s="18"/>
      <c r="J41" s="18"/>
      <c r="K41" s="15"/>
      <c r="L41" s="18"/>
      <c r="M41" s="18"/>
      <c r="N41" s="15"/>
    </row>
    <row r="42" spans="1:14" ht="18.75" customHeight="1" x14ac:dyDescent="0.35">
      <c r="A42" s="16" t="s">
        <v>79</v>
      </c>
      <c r="B42" s="20" t="s">
        <v>80</v>
      </c>
      <c r="C42" s="18">
        <v>271</v>
      </c>
      <c r="D42" s="18">
        <v>0</v>
      </c>
      <c r="E42" s="15">
        <f t="shared" si="0"/>
        <v>271</v>
      </c>
      <c r="F42" s="18"/>
      <c r="G42" s="18"/>
      <c r="H42" s="15"/>
      <c r="I42" s="18"/>
      <c r="J42" s="18"/>
      <c r="K42" s="15"/>
      <c r="L42" s="18"/>
      <c r="M42" s="18"/>
      <c r="N42" s="15"/>
    </row>
    <row r="43" spans="1:14" ht="18.75" customHeight="1" x14ac:dyDescent="0.35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5">
      <c r="A44" s="13" t="s">
        <v>84</v>
      </c>
      <c r="B44" s="29" t="s">
        <v>85</v>
      </c>
      <c r="C44" s="15">
        <f>+C45+C61+E72+C77+C91</f>
        <v>4107.2012196040105</v>
      </c>
      <c r="D44" s="15">
        <f>+D45+D61+D77</f>
        <v>4307.4816409505993</v>
      </c>
      <c r="E44" s="15">
        <f t="shared" si="0"/>
        <v>-200.28042134658881</v>
      </c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8.75" customHeight="1" x14ac:dyDescent="0.3">
      <c r="A45" s="16" t="s">
        <v>86</v>
      </c>
      <c r="B45" s="17" t="s">
        <v>48</v>
      </c>
      <c r="C45" s="15">
        <f>+C46+C51+C56</f>
        <v>1271.3968039200001</v>
      </c>
      <c r="D45" s="15">
        <f>+D46+D51+D56</f>
        <v>579.1489849699999</v>
      </c>
      <c r="E45" s="15">
        <f t="shared" si="0"/>
        <v>692.24781895000024</v>
      </c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18.75" customHeight="1" x14ac:dyDescent="0.3">
      <c r="A46" s="16" t="s">
        <v>87</v>
      </c>
      <c r="B46" s="31" t="s">
        <v>88</v>
      </c>
      <c r="C46" s="15">
        <f>SUM(C47:C50)</f>
        <v>105.28400000000001</v>
      </c>
      <c r="D46" s="15">
        <f>SUM(D47:D50)</f>
        <v>361.60971199999994</v>
      </c>
      <c r="E46" s="15">
        <f t="shared" si="0"/>
        <v>-256.32571199999995</v>
      </c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18.75" customHeight="1" x14ac:dyDescent="0.3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/>
      <c r="G47" s="18"/>
      <c r="H47" s="15"/>
      <c r="I47" s="18"/>
      <c r="J47" s="18"/>
      <c r="K47" s="15"/>
      <c r="L47" s="18"/>
      <c r="M47" s="18"/>
      <c r="N47" s="15"/>
    </row>
    <row r="48" spans="1:14" ht="18.75" customHeight="1" x14ac:dyDescent="0.3">
      <c r="A48" s="16" t="s">
        <v>91</v>
      </c>
      <c r="B48" s="26" t="s">
        <v>92</v>
      </c>
      <c r="C48" s="18">
        <v>0</v>
      </c>
      <c r="D48" s="18">
        <v>294.60571199999998</v>
      </c>
      <c r="E48" s="15">
        <f t="shared" si="0"/>
        <v>-294.60571199999998</v>
      </c>
      <c r="F48" s="18"/>
      <c r="G48" s="18"/>
      <c r="H48" s="15"/>
      <c r="I48" s="18"/>
      <c r="J48" s="18"/>
      <c r="K48" s="15"/>
      <c r="L48" s="18"/>
      <c r="M48" s="18"/>
      <c r="N48" s="15"/>
    </row>
    <row r="49" spans="1:14" ht="18.75" customHeight="1" x14ac:dyDescent="0.3">
      <c r="A49" s="16" t="s">
        <v>93</v>
      </c>
      <c r="B49" s="26" t="s">
        <v>68</v>
      </c>
      <c r="C49" s="18">
        <v>-1.8660000000000001</v>
      </c>
      <c r="D49" s="18">
        <v>0</v>
      </c>
      <c r="E49" s="15">
        <f t="shared" si="0"/>
        <v>-1.8660000000000001</v>
      </c>
      <c r="F49" s="18"/>
      <c r="G49" s="18"/>
      <c r="H49" s="15"/>
      <c r="I49" s="18"/>
      <c r="J49" s="18"/>
      <c r="K49" s="15"/>
      <c r="L49" s="18"/>
      <c r="M49" s="18"/>
      <c r="N49" s="15"/>
    </row>
    <row r="50" spans="1:14" ht="18.75" customHeight="1" x14ac:dyDescent="0.3">
      <c r="A50" s="16" t="s">
        <v>94</v>
      </c>
      <c r="B50" s="26" t="s">
        <v>70</v>
      </c>
      <c r="C50" s="18">
        <v>107.15</v>
      </c>
      <c r="D50" s="18">
        <v>67.003999999999991</v>
      </c>
      <c r="E50" s="15">
        <f t="shared" si="0"/>
        <v>40.146000000000015</v>
      </c>
      <c r="F50" s="18"/>
      <c r="G50" s="18"/>
      <c r="H50" s="15"/>
      <c r="I50" s="18"/>
      <c r="J50" s="18"/>
      <c r="K50" s="15"/>
      <c r="L50" s="18"/>
      <c r="M50" s="18"/>
      <c r="N50" s="15"/>
    </row>
    <row r="51" spans="1:14" ht="18.75" customHeight="1" x14ac:dyDescent="0.3">
      <c r="A51" s="16" t="s">
        <v>95</v>
      </c>
      <c r="B51" s="31" t="s">
        <v>96</v>
      </c>
      <c r="C51" s="15">
        <f>SUM(C52:C55)</f>
        <v>85.686999999999941</v>
      </c>
      <c r="D51" s="15">
        <f>SUM(D52:D55)</f>
        <v>-41.197790999999988</v>
      </c>
      <c r="E51" s="15">
        <f t="shared" si="0"/>
        <v>126.88479099999992</v>
      </c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8.75" customHeight="1" x14ac:dyDescent="0.3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/>
      <c r="G52" s="18"/>
      <c r="H52" s="15"/>
      <c r="I52" s="18"/>
      <c r="J52" s="18"/>
      <c r="K52" s="15"/>
      <c r="L52" s="18"/>
      <c r="M52" s="18"/>
      <c r="N52" s="15"/>
    </row>
    <row r="53" spans="1:14" ht="18.75" customHeight="1" x14ac:dyDescent="0.3">
      <c r="A53" s="16" t="s">
        <v>98</v>
      </c>
      <c r="B53" s="26" t="s">
        <v>92</v>
      </c>
      <c r="C53" s="18">
        <v>-23.593332999999998</v>
      </c>
      <c r="D53" s="18">
        <v>-48.47174900000001</v>
      </c>
      <c r="E53" s="15">
        <f t="shared" si="0"/>
        <v>24.878416000000012</v>
      </c>
      <c r="F53" s="18"/>
      <c r="G53" s="18"/>
      <c r="H53" s="15"/>
      <c r="I53" s="18"/>
      <c r="J53" s="18"/>
      <c r="K53" s="15"/>
      <c r="L53" s="18"/>
      <c r="M53" s="18"/>
      <c r="N53" s="15"/>
    </row>
    <row r="54" spans="1:14" ht="18.75" customHeight="1" x14ac:dyDescent="0.3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/>
      <c r="G54" s="18"/>
      <c r="H54" s="15"/>
      <c r="I54" s="18"/>
      <c r="J54" s="18"/>
      <c r="K54" s="15"/>
      <c r="L54" s="18"/>
      <c r="M54" s="18"/>
      <c r="N54" s="15"/>
    </row>
    <row r="55" spans="1:14" ht="18.75" customHeight="1" x14ac:dyDescent="0.3">
      <c r="A55" s="16" t="s">
        <v>100</v>
      </c>
      <c r="B55" s="26" t="s">
        <v>70</v>
      </c>
      <c r="C55" s="18">
        <v>109.28033299999994</v>
      </c>
      <c r="D55" s="18">
        <v>7.2739580000000217</v>
      </c>
      <c r="E55" s="15">
        <f t="shared" si="0"/>
        <v>102.00637499999992</v>
      </c>
      <c r="F55" s="18"/>
      <c r="G55" s="18"/>
      <c r="H55" s="15"/>
      <c r="I55" s="18"/>
      <c r="J55" s="18"/>
      <c r="K55" s="15"/>
      <c r="L55" s="18"/>
      <c r="M55" s="18"/>
      <c r="N55" s="15"/>
    </row>
    <row r="56" spans="1:14" ht="18.75" customHeight="1" x14ac:dyDescent="0.3">
      <c r="A56" s="16" t="s">
        <v>101</v>
      </c>
      <c r="B56" s="31" t="s">
        <v>102</v>
      </c>
      <c r="C56" s="15">
        <f>SUM(C57:C60)</f>
        <v>1080.4258039200001</v>
      </c>
      <c r="D56" s="15">
        <f>SUM(D57:D60)</f>
        <v>258.73706396999995</v>
      </c>
      <c r="E56" s="15">
        <f t="shared" si="0"/>
        <v>821.68873995000013</v>
      </c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8.75" customHeight="1" x14ac:dyDescent="0.3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/>
      <c r="G57" s="18"/>
      <c r="H57" s="15"/>
      <c r="I57" s="18"/>
      <c r="J57" s="18"/>
      <c r="K57" s="15"/>
      <c r="L57" s="18"/>
      <c r="M57" s="18"/>
      <c r="N57" s="15"/>
    </row>
    <row r="58" spans="1:14" ht="18.75" customHeight="1" x14ac:dyDescent="0.3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/>
      <c r="G58" s="18"/>
      <c r="H58" s="15"/>
      <c r="I58" s="18"/>
      <c r="J58" s="18"/>
      <c r="K58" s="15"/>
      <c r="L58" s="18"/>
      <c r="M58" s="18"/>
      <c r="N58" s="15"/>
    </row>
    <row r="59" spans="1:14" ht="18.75" customHeight="1" x14ac:dyDescent="0.3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/>
      <c r="G59" s="18"/>
      <c r="H59" s="15"/>
      <c r="I59" s="18"/>
      <c r="J59" s="18"/>
      <c r="K59" s="15"/>
      <c r="L59" s="18"/>
      <c r="M59" s="18"/>
      <c r="N59" s="15"/>
    </row>
    <row r="60" spans="1:14" ht="18.75" customHeight="1" x14ac:dyDescent="0.3">
      <c r="A60" s="16" t="s">
        <v>106</v>
      </c>
      <c r="B60" s="26" t="s">
        <v>70</v>
      </c>
      <c r="C60" s="18">
        <v>1080.4258039200001</v>
      </c>
      <c r="D60" s="18">
        <v>258.73706396999995</v>
      </c>
      <c r="E60" s="15">
        <f t="shared" si="0"/>
        <v>821.68873995000013</v>
      </c>
      <c r="F60" s="18"/>
      <c r="G60" s="18"/>
      <c r="H60" s="15"/>
      <c r="I60" s="18"/>
      <c r="J60" s="18"/>
      <c r="K60" s="15"/>
      <c r="L60" s="18"/>
      <c r="M60" s="18"/>
      <c r="N60" s="15"/>
    </row>
    <row r="61" spans="1:14" ht="18.75" customHeight="1" x14ac:dyDescent="0.3">
      <c r="A61" s="16" t="s">
        <v>107</v>
      </c>
      <c r="B61" s="17" t="s">
        <v>56</v>
      </c>
      <c r="C61" s="15">
        <f>+C62+C67</f>
        <v>213.61469647897138</v>
      </c>
      <c r="D61" s="15">
        <f>+D62+D67</f>
        <v>2440.6</v>
      </c>
      <c r="E61" s="15">
        <f t="shared" si="0"/>
        <v>-2226.9853035210285</v>
      </c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8.75" customHeight="1" x14ac:dyDescent="0.3">
      <c r="A62" s="16" t="s">
        <v>108</v>
      </c>
      <c r="B62" s="31" t="s">
        <v>58</v>
      </c>
      <c r="C62" s="15">
        <f>SUM(C63:C66)</f>
        <v>796.7</v>
      </c>
      <c r="D62" s="15">
        <f>SUM(D63:D66)</f>
        <v>2.2999999999999998</v>
      </c>
      <c r="E62" s="15">
        <f t="shared" si="0"/>
        <v>794.40000000000009</v>
      </c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18.75" customHeight="1" x14ac:dyDescent="0.3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/>
      <c r="G63" s="18"/>
      <c r="H63" s="15"/>
      <c r="I63" s="18"/>
      <c r="J63" s="18"/>
      <c r="K63" s="15"/>
      <c r="L63" s="18"/>
      <c r="M63" s="18"/>
      <c r="N63" s="15"/>
    </row>
    <row r="64" spans="1:14" ht="18.75" customHeight="1" x14ac:dyDescent="0.3">
      <c r="A64" s="16" t="s">
        <v>110</v>
      </c>
      <c r="B64" s="26" t="s">
        <v>92</v>
      </c>
      <c r="C64" s="18">
        <v>0.5</v>
      </c>
      <c r="D64" s="18">
        <v>0</v>
      </c>
      <c r="E64" s="15">
        <f t="shared" si="0"/>
        <v>0.5</v>
      </c>
      <c r="F64" s="18"/>
      <c r="G64" s="18"/>
      <c r="H64" s="15"/>
      <c r="I64" s="18"/>
      <c r="J64" s="18"/>
      <c r="K64" s="15"/>
      <c r="L64" s="18"/>
      <c r="M64" s="18"/>
      <c r="N64" s="15"/>
    </row>
    <row r="65" spans="1:14" ht="18.75" customHeight="1" x14ac:dyDescent="0.3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/>
      <c r="G65" s="18"/>
      <c r="H65" s="15"/>
      <c r="I65" s="18"/>
      <c r="J65" s="18"/>
      <c r="K65" s="15"/>
      <c r="L65" s="18"/>
      <c r="M65" s="18"/>
      <c r="N65" s="15"/>
    </row>
    <row r="66" spans="1:14" ht="18.75" customHeight="1" x14ac:dyDescent="0.3">
      <c r="A66" s="16" t="s">
        <v>112</v>
      </c>
      <c r="B66" s="26" t="s">
        <v>70</v>
      </c>
      <c r="C66" s="18">
        <v>796.2</v>
      </c>
      <c r="D66" s="18">
        <v>2.2999999999999998</v>
      </c>
      <c r="E66" s="15">
        <f t="shared" si="0"/>
        <v>793.90000000000009</v>
      </c>
      <c r="F66" s="18"/>
      <c r="G66" s="18"/>
      <c r="H66" s="15"/>
      <c r="I66" s="18"/>
      <c r="J66" s="18"/>
      <c r="K66" s="15"/>
      <c r="L66" s="18"/>
      <c r="M66" s="18"/>
      <c r="N66" s="15"/>
    </row>
    <row r="67" spans="1:14" ht="18.75" customHeight="1" x14ac:dyDescent="0.3">
      <c r="A67" s="16" t="s">
        <v>113</v>
      </c>
      <c r="B67" s="31" t="s">
        <v>60</v>
      </c>
      <c r="C67" s="15">
        <f>SUM(C68:C71)</f>
        <v>-583.08530352102866</v>
      </c>
      <c r="D67" s="15">
        <f>SUM(D68:D71)</f>
        <v>2438.2999999999997</v>
      </c>
      <c r="E67" s="15">
        <f t="shared" si="0"/>
        <v>-3021.3853035210286</v>
      </c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8.75" customHeight="1" x14ac:dyDescent="0.3">
      <c r="A68" s="16" t="s">
        <v>114</v>
      </c>
      <c r="B68" s="26" t="s">
        <v>90</v>
      </c>
      <c r="C68" s="18">
        <v>-1264.5</v>
      </c>
      <c r="D68" s="18">
        <v>0</v>
      </c>
      <c r="E68" s="15">
        <f t="shared" si="0"/>
        <v>-1264.5</v>
      </c>
      <c r="F68" s="18"/>
      <c r="G68" s="18"/>
      <c r="H68" s="15"/>
      <c r="I68" s="18"/>
      <c r="J68" s="18"/>
      <c r="K68" s="15"/>
      <c r="L68" s="18"/>
      <c r="M68" s="18"/>
      <c r="N68" s="15"/>
    </row>
    <row r="69" spans="1:14" ht="18.75" customHeight="1" x14ac:dyDescent="0.3">
      <c r="A69" s="16" t="s">
        <v>115</v>
      </c>
      <c r="B69" s="26" t="s">
        <v>92</v>
      </c>
      <c r="C69" s="18">
        <v>633.6</v>
      </c>
      <c r="D69" s="18">
        <v>258.10000000000002</v>
      </c>
      <c r="E69" s="15">
        <f t="shared" si="0"/>
        <v>375.5</v>
      </c>
      <c r="F69" s="18"/>
      <c r="G69" s="18"/>
      <c r="H69" s="15"/>
      <c r="I69" s="18"/>
      <c r="J69" s="18"/>
      <c r="K69" s="15"/>
      <c r="L69" s="18"/>
      <c r="M69" s="18"/>
      <c r="N69" s="15"/>
    </row>
    <row r="70" spans="1:14" ht="18.75" customHeight="1" x14ac:dyDescent="0.3">
      <c r="A70" s="16" t="s">
        <v>116</v>
      </c>
      <c r="B70" s="26" t="s">
        <v>68</v>
      </c>
      <c r="C70" s="18">
        <v>0</v>
      </c>
      <c r="D70" s="18">
        <v>2244.5</v>
      </c>
      <c r="E70" s="15">
        <f t="shared" ref="E70:E91" si="1">+C70-D70</f>
        <v>-2244.5</v>
      </c>
      <c r="F70" s="18"/>
      <c r="G70" s="18"/>
      <c r="H70" s="15"/>
      <c r="I70" s="18"/>
      <c r="J70" s="18"/>
      <c r="K70" s="15"/>
      <c r="L70" s="18"/>
      <c r="M70" s="18"/>
      <c r="N70" s="15"/>
    </row>
    <row r="71" spans="1:14" ht="18.75" customHeight="1" x14ac:dyDescent="0.3">
      <c r="A71" s="16" t="s">
        <v>117</v>
      </c>
      <c r="B71" s="26" t="s">
        <v>70</v>
      </c>
      <c r="C71" s="18">
        <v>47.814696478971349</v>
      </c>
      <c r="D71" s="18">
        <v>-64.3</v>
      </c>
      <c r="E71" s="15">
        <f t="shared" si="1"/>
        <v>112.11469647897135</v>
      </c>
      <c r="F71" s="18"/>
      <c r="G71" s="18"/>
      <c r="H71" s="15"/>
      <c r="I71" s="18"/>
      <c r="J71" s="18"/>
      <c r="K71" s="15"/>
      <c r="L71" s="18"/>
      <c r="M71" s="18"/>
      <c r="N71" s="15"/>
    </row>
    <row r="72" spans="1:14" ht="18.75" customHeight="1" x14ac:dyDescent="0.3">
      <c r="A72" s="16" t="s">
        <v>118</v>
      </c>
      <c r="B72" s="30" t="s">
        <v>119</v>
      </c>
      <c r="C72" s="32"/>
      <c r="D72" s="32"/>
      <c r="E72" s="15">
        <f>SUM(E73:E76)</f>
        <v>150.86624018999998</v>
      </c>
      <c r="F72" s="32"/>
      <c r="G72" s="32"/>
      <c r="H72" s="15"/>
      <c r="I72" s="32"/>
      <c r="J72" s="32"/>
      <c r="K72" s="15"/>
      <c r="L72" s="32"/>
      <c r="M72" s="32"/>
      <c r="N72" s="15"/>
    </row>
    <row r="73" spans="1:14" ht="18.75" customHeight="1" x14ac:dyDescent="0.3">
      <c r="A73" s="16" t="s">
        <v>120</v>
      </c>
      <c r="B73" s="26" t="s">
        <v>90</v>
      </c>
      <c r="C73" s="32"/>
      <c r="D73" s="32"/>
      <c r="E73" s="18">
        <v>-0.90000000000000013</v>
      </c>
      <c r="F73" s="32"/>
      <c r="G73" s="32"/>
      <c r="H73" s="18"/>
      <c r="I73" s="32"/>
      <c r="J73" s="32"/>
      <c r="K73" s="18"/>
      <c r="L73" s="32"/>
      <c r="M73" s="32"/>
      <c r="N73" s="18"/>
    </row>
    <row r="74" spans="1:14" ht="18.75" customHeight="1" x14ac:dyDescent="0.3">
      <c r="A74" s="16" t="s">
        <v>121</v>
      </c>
      <c r="B74" s="26" t="s">
        <v>92</v>
      </c>
      <c r="C74" s="32"/>
      <c r="D74" s="32"/>
      <c r="E74" s="18">
        <v>145.69999999999999</v>
      </c>
      <c r="F74" s="32"/>
      <c r="G74" s="32"/>
      <c r="H74" s="18"/>
      <c r="I74" s="32"/>
      <c r="J74" s="32"/>
      <c r="K74" s="18"/>
      <c r="L74" s="32"/>
      <c r="M74" s="32"/>
      <c r="N74" s="18"/>
    </row>
    <row r="75" spans="1:14" ht="18.75" customHeight="1" x14ac:dyDescent="0.3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/>
      <c r="I75" s="32"/>
      <c r="J75" s="32"/>
      <c r="K75" s="18"/>
      <c r="L75" s="32"/>
      <c r="M75" s="32"/>
      <c r="N75" s="18"/>
    </row>
    <row r="76" spans="1:14" ht="18.75" customHeight="1" x14ac:dyDescent="0.3">
      <c r="A76" s="16" t="s">
        <v>123</v>
      </c>
      <c r="B76" s="26" t="s">
        <v>70</v>
      </c>
      <c r="C76" s="32"/>
      <c r="D76" s="32"/>
      <c r="E76" s="18">
        <v>6.066240190000002</v>
      </c>
      <c r="F76" s="32"/>
      <c r="G76" s="32"/>
      <c r="H76" s="18"/>
      <c r="I76" s="32"/>
      <c r="J76" s="32"/>
      <c r="K76" s="18"/>
      <c r="L76" s="32"/>
      <c r="M76" s="32"/>
      <c r="N76" s="18"/>
    </row>
    <row r="77" spans="1:14" ht="18.75" customHeight="1" x14ac:dyDescent="0.3">
      <c r="A77" s="16" t="s">
        <v>124</v>
      </c>
      <c r="B77" s="17" t="s">
        <v>62</v>
      </c>
      <c r="C77" s="15">
        <f>SUM(C79:C82)</f>
        <v>2570.7234790150392</v>
      </c>
      <c r="D77" s="15">
        <f>SUM(D79:D82)</f>
        <v>1287.7326559805997</v>
      </c>
      <c r="E77" s="15">
        <f t="shared" si="1"/>
        <v>1282.9908230344395</v>
      </c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18.75" customHeight="1" x14ac:dyDescent="0.35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3">
      <c r="A79" s="16" t="s">
        <v>126</v>
      </c>
      <c r="B79" s="26" t="s">
        <v>90</v>
      </c>
      <c r="C79" s="18">
        <v>26.399999999999991</v>
      </c>
      <c r="D79" s="18">
        <v>1830.7</v>
      </c>
      <c r="E79" s="15">
        <f t="shared" si="1"/>
        <v>-1804.3</v>
      </c>
      <c r="F79" s="18"/>
      <c r="G79" s="18"/>
      <c r="H79" s="15"/>
      <c r="I79" s="18"/>
      <c r="J79" s="18"/>
      <c r="K79" s="15"/>
      <c r="L79" s="18"/>
      <c r="M79" s="18"/>
      <c r="N79" s="15"/>
    </row>
    <row r="80" spans="1:14" ht="18.75" customHeight="1" x14ac:dyDescent="0.3">
      <c r="A80" s="16" t="s">
        <v>127</v>
      </c>
      <c r="B80" s="26" t="s">
        <v>92</v>
      </c>
      <c r="C80" s="18">
        <v>1180</v>
      </c>
      <c r="D80" s="18">
        <v>-1192.3999999999999</v>
      </c>
      <c r="E80" s="15">
        <f t="shared" si="1"/>
        <v>2372.3999999999996</v>
      </c>
      <c r="F80" s="18"/>
      <c r="G80" s="18"/>
      <c r="H80" s="15"/>
      <c r="I80" s="18"/>
      <c r="J80" s="18"/>
      <c r="K80" s="15"/>
      <c r="L80" s="18"/>
      <c r="M80" s="18"/>
      <c r="N80" s="15"/>
    </row>
    <row r="81" spans="1:14" ht="18.75" customHeight="1" x14ac:dyDescent="0.3">
      <c r="A81" s="16" t="s">
        <v>128</v>
      </c>
      <c r="B81" s="26" t="s">
        <v>68</v>
      </c>
      <c r="C81" s="18">
        <v>887.46208110503972</v>
      </c>
      <c r="D81" s="18">
        <v>-117.35061630940126</v>
      </c>
      <c r="E81" s="15">
        <f t="shared" si="1"/>
        <v>1004.812697414441</v>
      </c>
      <c r="F81" s="18"/>
      <c r="G81" s="18"/>
      <c r="H81" s="15"/>
      <c r="I81" s="18"/>
      <c r="J81" s="18"/>
      <c r="K81" s="15"/>
      <c r="L81" s="18"/>
      <c r="M81" s="18"/>
      <c r="N81" s="15"/>
    </row>
    <row r="82" spans="1:14" ht="18.75" customHeight="1" x14ac:dyDescent="0.3">
      <c r="A82" s="16" t="s">
        <v>129</v>
      </c>
      <c r="B82" s="26" t="s">
        <v>70</v>
      </c>
      <c r="C82" s="18">
        <v>476.86139790999965</v>
      </c>
      <c r="D82" s="18">
        <v>766.78327229000092</v>
      </c>
      <c r="E82" s="15">
        <f t="shared" si="1"/>
        <v>-289.92187438000127</v>
      </c>
      <c r="F82" s="18"/>
      <c r="G82" s="18"/>
      <c r="H82" s="15"/>
      <c r="I82" s="18"/>
      <c r="J82" s="18"/>
      <c r="K82" s="15"/>
      <c r="L82" s="18"/>
      <c r="M82" s="18"/>
      <c r="N82" s="15"/>
    </row>
    <row r="83" spans="1:14" ht="18.75" customHeight="1" x14ac:dyDescent="0.35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3">
      <c r="A84" s="16" t="s">
        <v>131</v>
      </c>
      <c r="B84" s="26" t="s">
        <v>132</v>
      </c>
      <c r="C84" s="18">
        <v>-0.14913258384026945</v>
      </c>
      <c r="D84" s="18">
        <v>0</v>
      </c>
      <c r="E84" s="15">
        <f t="shared" ref="E84:E89" si="2">+C84-D84</f>
        <v>-0.14913258384026945</v>
      </c>
      <c r="F84" s="18"/>
      <c r="G84" s="18"/>
      <c r="H84" s="15"/>
      <c r="I84" s="18"/>
      <c r="J84" s="18"/>
      <c r="K84" s="15"/>
      <c r="L84" s="18"/>
      <c r="M84" s="18"/>
      <c r="N84" s="15"/>
    </row>
    <row r="85" spans="1:14" ht="18.75" customHeight="1" x14ac:dyDescent="0.3">
      <c r="A85" s="16" t="s">
        <v>133</v>
      </c>
      <c r="B85" s="26" t="s">
        <v>134</v>
      </c>
      <c r="C85" s="18">
        <v>2214.75519282</v>
      </c>
      <c r="D85" s="18">
        <v>2526.7293376299995</v>
      </c>
      <c r="E85" s="15">
        <f t="shared" si="2"/>
        <v>-311.97414480999942</v>
      </c>
      <c r="F85" s="18"/>
      <c r="G85" s="18"/>
      <c r="H85" s="15"/>
      <c r="I85" s="18"/>
      <c r="J85" s="18"/>
      <c r="K85" s="15"/>
      <c r="L85" s="18"/>
      <c r="M85" s="18"/>
      <c r="N85" s="15"/>
    </row>
    <row r="86" spans="1:14" ht="18.75" customHeight="1" x14ac:dyDescent="0.3">
      <c r="A86" s="16" t="s">
        <v>135</v>
      </c>
      <c r="B86" s="26" t="s">
        <v>136</v>
      </c>
      <c r="C86" s="18">
        <v>326.10921368888012</v>
      </c>
      <c r="D86" s="18">
        <v>16.85805924059872</v>
      </c>
      <c r="E86" s="15">
        <f t="shared" si="2"/>
        <v>309.2511544482814</v>
      </c>
      <c r="F86" s="18"/>
      <c r="G86" s="18"/>
      <c r="H86" s="15"/>
      <c r="I86" s="18"/>
      <c r="J86" s="18"/>
      <c r="K86" s="15"/>
      <c r="L86" s="18"/>
      <c r="M86" s="18"/>
      <c r="N86" s="15"/>
    </row>
    <row r="87" spans="1:14" ht="18.75" customHeight="1" x14ac:dyDescent="0.3">
      <c r="A87" s="16" t="s">
        <v>137</v>
      </c>
      <c r="B87" s="26" t="s">
        <v>138</v>
      </c>
      <c r="C87" s="18">
        <v>2.8048919699999977</v>
      </c>
      <c r="D87" s="18">
        <v>49.222459930000056</v>
      </c>
      <c r="E87" s="15">
        <f t="shared" si="2"/>
        <v>-46.417567960000056</v>
      </c>
      <c r="F87" s="18"/>
      <c r="G87" s="18"/>
      <c r="H87" s="15"/>
      <c r="I87" s="18"/>
      <c r="J87" s="18"/>
      <c r="K87" s="15"/>
      <c r="L87" s="18"/>
      <c r="M87" s="18"/>
      <c r="N87" s="15"/>
    </row>
    <row r="88" spans="1:14" ht="18.75" customHeight="1" x14ac:dyDescent="0.3">
      <c r="A88" s="16" t="s">
        <v>139</v>
      </c>
      <c r="B88" s="26" t="s">
        <v>140</v>
      </c>
      <c r="C88" s="18">
        <v>525.71304634999979</v>
      </c>
      <c r="D88" s="18">
        <v>691.28641874000061</v>
      </c>
      <c r="E88" s="15">
        <f t="shared" si="2"/>
        <v>-165.57337239000083</v>
      </c>
      <c r="F88" s="18"/>
      <c r="G88" s="18"/>
      <c r="H88" s="15"/>
      <c r="I88" s="18"/>
      <c r="J88" s="18"/>
      <c r="K88" s="15"/>
      <c r="L88" s="18"/>
      <c r="M88" s="18"/>
      <c r="N88" s="15"/>
    </row>
    <row r="89" spans="1:14" ht="18.75" customHeight="1" x14ac:dyDescent="0.3">
      <c r="A89" s="16" t="s">
        <v>141</v>
      </c>
      <c r="B89" s="26" t="s">
        <v>142</v>
      </c>
      <c r="C89" s="18">
        <v>-498.50973323000005</v>
      </c>
      <c r="D89" s="18">
        <v>-1996.3636195599997</v>
      </c>
      <c r="E89" s="15">
        <f t="shared" si="2"/>
        <v>1497.8538863299996</v>
      </c>
      <c r="F89" s="18"/>
      <c r="G89" s="18"/>
      <c r="H89" s="15"/>
      <c r="I89" s="18"/>
      <c r="J89" s="18"/>
      <c r="K89" s="15"/>
      <c r="L89" s="18"/>
      <c r="M89" s="18"/>
      <c r="N89" s="15"/>
    </row>
    <row r="90" spans="1:14" ht="18.75" customHeight="1" x14ac:dyDescent="0.3">
      <c r="A90" s="16" t="s">
        <v>143</v>
      </c>
      <c r="B90" s="26" t="s">
        <v>144</v>
      </c>
      <c r="C90" s="32"/>
      <c r="D90" s="18">
        <v>0</v>
      </c>
      <c r="E90" s="15">
        <f t="shared" si="1"/>
        <v>0</v>
      </c>
      <c r="F90" s="32"/>
      <c r="G90" s="18"/>
      <c r="H90" s="15"/>
      <c r="I90" s="32"/>
      <c r="J90" s="18"/>
      <c r="K90" s="15"/>
      <c r="L90" s="32"/>
      <c r="M90" s="18"/>
      <c r="N90" s="15"/>
    </row>
    <row r="91" spans="1:14" ht="18.75" customHeight="1" x14ac:dyDescent="0.3">
      <c r="A91" s="16" t="s">
        <v>145</v>
      </c>
      <c r="B91" s="17" t="s">
        <v>64</v>
      </c>
      <c r="C91" s="18">
        <v>-99.4</v>
      </c>
      <c r="D91" s="32"/>
      <c r="E91" s="15">
        <f t="shared" si="1"/>
        <v>-99.4</v>
      </c>
      <c r="F91" s="18"/>
      <c r="G91" s="32"/>
      <c r="H91" s="15"/>
      <c r="I91" s="18"/>
      <c r="J91" s="32"/>
      <c r="K91" s="15"/>
      <c r="L91" s="18"/>
      <c r="M91" s="32"/>
      <c r="N91" s="15"/>
    </row>
    <row r="92" spans="1:14" ht="18.75" customHeight="1" x14ac:dyDescent="0.3">
      <c r="A92" s="13" t="s">
        <v>146</v>
      </c>
      <c r="B92" s="35" t="s">
        <v>147</v>
      </c>
      <c r="C92" s="32"/>
      <c r="D92" s="32"/>
      <c r="E92" s="15">
        <f>+E44-E6-E40</f>
        <v>147.52036451634871</v>
      </c>
      <c r="F92" s="32"/>
      <c r="G92" s="32"/>
      <c r="H92" s="15"/>
      <c r="I92" s="32"/>
      <c r="J92" s="32"/>
      <c r="K92" s="15"/>
      <c r="L92" s="32"/>
      <c r="M92" s="32"/>
      <c r="N92" s="15"/>
    </row>
    <row r="93" spans="1:14" s="36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5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5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5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5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5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5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5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5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5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5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5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5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5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5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5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5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5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5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5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5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C43">
    <cfRule type="duplicateValues" dxfId="49" priority="41" stopIfTrue="1"/>
    <cfRule type="duplicateValues" dxfId="48" priority="42" stopIfTrue="1"/>
  </conditionalFormatting>
  <conditionalFormatting sqref="D5">
    <cfRule type="duplicateValues" dxfId="47" priority="85" stopIfTrue="1"/>
    <cfRule type="duplicateValues" dxfId="46" priority="86" stopIfTrue="1"/>
  </conditionalFormatting>
  <conditionalFormatting sqref="D43">
    <cfRule type="duplicateValues" dxfId="45" priority="39" stopIfTrue="1"/>
    <cfRule type="duplicateValues" dxfId="44" priority="40" stopIfTrue="1"/>
  </conditionalFormatting>
  <conditionalFormatting sqref="E5">
    <cfRule type="duplicateValues" dxfId="43" priority="71" stopIfTrue="1"/>
    <cfRule type="duplicateValues" dxfId="42" priority="72" stopIfTrue="1"/>
  </conditionalFormatting>
  <conditionalFormatting sqref="E43">
    <cfRule type="duplicateValues" dxfId="41" priority="37" stopIfTrue="1"/>
    <cfRule type="duplicateValues" dxfId="40" priority="38" stopIfTrue="1"/>
  </conditionalFormatting>
  <conditionalFormatting sqref="F5">
    <cfRule type="duplicateValues" dxfId="39" priority="83" stopIfTrue="1"/>
    <cfRule type="duplicateValues" dxfId="38" priority="84" stopIfTrue="1"/>
  </conditionalFormatting>
  <conditionalFormatting sqref="F43">
    <cfRule type="duplicateValues" dxfId="37" priority="29" stopIfTrue="1"/>
    <cfRule type="duplicateValues" dxfId="36" priority="30" stopIfTrue="1"/>
  </conditionalFormatting>
  <conditionalFormatting sqref="G5">
    <cfRule type="duplicateValues" dxfId="35" priority="63" stopIfTrue="1"/>
    <cfRule type="duplicateValues" dxfId="34" priority="64" stopIfTrue="1"/>
  </conditionalFormatting>
  <conditionalFormatting sqref="G43">
    <cfRule type="duplicateValues" dxfId="33" priority="27" stopIfTrue="1"/>
    <cfRule type="duplicateValues" dxfId="32" priority="28" stopIfTrue="1"/>
  </conditionalFormatting>
  <conditionalFormatting sqref="G5:H5">
    <cfRule type="duplicateValues" dxfId="31" priority="81" stopIfTrue="1"/>
    <cfRule type="duplicateValues" dxfId="30" priority="82" stopIfTrue="1"/>
  </conditionalFormatting>
  <conditionalFormatting sqref="H5">
    <cfRule type="duplicateValues" dxfId="29" priority="69" stopIfTrue="1"/>
    <cfRule type="duplicateValues" dxfId="28" priority="70" stopIfTrue="1"/>
  </conditionalFormatting>
  <conditionalFormatting sqref="H43">
    <cfRule type="duplicateValues" dxfId="27" priority="25" stopIfTrue="1"/>
    <cfRule type="duplicateValues" dxfId="26" priority="26" stopIfTrue="1"/>
  </conditionalFormatting>
  <conditionalFormatting sqref="I5">
    <cfRule type="duplicateValues" dxfId="25" priority="79" stopIfTrue="1"/>
    <cfRule type="duplicateValues" dxfId="24" priority="80" stopIfTrue="1"/>
  </conditionalFormatting>
  <conditionalFormatting sqref="I43">
    <cfRule type="duplicateValues" dxfId="23" priority="17" stopIfTrue="1"/>
    <cfRule type="duplicateValues" dxfId="22" priority="18" stopIfTrue="1"/>
  </conditionalFormatting>
  <conditionalFormatting sqref="J5">
    <cfRule type="duplicateValues" dxfId="21" priority="61" stopIfTrue="1"/>
    <cfRule type="duplicateValues" dxfId="20" priority="62" stopIfTrue="1"/>
  </conditionalFormatting>
  <conditionalFormatting sqref="J43">
    <cfRule type="duplicateValues" dxfId="19" priority="15" stopIfTrue="1"/>
    <cfRule type="duplicateValues" dxfId="18" priority="16" stopIfTrue="1"/>
  </conditionalFormatting>
  <conditionalFormatting sqref="J5:K5">
    <cfRule type="duplicateValues" dxfId="17" priority="77" stopIfTrue="1"/>
    <cfRule type="duplicateValues" dxfId="16" priority="78" stopIfTrue="1"/>
  </conditionalFormatting>
  <conditionalFormatting sqref="K5">
    <cfRule type="duplicateValues" dxfId="15" priority="67" stopIfTrue="1"/>
    <cfRule type="duplicateValues" dxfId="14" priority="68" stopIfTrue="1"/>
  </conditionalFormatting>
  <conditionalFormatting sqref="K43">
    <cfRule type="duplicateValues" dxfId="13" priority="13" stopIfTrue="1"/>
    <cfRule type="duplicateValues" dxfId="12" priority="14" stopIfTrue="1"/>
  </conditionalFormatting>
  <conditionalFormatting sqref="L5">
    <cfRule type="duplicateValues" dxfId="11" priority="75" stopIfTrue="1"/>
    <cfRule type="duplicateValues" dxfId="10" priority="76" stopIfTrue="1"/>
  </conditionalFormatting>
  <conditionalFormatting sqref="L43">
    <cfRule type="duplicateValues" dxfId="9" priority="5" stopIfTrue="1"/>
    <cfRule type="duplicateValues" dxfId="8" priority="6" stopIfTrue="1"/>
  </conditionalFormatting>
  <conditionalFormatting sqref="M5">
    <cfRule type="duplicateValues" dxfId="7" priority="73" stopIfTrue="1"/>
    <cfRule type="duplicateValues" dxfId="6" priority="74" stopIfTrue="1"/>
  </conditionalFormatting>
  <conditionalFormatting sqref="M43">
    <cfRule type="duplicateValues" dxfId="5" priority="3" stopIfTrue="1"/>
    <cfRule type="duplicateValues" dxfId="4" priority="4" stopIfTrue="1"/>
  </conditionalFormatting>
  <conditionalFormatting sqref="N5">
    <cfRule type="duplicateValues" dxfId="3" priority="65" stopIfTrue="1"/>
    <cfRule type="duplicateValues" dxfId="2" priority="66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2026-06-19T10:20:42Z</dcterms:created>
  <dcterms:modified xsi:type="dcterms:W3CDTF">2026-06-19T10:21:48Z</dcterms:modified>
</cp:coreProperties>
</file>