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FB0A19AF-2A32-4517-864E-528B6D07B867}" xr6:coauthVersionLast="47" xr6:coauthVersionMax="47" xr10:uidLastSave="{00000000-0000-0000-0000-000000000000}"/>
  <bookViews>
    <workbookView xWindow="-120" yWindow="-120" windowWidth="29040" windowHeight="17640" xr2:uid="{8F579DDE-9411-4073-BBF1-940E6E5F57C5}"/>
  </bookViews>
  <sheets>
    <sheet name="QBOP_2022" sheetId="1" r:id="rId1"/>
  </sheets>
  <definedNames>
    <definedName name="_xlnm._FilterDatabase" localSheetId="0" hidden="1">QBOP_2022!$A$6:$BC$92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K67" i="1" s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M61" i="1" s="1"/>
  <c r="L62" i="1"/>
  <c r="N62" i="1" s="1"/>
  <c r="J62" i="1"/>
  <c r="J61" i="1" s="1"/>
  <c r="I62" i="1"/>
  <c r="K62" i="1" s="1"/>
  <c r="G62" i="1"/>
  <c r="F62" i="1"/>
  <c r="H62" i="1" s="1"/>
  <c r="D62" i="1"/>
  <c r="D61" i="1" s="1"/>
  <c r="C62" i="1"/>
  <c r="C61" i="1" s="1"/>
  <c r="G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G51" i="1"/>
  <c r="H51" i="1" s="1"/>
  <c r="F51" i="1"/>
  <c r="D51" i="1"/>
  <c r="E51" i="1" s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J45" i="1" s="1"/>
  <c r="I46" i="1"/>
  <c r="G46" i="1"/>
  <c r="H46" i="1" s="1"/>
  <c r="F46" i="1"/>
  <c r="D46" i="1"/>
  <c r="C46" i="1"/>
  <c r="C45" i="1" s="1"/>
  <c r="G45" i="1"/>
  <c r="G44" i="1" s="1"/>
  <c r="N42" i="1"/>
  <c r="K42" i="1"/>
  <c r="H42" i="1"/>
  <c r="E42" i="1"/>
  <c r="N41" i="1"/>
  <c r="K41" i="1"/>
  <c r="H41" i="1"/>
  <c r="E41" i="1"/>
  <c r="M40" i="1"/>
  <c r="L40" i="1"/>
  <c r="J40" i="1"/>
  <c r="I40" i="1"/>
  <c r="G40" i="1"/>
  <c r="F40" i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H29" i="1" s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K25" i="1" s="1"/>
  <c r="G25" i="1"/>
  <c r="G24" i="1" s="1"/>
  <c r="F25" i="1"/>
  <c r="D25" i="1"/>
  <c r="C25" i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G8" i="1"/>
  <c r="F8" i="1"/>
  <c r="D8" i="1"/>
  <c r="C8" i="1"/>
  <c r="N7" i="1"/>
  <c r="K7" i="1"/>
  <c r="H7" i="1"/>
  <c r="E7" i="1"/>
  <c r="M24" i="1" l="1"/>
  <c r="M22" i="1" s="1"/>
  <c r="C24" i="1"/>
  <c r="K34" i="1"/>
  <c r="K37" i="1"/>
  <c r="K40" i="1"/>
  <c r="H56" i="1"/>
  <c r="D24" i="1"/>
  <c r="D22" i="1" s="1"/>
  <c r="D6" i="1" s="1"/>
  <c r="H8" i="1"/>
  <c r="N37" i="1"/>
  <c r="N40" i="1"/>
  <c r="K46" i="1"/>
  <c r="K56" i="1"/>
  <c r="G22" i="1"/>
  <c r="G6" i="1" s="1"/>
  <c r="H37" i="1"/>
  <c r="F24" i="1"/>
  <c r="H24" i="1" s="1"/>
  <c r="J24" i="1"/>
  <c r="J22" i="1" s="1"/>
  <c r="J6" i="1" s="1"/>
  <c r="E67" i="1"/>
  <c r="I61" i="1"/>
  <c r="K61" i="1" s="1"/>
  <c r="N8" i="1"/>
  <c r="E37" i="1"/>
  <c r="N46" i="1"/>
  <c r="N51" i="1"/>
  <c r="H34" i="1"/>
  <c r="E40" i="1"/>
  <c r="I45" i="1"/>
  <c r="K51" i="1"/>
  <c r="E77" i="1"/>
  <c r="K29" i="1"/>
  <c r="H40" i="1"/>
  <c r="H77" i="1"/>
  <c r="I24" i="1"/>
  <c r="K24" i="1" s="1"/>
  <c r="N29" i="1"/>
  <c r="N34" i="1"/>
  <c r="D45" i="1"/>
  <c r="D44" i="1" s="1"/>
  <c r="M45" i="1"/>
  <c r="M44" i="1" s="1"/>
  <c r="F61" i="1"/>
  <c r="H61" i="1" s="1"/>
  <c r="E8" i="1"/>
  <c r="F45" i="1"/>
  <c r="F44" i="1" s="1"/>
  <c r="H44" i="1" s="1"/>
  <c r="E56" i="1"/>
  <c r="N56" i="1"/>
  <c r="J44" i="1"/>
  <c r="K8" i="1"/>
  <c r="H25" i="1"/>
  <c r="M6" i="1"/>
  <c r="E34" i="1"/>
  <c r="H67" i="1"/>
  <c r="E61" i="1"/>
  <c r="C44" i="1"/>
  <c r="E45" i="1"/>
  <c r="E24" i="1"/>
  <c r="C22" i="1"/>
  <c r="E25" i="1"/>
  <c r="E46" i="1"/>
  <c r="E62" i="1"/>
  <c r="L24" i="1"/>
  <c r="L61" i="1"/>
  <c r="N61" i="1" s="1"/>
  <c r="L45" i="1"/>
  <c r="F22" i="1" l="1"/>
  <c r="H22" i="1" s="1"/>
  <c r="H45" i="1"/>
  <c r="I44" i="1"/>
  <c r="I22" i="1"/>
  <c r="K22" i="1" s="1"/>
  <c r="K44" i="1"/>
  <c r="K45" i="1"/>
  <c r="N45" i="1"/>
  <c r="L44" i="1"/>
  <c r="N44" i="1" s="1"/>
  <c r="E22" i="1"/>
  <c r="C6" i="1"/>
  <c r="E6" i="1" s="1"/>
  <c r="N24" i="1"/>
  <c r="L22" i="1"/>
  <c r="E44" i="1"/>
  <c r="E92" i="1" s="1"/>
  <c r="F6" i="1" l="1"/>
  <c r="H6" i="1" s="1"/>
  <c r="H92" i="1" s="1"/>
  <c r="I6" i="1"/>
  <c r="K6" i="1" s="1"/>
  <c r="K92" i="1" s="1"/>
  <c r="N22" i="1"/>
  <c r="L6" i="1"/>
  <c r="N6" i="1" s="1"/>
  <c r="N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<sst xmlns="http://schemas.openxmlformats.org/spreadsheetml/2006/main" count="200" uniqueCount="148">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</sst>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10A24956-966D-44B7-B951-DE5A12D5DE7A}"/>
    <cellStyle name="Normal 7" xfId="1" xr:uid="{57FFE620-4715-4483-B200-B41C1ACB4078}"/>
    <cellStyle name="Normal_Booklet 2011_euro17_WGES_2011_280" xfId="2" xr:uid="{C3282AF4-250B-4EE0-B179-ADD39D614065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290-18DD-4BC4-9A42-C118F1703B3A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2022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27545.120909320507</v>
      </c>
      <c r="D6" s="15">
        <f>+D7+D8+D22+D37</f>
        <v>30029.193806838153</v>
      </c>
      <c r="E6" s="15">
        <f>+C6-D6</f>
        <v>-2484.0728975176462</v>
      </c>
      <c r="F6" s="15">
        <f>+F7+F8+F22+F37</f>
        <v>55969.631196039023</v>
      </c>
      <c r="G6" s="15">
        <f>+G7+G8+G22+G37</f>
        <v>60766.368622239112</v>
      </c>
      <c r="H6" s="15">
        <f>+F6-G6</f>
        <v>-4796.7374262000885</v>
      </c>
      <c r="I6" s="15">
        <f>+I7+I8+I22+I37</f>
        <v>84324.118786796185</v>
      </c>
      <c r="J6" s="15">
        <f>+J7+J8+J22+J37</f>
        <v>91539.768755397279</v>
      </c>
      <c r="K6" s="15">
        <f>+I6-J6</f>
        <v>-7215.6499686010939</v>
      </c>
      <c r="L6" s="15">
        <f>+L7+L8+L22+L37</f>
        <v>114460.97609975965</v>
      </c>
      <c r="M6" s="15">
        <f>+M7+M8+M22+M37</f>
        <v>125049.60571162163</v>
      </c>
      <c r="N6" s="15">
        <f>+L6-M6</f>
        <v>-10588.629611861979</v>
      </c>
    </row>
    <row r="7" spans="1:14" ht="18.75" customHeight="1" x14ac:dyDescent="0.25">
      <c r="A7" s="16" t="s">
        <v>11</v>
      </c>
      <c r="B7" s="17" t="s">
        <v>12</v>
      </c>
      <c r="C7" s="18">
        <v>23366.934144999996</v>
      </c>
      <c r="D7" s="18">
        <v>25165.670252</v>
      </c>
      <c r="E7" s="15">
        <f t="shared" ref="E7:E69" si="0">+C7-D7</f>
        <v>-1798.7361070000043</v>
      </c>
      <c r="F7" s="18">
        <v>47544.844661000003</v>
      </c>
      <c r="G7" s="18">
        <v>50633.556062999996</v>
      </c>
      <c r="H7" s="15">
        <f t="shared" ref="H7:H42" si="1">+F7-G7</f>
        <v>-3088.7114019999935</v>
      </c>
      <c r="I7" s="18">
        <v>71069.703355000005</v>
      </c>
      <c r="J7" s="18">
        <v>75636.640967000014</v>
      </c>
      <c r="K7" s="15">
        <f t="shared" ref="K7:K42" si="2">+I7-J7</f>
        <v>-4566.9376120000088</v>
      </c>
      <c r="L7" s="18">
        <v>96335.594589999993</v>
      </c>
      <c r="M7" s="18">
        <v>103564.80090300001</v>
      </c>
      <c r="N7" s="15">
        <f t="shared" ref="N7:N42" si="3">+L7-M7</f>
        <v>-7229.206313000017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2735.16795056</v>
      </c>
      <c r="D8" s="15">
        <f>SUM(D9:D21)</f>
        <v>2579.356638263424</v>
      </c>
      <c r="E8" s="15">
        <f t="shared" si="0"/>
        <v>155.81131229657603</v>
      </c>
      <c r="F8" s="15">
        <f>SUM(F9:F21)</f>
        <v>5573.8102595179989</v>
      </c>
      <c r="G8" s="15">
        <f>SUM(G9:G21)</f>
        <v>5352.6455263096523</v>
      </c>
      <c r="H8" s="15">
        <f t="shared" si="1"/>
        <v>221.16473320834666</v>
      </c>
      <c r="I8" s="15">
        <f>SUM(I9:I21)</f>
        <v>9151.8549992603675</v>
      </c>
      <c r="J8" s="15">
        <f>SUM(J9:J21)</f>
        <v>8733.1021024879392</v>
      </c>
      <c r="K8" s="15">
        <f t="shared" si="2"/>
        <v>418.75289677242836</v>
      </c>
      <c r="L8" s="15">
        <f>SUM(L9:L21)</f>
        <v>12485.429830218369</v>
      </c>
      <c r="M8" s="15">
        <f>SUM(M9:M21)</f>
        <v>11871.009239343148</v>
      </c>
      <c r="N8" s="15">
        <f t="shared" si="3"/>
        <v>614.42059087522102</v>
      </c>
    </row>
    <row r="9" spans="1:14" ht="18.75" customHeight="1" x14ac:dyDescent="0.3">
      <c r="A9" s="16" t="s">
        <v>15</v>
      </c>
      <c r="B9" s="19" t="s">
        <v>16</v>
      </c>
      <c r="C9" s="18">
        <v>189.29058600000002</v>
      </c>
      <c r="D9" s="18">
        <v>59.143607999999993</v>
      </c>
      <c r="E9" s="15">
        <f t="shared" si="0"/>
        <v>130.14697800000002</v>
      </c>
      <c r="F9" s="18">
        <v>381.67047200000002</v>
      </c>
      <c r="G9" s="18">
        <v>98.318204000000009</v>
      </c>
      <c r="H9" s="15">
        <f t="shared" si="1"/>
        <v>283.35226799999998</v>
      </c>
      <c r="I9" s="18">
        <v>594.20929000000001</v>
      </c>
      <c r="J9" s="18">
        <v>159.03904</v>
      </c>
      <c r="K9" s="15">
        <f t="shared" si="2"/>
        <v>435.17025000000001</v>
      </c>
      <c r="L9" s="18">
        <v>827.42344799999989</v>
      </c>
      <c r="M9" s="18">
        <v>171.69971100000001</v>
      </c>
      <c r="N9" s="15">
        <f t="shared" si="3"/>
        <v>655.72373699999991</v>
      </c>
    </row>
    <row r="10" spans="1:14" ht="18.75" customHeight="1" x14ac:dyDescent="0.3">
      <c r="A10" s="16" t="s">
        <v>17</v>
      </c>
      <c r="B10" s="19" t="s">
        <v>18</v>
      </c>
      <c r="C10" s="18">
        <v>54.990150299999989</v>
      </c>
      <c r="D10" s="18">
        <v>44.367871404999988</v>
      </c>
      <c r="E10" s="15">
        <f t="shared" si="0"/>
        <v>10.622278895000001</v>
      </c>
      <c r="F10" s="18">
        <v>121.07954210299997</v>
      </c>
      <c r="G10" s="18">
        <v>95.335171524049997</v>
      </c>
      <c r="H10" s="15">
        <f t="shared" si="1"/>
        <v>25.744370578949969</v>
      </c>
      <c r="I10" s="18">
        <v>193.13996478304495</v>
      </c>
      <c r="J10" s="18">
        <v>155.54578614488574</v>
      </c>
      <c r="K10" s="15">
        <f t="shared" si="2"/>
        <v>37.594178638159207</v>
      </c>
      <c r="L10" s="18">
        <v>278.56335658604496</v>
      </c>
      <c r="M10" s="18">
        <v>222.12708626393575</v>
      </c>
      <c r="N10" s="15">
        <f t="shared" si="3"/>
        <v>56.436270322109209</v>
      </c>
    </row>
    <row r="11" spans="1:14" ht="18.75" customHeight="1" x14ac:dyDescent="0.3">
      <c r="A11" s="16" t="s">
        <v>19</v>
      </c>
      <c r="B11" s="19" t="s">
        <v>20</v>
      </c>
      <c r="C11" s="18">
        <v>1065.71737635</v>
      </c>
      <c r="D11" s="18">
        <v>974.0447395399998</v>
      </c>
      <c r="E11" s="15">
        <f t="shared" si="0"/>
        <v>91.672636810000199</v>
      </c>
      <c r="F11" s="18">
        <v>2065.1479364634997</v>
      </c>
      <c r="G11" s="18">
        <v>1984.9168164753999</v>
      </c>
      <c r="H11" s="15">
        <f t="shared" si="1"/>
        <v>80.231119988099863</v>
      </c>
      <c r="I11" s="18">
        <v>3541.5810949787028</v>
      </c>
      <c r="J11" s="18">
        <v>3189.8642445648302</v>
      </c>
      <c r="K11" s="15">
        <f t="shared" si="2"/>
        <v>351.71685041387263</v>
      </c>
      <c r="L11" s="18">
        <v>4858.7826550922027</v>
      </c>
      <c r="M11" s="18">
        <v>4250.7613215002311</v>
      </c>
      <c r="N11" s="15">
        <f t="shared" si="3"/>
        <v>608.0213335919716</v>
      </c>
    </row>
    <row r="12" spans="1:14" ht="18.75" customHeight="1" x14ac:dyDescent="0.3">
      <c r="A12" s="16" t="s">
        <v>21</v>
      </c>
      <c r="B12" s="19" t="s">
        <v>22</v>
      </c>
      <c r="C12" s="18">
        <v>187.8</v>
      </c>
      <c r="D12" s="18">
        <v>315.79999999999995</v>
      </c>
      <c r="E12" s="15">
        <f t="shared" si="0"/>
        <v>-127.99999999999994</v>
      </c>
      <c r="F12" s="18">
        <v>456.90000000000003</v>
      </c>
      <c r="G12" s="18">
        <v>751</v>
      </c>
      <c r="H12" s="15">
        <f t="shared" si="1"/>
        <v>-294.09999999999997</v>
      </c>
      <c r="I12" s="18">
        <v>992</v>
      </c>
      <c r="J12" s="18">
        <v>1586.1</v>
      </c>
      <c r="K12" s="15">
        <f t="shared" si="2"/>
        <v>-594.09999999999991</v>
      </c>
      <c r="L12" s="18">
        <v>1291.2</v>
      </c>
      <c r="M12" s="18">
        <v>2135.1999999999998</v>
      </c>
      <c r="N12" s="15">
        <f t="shared" si="3"/>
        <v>-843.99999999999977</v>
      </c>
    </row>
    <row r="13" spans="1:14" ht="18.75" customHeight="1" x14ac:dyDescent="0.3">
      <c r="A13" s="16" t="s">
        <v>23</v>
      </c>
      <c r="B13" s="19" t="s">
        <v>24</v>
      </c>
      <c r="C13" s="18">
        <v>52.398000000000003</v>
      </c>
      <c r="D13" s="18">
        <v>17.878</v>
      </c>
      <c r="E13" s="15">
        <f t="shared" si="0"/>
        <v>34.520000000000003</v>
      </c>
      <c r="F13" s="18">
        <v>108.05600000000001</v>
      </c>
      <c r="G13" s="18">
        <v>50.156999999999996</v>
      </c>
      <c r="H13" s="15">
        <f t="shared" si="1"/>
        <v>57.899000000000015</v>
      </c>
      <c r="I13" s="18">
        <v>158.31900000000002</v>
      </c>
      <c r="J13" s="18">
        <v>82.273999999999987</v>
      </c>
      <c r="K13" s="15">
        <f t="shared" si="2"/>
        <v>76.04500000000003</v>
      </c>
      <c r="L13" s="18">
        <v>220.578</v>
      </c>
      <c r="M13" s="18">
        <v>116.74999999999999</v>
      </c>
      <c r="N13" s="15">
        <f t="shared" si="3"/>
        <v>103.82800000000002</v>
      </c>
    </row>
    <row r="14" spans="1:14" ht="18.75" customHeight="1" x14ac:dyDescent="0.3">
      <c r="A14" s="16" t="s">
        <v>25</v>
      </c>
      <c r="B14" s="19" t="s">
        <v>26</v>
      </c>
      <c r="C14" s="18">
        <v>12.214448759999998</v>
      </c>
      <c r="D14" s="18">
        <v>39.679388999999993</v>
      </c>
      <c r="E14" s="15">
        <f t="shared" si="0"/>
        <v>-27.464940239999997</v>
      </c>
      <c r="F14" s="18">
        <v>23.19725876</v>
      </c>
      <c r="G14" s="18">
        <v>76.000208999999984</v>
      </c>
      <c r="H14" s="15">
        <f t="shared" si="1"/>
        <v>-52.802950239999987</v>
      </c>
      <c r="I14" s="18">
        <v>35.310258760000004</v>
      </c>
      <c r="J14" s="18">
        <v>110.38712299999999</v>
      </c>
      <c r="K14" s="15">
        <f t="shared" si="2"/>
        <v>-75.076864239999992</v>
      </c>
      <c r="L14" s="18">
        <v>52.369868760000017</v>
      </c>
      <c r="M14" s="18">
        <v>156.74592299999998</v>
      </c>
      <c r="N14" s="15">
        <f t="shared" si="3"/>
        <v>-104.37605423999996</v>
      </c>
    </row>
    <row r="15" spans="1:14" ht="18.75" customHeight="1" x14ac:dyDescent="0.3">
      <c r="A15" s="16" t="s">
        <v>27</v>
      </c>
      <c r="B15" s="19" t="s">
        <v>28</v>
      </c>
      <c r="C15" s="18">
        <v>54.651700000000012</v>
      </c>
      <c r="D15" s="18">
        <v>66.079778413424549</v>
      </c>
      <c r="E15" s="15">
        <f t="shared" si="0"/>
        <v>-11.428078413424537</v>
      </c>
      <c r="F15" s="18">
        <v>109.28395</v>
      </c>
      <c r="G15" s="18">
        <v>132.19560648115208</v>
      </c>
      <c r="H15" s="15">
        <f t="shared" si="1"/>
        <v>-22.911656481152079</v>
      </c>
      <c r="I15" s="18">
        <v>166.93957083999999</v>
      </c>
      <c r="J15" s="18">
        <v>201.45493527126183</v>
      </c>
      <c r="K15" s="15">
        <f t="shared" si="2"/>
        <v>-34.515364431261844</v>
      </c>
      <c r="L15" s="18">
        <v>230.62627083999996</v>
      </c>
      <c r="M15" s="18">
        <v>271.45641694791692</v>
      </c>
      <c r="N15" s="15">
        <f t="shared" si="3"/>
        <v>-40.83014610791696</v>
      </c>
    </row>
    <row r="16" spans="1:14" ht="18.75" customHeight="1" x14ac:dyDescent="0.3">
      <c r="A16" s="16" t="s">
        <v>29</v>
      </c>
      <c r="B16" s="19" t="s">
        <v>30</v>
      </c>
      <c r="C16" s="18">
        <v>9.2679999999999971</v>
      </c>
      <c r="D16" s="18">
        <v>164.50527402000003</v>
      </c>
      <c r="E16" s="15">
        <f t="shared" si="0"/>
        <v>-155.23727402000003</v>
      </c>
      <c r="F16" s="18">
        <v>20.690999999999999</v>
      </c>
      <c r="G16" s="18">
        <v>340.46941078020006</v>
      </c>
      <c r="H16" s="15">
        <f t="shared" si="1"/>
        <v>-319.77841078020009</v>
      </c>
      <c r="I16" s="18">
        <v>34.855000000000004</v>
      </c>
      <c r="J16" s="18">
        <v>502.21339459180308</v>
      </c>
      <c r="K16" s="15">
        <f t="shared" si="2"/>
        <v>-467.35839459180306</v>
      </c>
      <c r="L16" s="18">
        <v>49.847000000000001</v>
      </c>
      <c r="M16" s="18">
        <v>706.10753135200309</v>
      </c>
      <c r="N16" s="15">
        <f t="shared" si="3"/>
        <v>-656.26053135200311</v>
      </c>
    </row>
    <row r="17" spans="1:14" ht="18.75" customHeight="1" x14ac:dyDescent="0.3">
      <c r="A17" s="16" t="s">
        <v>31</v>
      </c>
      <c r="B17" s="19" t="s">
        <v>32</v>
      </c>
      <c r="C17" s="18">
        <v>425.89541759999986</v>
      </c>
      <c r="D17" s="18">
        <v>297.70472331499991</v>
      </c>
      <c r="E17" s="15">
        <f t="shared" si="0"/>
        <v>128.19069428499995</v>
      </c>
      <c r="F17" s="18">
        <v>896.66184937599985</v>
      </c>
      <c r="G17" s="18">
        <v>591.8218738631499</v>
      </c>
      <c r="H17" s="15">
        <f t="shared" si="1"/>
        <v>304.83997551284995</v>
      </c>
      <c r="I17" s="18">
        <v>1371.6620476286394</v>
      </c>
      <c r="J17" s="18">
        <v>896.55645666952228</v>
      </c>
      <c r="K17" s="15">
        <f t="shared" si="2"/>
        <v>475.10559095911708</v>
      </c>
      <c r="L17" s="18">
        <v>1884.3674794046392</v>
      </c>
      <c r="M17" s="18">
        <v>1257.9676072176724</v>
      </c>
      <c r="N17" s="15">
        <f t="shared" si="3"/>
        <v>626.39987218696683</v>
      </c>
    </row>
    <row r="18" spans="1:14" ht="18.75" customHeight="1" x14ac:dyDescent="0.3">
      <c r="A18" s="16" t="s">
        <v>33</v>
      </c>
      <c r="B18" s="19" t="s">
        <v>34</v>
      </c>
      <c r="C18" s="18">
        <v>661.95827155000006</v>
      </c>
      <c r="D18" s="18">
        <v>583.5492545699999</v>
      </c>
      <c r="E18" s="15">
        <f t="shared" si="0"/>
        <v>78.40901698000016</v>
      </c>
      <c r="F18" s="18">
        <v>1344.3892508155</v>
      </c>
      <c r="G18" s="18">
        <v>1198.9082341857002</v>
      </c>
      <c r="H18" s="15">
        <f t="shared" si="1"/>
        <v>145.4810166297998</v>
      </c>
      <c r="I18" s="18">
        <v>1999.4427722699822</v>
      </c>
      <c r="J18" s="18">
        <v>1801.5071222456359</v>
      </c>
      <c r="K18" s="15">
        <f t="shared" si="2"/>
        <v>197.93565002434639</v>
      </c>
      <c r="L18" s="18">
        <v>2703.9077515354825</v>
      </c>
      <c r="M18" s="18">
        <v>2514.3856420613856</v>
      </c>
      <c r="N18" s="15">
        <f t="shared" si="3"/>
        <v>189.52210947409685</v>
      </c>
    </row>
    <row r="19" spans="1:14" ht="18.75" customHeight="1" x14ac:dyDescent="0.3">
      <c r="A19" s="16" t="s">
        <v>35</v>
      </c>
      <c r="B19" s="20" t="s">
        <v>36</v>
      </c>
      <c r="C19" s="18">
        <v>8.9149999999999991</v>
      </c>
      <c r="D19" s="18">
        <v>16.112999999999996</v>
      </c>
      <c r="E19" s="15">
        <f t="shared" si="0"/>
        <v>-7.1979999999999968</v>
      </c>
      <c r="F19" s="18">
        <v>22.905999999999999</v>
      </c>
      <c r="G19" s="18">
        <v>32.348999999999997</v>
      </c>
      <c r="H19" s="15">
        <f t="shared" si="1"/>
        <v>-9.4429999999999978</v>
      </c>
      <c r="I19" s="18">
        <v>29.238999999999997</v>
      </c>
      <c r="J19" s="18">
        <v>46.455999999999989</v>
      </c>
      <c r="K19" s="15">
        <f t="shared" si="2"/>
        <v>-17.216999999999992</v>
      </c>
      <c r="L19" s="18">
        <v>36.846999999999994</v>
      </c>
      <c r="M19" s="18">
        <v>65.526999999999987</v>
      </c>
      <c r="N19" s="15">
        <f t="shared" si="3"/>
        <v>-28.679999999999993</v>
      </c>
    </row>
    <row r="20" spans="1:14" ht="18.75" customHeight="1" x14ac:dyDescent="0.3">
      <c r="A20" s="16" t="s">
        <v>37</v>
      </c>
      <c r="B20" s="20" t="s">
        <v>38</v>
      </c>
      <c r="C20" s="18">
        <v>12.068999999999999</v>
      </c>
      <c r="D20" s="18">
        <v>0.49100000000000005</v>
      </c>
      <c r="E20" s="15">
        <f t="shared" si="0"/>
        <v>11.577999999999999</v>
      </c>
      <c r="F20" s="18">
        <v>23.826999999999998</v>
      </c>
      <c r="G20" s="18">
        <v>1.1739999999999999</v>
      </c>
      <c r="H20" s="15">
        <f t="shared" si="1"/>
        <v>22.652999999999999</v>
      </c>
      <c r="I20" s="18">
        <v>35.156999999999996</v>
      </c>
      <c r="J20" s="18">
        <v>1.704</v>
      </c>
      <c r="K20" s="15">
        <f t="shared" si="2"/>
        <v>33.452999999999996</v>
      </c>
      <c r="L20" s="18">
        <v>50.916999999999994</v>
      </c>
      <c r="M20" s="18">
        <v>2.2810000000000001</v>
      </c>
      <c r="N20" s="15">
        <f t="shared" si="3"/>
        <v>48.635999999999996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1203.6950237605106</v>
      </c>
      <c r="D22" s="15">
        <f>+D23+D24+D34</f>
        <v>1701.9164313547315</v>
      </c>
      <c r="E22" s="15">
        <f t="shared" si="0"/>
        <v>-498.22140759422086</v>
      </c>
      <c r="F22" s="15">
        <f>+F23+F24+F34</f>
        <v>2157.1374475210214</v>
      </c>
      <c r="G22" s="15">
        <f>+G23+G24+G34</f>
        <v>3507.2627707094639</v>
      </c>
      <c r="H22" s="15">
        <f t="shared" si="1"/>
        <v>-1350.1253231884425</v>
      </c>
      <c r="I22" s="15">
        <f>+I23+I24+I34</f>
        <v>3138.1884825358129</v>
      </c>
      <c r="J22" s="15">
        <f>+J23+J24+J34</f>
        <v>5276.1954801893171</v>
      </c>
      <c r="K22" s="15">
        <f t="shared" si="2"/>
        <v>-2138.0069976535042</v>
      </c>
      <c r="L22" s="15">
        <f>+L23+L24+L34</f>
        <v>4074.5430945412822</v>
      </c>
      <c r="M22" s="15">
        <f>+M23+M24+M34</f>
        <v>7228.9443051584549</v>
      </c>
      <c r="N22" s="15">
        <f t="shared" si="3"/>
        <v>-3154.4012106171726</v>
      </c>
    </row>
    <row r="23" spans="1:14" ht="18.75" customHeight="1" x14ac:dyDescent="0.3">
      <c r="A23" s="16" t="s">
        <v>43</v>
      </c>
      <c r="B23" s="20" t="s">
        <v>44</v>
      </c>
      <c r="C23" s="18">
        <v>459.26973599999997</v>
      </c>
      <c r="D23" s="18">
        <v>85.898997000000008</v>
      </c>
      <c r="E23" s="15">
        <f t="shared" si="0"/>
        <v>373.37073899999996</v>
      </c>
      <c r="F23" s="18">
        <v>934.04224800000009</v>
      </c>
      <c r="G23" s="18">
        <v>169.144983</v>
      </c>
      <c r="H23" s="15">
        <f t="shared" si="1"/>
        <v>764.89726500000006</v>
      </c>
      <c r="I23" s="18">
        <v>1451.4474060000002</v>
      </c>
      <c r="J23" s="18">
        <v>254.49498299999996</v>
      </c>
      <c r="K23" s="15">
        <f t="shared" si="2"/>
        <v>1196.9524230000002</v>
      </c>
      <c r="L23" s="18">
        <v>1937.8469940000002</v>
      </c>
      <c r="M23" s="18">
        <v>340.03400799999997</v>
      </c>
      <c r="N23" s="15">
        <f t="shared" si="3"/>
        <v>1597.8129860000004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375.66206276051059</v>
      </c>
      <c r="D24" s="15">
        <f>+D25+D29+D32+D33</f>
        <v>1590.2174343547315</v>
      </c>
      <c r="E24" s="15">
        <f t="shared" si="0"/>
        <v>-1214.555371594221</v>
      </c>
      <c r="F24" s="15">
        <f>+F25+F29+F32+F33</f>
        <v>744.01155652102125</v>
      </c>
      <c r="G24" s="15">
        <f>+G25+G29+G32+G33</f>
        <v>3285.3177877094636</v>
      </c>
      <c r="H24" s="15">
        <f t="shared" si="1"/>
        <v>-2541.3062311884423</v>
      </c>
      <c r="I24" s="15">
        <f>+I25+I29+I32+I33</f>
        <v>1139.2900875358127</v>
      </c>
      <c r="J24" s="15">
        <f>+J25+J29+J32+J33</f>
        <v>4939.6004971893171</v>
      </c>
      <c r="K24" s="15">
        <f t="shared" si="2"/>
        <v>-3800.3104096535044</v>
      </c>
      <c r="L24" s="15">
        <f>+L25+L29+L32+L33</f>
        <v>1561.1242765412817</v>
      </c>
      <c r="M24" s="15">
        <f>+M25+M29+M32+M33</f>
        <v>6769.2102971584554</v>
      </c>
      <c r="N24" s="15">
        <f t="shared" si="3"/>
        <v>-5208.0860206171737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163.80106000000001</v>
      </c>
      <c r="D25" s="15">
        <f>SUM(D26:D28)</f>
        <v>1319.7545694999994</v>
      </c>
      <c r="E25" s="15">
        <f t="shared" si="0"/>
        <v>-1155.9535094999994</v>
      </c>
      <c r="F25" s="15">
        <f>SUM(F26:F28)</f>
        <v>330.08955100000003</v>
      </c>
      <c r="G25" s="15">
        <f>SUM(G26:G28)</f>
        <v>2752.4120579999994</v>
      </c>
      <c r="H25" s="15">
        <f t="shared" si="1"/>
        <v>-2422.3225069999994</v>
      </c>
      <c r="I25" s="15">
        <f>SUM(I26:I28)</f>
        <v>495.61804900000004</v>
      </c>
      <c r="J25" s="15">
        <f>SUM(J26:J28)</f>
        <v>4138.4973845000004</v>
      </c>
      <c r="K25" s="15">
        <f t="shared" si="2"/>
        <v>-3642.8793355000003</v>
      </c>
      <c r="L25" s="15">
        <f>SUM(L26:L28)</f>
        <v>666.55845899999997</v>
      </c>
      <c r="M25" s="15">
        <f>SUM(M26:M28)</f>
        <v>5590.5138870000001</v>
      </c>
      <c r="N25" s="15">
        <f t="shared" si="3"/>
        <v>-4923.9554280000002</v>
      </c>
    </row>
    <row r="26" spans="1:14" ht="18.75" customHeight="1" x14ac:dyDescent="0.3">
      <c r="A26" s="16" t="s">
        <v>49</v>
      </c>
      <c r="B26" s="23" t="s">
        <v>50</v>
      </c>
      <c r="C26" s="18">
        <v>26.663</v>
      </c>
      <c r="D26" s="18">
        <v>221.12994899999998</v>
      </c>
      <c r="E26" s="15">
        <f t="shared" si="0"/>
        <v>-194.46694899999997</v>
      </c>
      <c r="F26" s="18">
        <v>123.62499999999999</v>
      </c>
      <c r="G26" s="18">
        <v>1474.7039490000002</v>
      </c>
      <c r="H26" s="15">
        <f t="shared" si="1"/>
        <v>-1351.0789490000002</v>
      </c>
      <c r="I26" s="18">
        <v>241.20500000000001</v>
      </c>
      <c r="J26" s="18">
        <v>2266.5654490000002</v>
      </c>
      <c r="K26" s="15">
        <f t="shared" si="2"/>
        <v>-2025.3604490000002</v>
      </c>
      <c r="L26" s="18">
        <v>403.61799999999994</v>
      </c>
      <c r="M26" s="18">
        <v>2990.7438689999999</v>
      </c>
      <c r="N26" s="15">
        <f t="shared" si="3"/>
        <v>-2587.125869</v>
      </c>
    </row>
    <row r="27" spans="1:14" ht="18.75" customHeight="1" x14ac:dyDescent="0.3">
      <c r="A27" s="16" t="s">
        <v>51</v>
      </c>
      <c r="B27" s="23" t="s">
        <v>52</v>
      </c>
      <c r="C27" s="18">
        <v>94.63006</v>
      </c>
      <c r="D27" s="18">
        <v>1032.3078704999996</v>
      </c>
      <c r="E27" s="15">
        <f t="shared" si="0"/>
        <v>-937.67781049999962</v>
      </c>
      <c r="F27" s="18">
        <v>115.36955100000002</v>
      </c>
      <c r="G27" s="18">
        <v>1141.8586089999992</v>
      </c>
      <c r="H27" s="15">
        <f t="shared" si="1"/>
        <v>-1026.4890579999992</v>
      </c>
      <c r="I27" s="18">
        <v>120.645049</v>
      </c>
      <c r="J27" s="18">
        <v>1664.8136854999996</v>
      </c>
      <c r="K27" s="15">
        <f t="shared" si="2"/>
        <v>-1544.1686364999996</v>
      </c>
      <c r="L27" s="18">
        <v>83.960459</v>
      </c>
      <c r="M27" s="18">
        <v>2292.7140180000001</v>
      </c>
      <c r="N27" s="15">
        <f t="shared" si="3"/>
        <v>-2208.7535590000002</v>
      </c>
    </row>
    <row r="28" spans="1:14" ht="18.75" customHeight="1" x14ac:dyDescent="0.25">
      <c r="A28" s="16" t="s">
        <v>53</v>
      </c>
      <c r="B28" s="24" t="s">
        <v>54</v>
      </c>
      <c r="C28" s="18">
        <v>42.508000000000003</v>
      </c>
      <c r="D28" s="18">
        <v>66.316749999999999</v>
      </c>
      <c r="E28" s="15">
        <f t="shared" si="0"/>
        <v>-23.808749999999996</v>
      </c>
      <c r="F28" s="18">
        <v>91.094999999999999</v>
      </c>
      <c r="G28" s="18">
        <v>135.84950000000001</v>
      </c>
      <c r="H28" s="15">
        <f t="shared" si="1"/>
        <v>-44.754500000000007</v>
      </c>
      <c r="I28" s="18">
        <v>133.768</v>
      </c>
      <c r="J28" s="18">
        <v>207.11824999999999</v>
      </c>
      <c r="K28" s="15">
        <f t="shared" si="2"/>
        <v>-73.350249999999988</v>
      </c>
      <c r="L28" s="18">
        <v>178.98000000000002</v>
      </c>
      <c r="M28" s="18">
        <v>307.05599999999998</v>
      </c>
      <c r="N28" s="15">
        <f t="shared" si="3"/>
        <v>-128.07599999999996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161.4</v>
      </c>
      <c r="D29" s="15">
        <f>SUM(D30:D31)</f>
        <v>144.99999999999997</v>
      </c>
      <c r="E29" s="15">
        <f t="shared" si="0"/>
        <v>16.400000000000034</v>
      </c>
      <c r="F29" s="15">
        <f>SUM(F30:F31)</f>
        <v>312.39999999999998</v>
      </c>
      <c r="G29" s="15">
        <f>SUM(G30:G31)</f>
        <v>283.2</v>
      </c>
      <c r="H29" s="15">
        <f t="shared" si="1"/>
        <v>29.199999999999989</v>
      </c>
      <c r="I29" s="15">
        <f>SUM(I30:I31)</f>
        <v>473.8</v>
      </c>
      <c r="J29" s="15">
        <f>SUM(J30:J31)</f>
        <v>415.7</v>
      </c>
      <c r="K29" s="15">
        <f t="shared" si="2"/>
        <v>58.100000000000023</v>
      </c>
      <c r="L29" s="15">
        <f>SUM(L30:L31)</f>
        <v>626.5</v>
      </c>
      <c r="M29" s="15">
        <f>SUM(M30:M31)</f>
        <v>555.4</v>
      </c>
      <c r="N29" s="15">
        <f t="shared" si="3"/>
        <v>71.100000000000023</v>
      </c>
    </row>
    <row r="30" spans="1:14" ht="18.75" customHeight="1" x14ac:dyDescent="0.3">
      <c r="A30" s="16" t="s">
        <v>57</v>
      </c>
      <c r="B30" s="23" t="s">
        <v>58</v>
      </c>
      <c r="C30" s="18">
        <v>70</v>
      </c>
      <c r="D30" s="18">
        <v>0</v>
      </c>
      <c r="E30" s="15">
        <f t="shared" si="0"/>
        <v>70</v>
      </c>
      <c r="F30" s="18">
        <v>128</v>
      </c>
      <c r="G30" s="18">
        <v>0</v>
      </c>
      <c r="H30" s="15">
        <f t="shared" si="1"/>
        <v>128</v>
      </c>
      <c r="I30" s="18">
        <v>194</v>
      </c>
      <c r="J30" s="18">
        <v>0</v>
      </c>
      <c r="K30" s="15">
        <f t="shared" si="2"/>
        <v>194</v>
      </c>
      <c r="L30" s="18">
        <v>250</v>
      </c>
      <c r="M30" s="18">
        <v>0</v>
      </c>
      <c r="N30" s="15">
        <f t="shared" si="3"/>
        <v>250</v>
      </c>
    </row>
    <row r="31" spans="1:14" ht="18.75" customHeight="1" x14ac:dyDescent="0.3">
      <c r="A31" s="16" t="s">
        <v>59</v>
      </c>
      <c r="B31" s="23" t="s">
        <v>60</v>
      </c>
      <c r="C31" s="18">
        <v>91.4</v>
      </c>
      <c r="D31" s="18">
        <v>144.99999999999997</v>
      </c>
      <c r="E31" s="15">
        <f t="shared" si="0"/>
        <v>-53.599999999999966</v>
      </c>
      <c r="F31" s="18">
        <v>184.4</v>
      </c>
      <c r="G31" s="18">
        <v>283.2</v>
      </c>
      <c r="H31" s="15">
        <f t="shared" si="1"/>
        <v>-98.799999999999983</v>
      </c>
      <c r="I31" s="18">
        <v>279.8</v>
      </c>
      <c r="J31" s="18">
        <v>415.7</v>
      </c>
      <c r="K31" s="15">
        <f t="shared" si="2"/>
        <v>-135.89999999999998</v>
      </c>
      <c r="L31" s="18">
        <v>376.5</v>
      </c>
      <c r="M31" s="18">
        <v>555.4</v>
      </c>
      <c r="N31" s="15">
        <f t="shared" si="3"/>
        <v>-178.89999999999998</v>
      </c>
    </row>
    <row r="32" spans="1:14" ht="18.75" customHeight="1" x14ac:dyDescent="0.3">
      <c r="A32" s="16" t="s">
        <v>61</v>
      </c>
      <c r="B32" s="25" t="s">
        <v>62</v>
      </c>
      <c r="C32" s="18">
        <v>28.461002760510624</v>
      </c>
      <c r="D32" s="18">
        <v>125.46286485473212</v>
      </c>
      <c r="E32" s="15">
        <f t="shared" si="0"/>
        <v>-97.001862094221494</v>
      </c>
      <c r="F32" s="18">
        <v>57.522005521021249</v>
      </c>
      <c r="G32" s="18">
        <v>249.70572970946426</v>
      </c>
      <c r="H32" s="15">
        <f t="shared" si="1"/>
        <v>-192.18372418844302</v>
      </c>
      <c r="I32" s="18">
        <v>96.872038535812706</v>
      </c>
      <c r="J32" s="18">
        <v>385.4031126893172</v>
      </c>
      <c r="K32" s="15">
        <f t="shared" si="2"/>
        <v>-288.53107415350451</v>
      </c>
      <c r="L32" s="18">
        <v>163.06581754128189</v>
      </c>
      <c r="M32" s="18">
        <v>623.29641015845539</v>
      </c>
      <c r="N32" s="15">
        <f t="shared" si="3"/>
        <v>-460.2305926171735</v>
      </c>
    </row>
    <row r="33" spans="1:14" ht="18.75" customHeight="1" x14ac:dyDescent="0.3">
      <c r="A33" s="16" t="s">
        <v>63</v>
      </c>
      <c r="B33" s="25" t="s">
        <v>64</v>
      </c>
      <c r="C33" s="18">
        <v>22</v>
      </c>
      <c r="D33" s="18">
        <v>0</v>
      </c>
      <c r="E33" s="15">
        <f t="shared" si="0"/>
        <v>22</v>
      </c>
      <c r="F33" s="18">
        <v>44</v>
      </c>
      <c r="G33" s="18">
        <v>0</v>
      </c>
      <c r="H33" s="15">
        <f t="shared" si="1"/>
        <v>44</v>
      </c>
      <c r="I33" s="18">
        <v>73</v>
      </c>
      <c r="J33" s="18">
        <v>0</v>
      </c>
      <c r="K33" s="15">
        <f t="shared" si="2"/>
        <v>73</v>
      </c>
      <c r="L33" s="18">
        <v>105</v>
      </c>
      <c r="M33" s="18">
        <v>0</v>
      </c>
      <c r="N33" s="15">
        <f t="shared" si="3"/>
        <v>105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368.76322499999998</v>
      </c>
      <c r="D34" s="15">
        <f>SUM(D35:D36)</f>
        <v>25.8</v>
      </c>
      <c r="E34" s="15">
        <f t="shared" si="0"/>
        <v>342.96322499999997</v>
      </c>
      <c r="F34" s="15">
        <f>SUM(F35:F36)</f>
        <v>479.083643</v>
      </c>
      <c r="G34" s="15">
        <f>SUM(G35:G36)</f>
        <v>52.8</v>
      </c>
      <c r="H34" s="15">
        <f t="shared" si="1"/>
        <v>426.28364299999998</v>
      </c>
      <c r="I34" s="15">
        <f>SUM(I35:I36)</f>
        <v>547.45098900000005</v>
      </c>
      <c r="J34" s="15">
        <f>SUM(J35:J36)</f>
        <v>82.100000000000009</v>
      </c>
      <c r="K34" s="15">
        <f t="shared" si="2"/>
        <v>465.35098900000003</v>
      </c>
      <c r="L34" s="15">
        <f>SUM(L35:L36)</f>
        <v>575.57182399999999</v>
      </c>
      <c r="M34" s="15">
        <f>SUM(M35:M36)</f>
        <v>119.70000000000002</v>
      </c>
      <c r="N34" s="15">
        <f t="shared" si="3"/>
        <v>455.87182399999995</v>
      </c>
    </row>
    <row r="35" spans="1:14" ht="18.75" customHeight="1" x14ac:dyDescent="0.25">
      <c r="A35" s="16" t="s">
        <v>67</v>
      </c>
      <c r="B35" s="26" t="s">
        <v>68</v>
      </c>
      <c r="C35" s="18">
        <v>368.76322499999998</v>
      </c>
      <c r="D35" s="18">
        <v>25.8</v>
      </c>
      <c r="E35" s="15">
        <f t="shared" si="0"/>
        <v>342.96322499999997</v>
      </c>
      <c r="F35" s="18">
        <v>479.083643</v>
      </c>
      <c r="G35" s="18">
        <v>52.8</v>
      </c>
      <c r="H35" s="15">
        <f t="shared" si="1"/>
        <v>426.28364299999998</v>
      </c>
      <c r="I35" s="18">
        <v>547.45098900000005</v>
      </c>
      <c r="J35" s="18">
        <v>82.100000000000009</v>
      </c>
      <c r="K35" s="15">
        <f t="shared" si="2"/>
        <v>465.35098900000003</v>
      </c>
      <c r="L35" s="18">
        <v>575.57182399999999</v>
      </c>
      <c r="M35" s="18">
        <v>119.70000000000002</v>
      </c>
      <c r="N35" s="15">
        <f t="shared" si="3"/>
        <v>455.87182399999995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239.32379000000003</v>
      </c>
      <c r="D37" s="15">
        <f>SUM(D38:D39)</f>
        <v>582.25048521999997</v>
      </c>
      <c r="E37" s="15">
        <f t="shared" si="0"/>
        <v>-342.92669521999994</v>
      </c>
      <c r="F37" s="15">
        <f>SUM(F38:F39)</f>
        <v>693.83882800000003</v>
      </c>
      <c r="G37" s="15">
        <f>SUM(G38:G39)</f>
        <v>1272.90426222</v>
      </c>
      <c r="H37" s="15">
        <f t="shared" si="1"/>
        <v>-579.06543421999993</v>
      </c>
      <c r="I37" s="15">
        <f>SUM(I38:I39)</f>
        <v>964.37194999999997</v>
      </c>
      <c r="J37" s="15">
        <f>SUM(J38:J39)</f>
        <v>1893.8302057200001</v>
      </c>
      <c r="K37" s="15">
        <f t="shared" si="2"/>
        <v>-929.45825572000012</v>
      </c>
      <c r="L37" s="15">
        <f>SUM(L38:L39)</f>
        <v>1565.4085850000001</v>
      </c>
      <c r="M37" s="15">
        <f>SUM(M38:M39)</f>
        <v>2384.85126412</v>
      </c>
      <c r="N37" s="15">
        <f t="shared" si="3"/>
        <v>-819.44267911999987</v>
      </c>
    </row>
    <row r="38" spans="1:14" ht="18.75" customHeight="1" x14ac:dyDescent="0.25">
      <c r="A38" s="16" t="s">
        <v>73</v>
      </c>
      <c r="B38" s="26" t="s">
        <v>68</v>
      </c>
      <c r="C38" s="18">
        <v>103.11265400000001</v>
      </c>
      <c r="D38" s="18">
        <v>327.75348422000002</v>
      </c>
      <c r="E38" s="15">
        <f t="shared" si="0"/>
        <v>-224.64083022</v>
      </c>
      <c r="F38" s="18">
        <v>418.77139299999999</v>
      </c>
      <c r="G38" s="18">
        <v>776.66378722000013</v>
      </c>
      <c r="H38" s="15">
        <f t="shared" si="1"/>
        <v>-357.89239422000014</v>
      </c>
      <c r="I38" s="18">
        <v>543.17403200000001</v>
      </c>
      <c r="J38" s="18">
        <v>1140.9394787200001</v>
      </c>
      <c r="K38" s="15">
        <f t="shared" si="2"/>
        <v>-597.76544672000011</v>
      </c>
      <c r="L38" s="18">
        <v>1003.37048</v>
      </c>
      <c r="M38" s="18">
        <v>1386.4106991200001</v>
      </c>
      <c r="N38" s="15">
        <f t="shared" si="3"/>
        <v>-383.04021912000007</v>
      </c>
    </row>
    <row r="39" spans="1:14" ht="18.75" customHeight="1" x14ac:dyDescent="0.25">
      <c r="A39" s="16" t="s">
        <v>74</v>
      </c>
      <c r="B39" s="26" t="s">
        <v>70</v>
      </c>
      <c r="C39" s="18">
        <v>136.21113600000001</v>
      </c>
      <c r="D39" s="18">
        <v>254.49700100000001</v>
      </c>
      <c r="E39" s="15">
        <f t="shared" si="0"/>
        <v>-118.285865</v>
      </c>
      <c r="F39" s="18">
        <v>275.06743500000005</v>
      </c>
      <c r="G39" s="18">
        <v>496.24047499999995</v>
      </c>
      <c r="H39" s="15">
        <f t="shared" si="1"/>
        <v>-221.1730399999999</v>
      </c>
      <c r="I39" s="18">
        <v>421.19791799999996</v>
      </c>
      <c r="J39" s="18">
        <v>752.89072699999997</v>
      </c>
      <c r="K39" s="15">
        <f t="shared" si="2"/>
        <v>-331.69280900000001</v>
      </c>
      <c r="L39" s="18">
        <v>562.03810499999997</v>
      </c>
      <c r="M39" s="18">
        <v>998.44056499999988</v>
      </c>
      <c r="N39" s="15">
        <f t="shared" si="3"/>
        <v>-436.40245999999991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88.725665000000021</v>
      </c>
      <c r="D40" s="15">
        <f>SUM(D41:D42)</f>
        <v>182.24761100000001</v>
      </c>
      <c r="E40" s="15">
        <f t="shared" si="0"/>
        <v>-93.521945999999986</v>
      </c>
      <c r="F40" s="15">
        <f>SUM(F41:F42)</f>
        <v>740.81082800000001</v>
      </c>
      <c r="G40" s="15">
        <f>SUM(G41:G42)</f>
        <v>501.25991599999998</v>
      </c>
      <c r="H40" s="15">
        <f t="shared" si="1"/>
        <v>239.55091200000004</v>
      </c>
      <c r="I40" s="15">
        <f>SUM(I41:I42)</f>
        <v>1240.044801</v>
      </c>
      <c r="J40" s="15">
        <f>SUM(J41:J42)</f>
        <v>836.53666600000997</v>
      </c>
      <c r="K40" s="15">
        <f t="shared" si="2"/>
        <v>403.50813499999003</v>
      </c>
      <c r="L40" s="15">
        <f>SUM(L41:L42)</f>
        <v>2477.8807810000003</v>
      </c>
      <c r="M40" s="15">
        <f>SUM(M41:M42)</f>
        <v>1185.336182</v>
      </c>
      <c r="N40" s="15">
        <f t="shared" si="3"/>
        <v>1292.5445990000003</v>
      </c>
    </row>
    <row r="41" spans="1:14" ht="18.75" customHeight="1" x14ac:dyDescent="0.3">
      <c r="A41" s="16" t="s">
        <v>77</v>
      </c>
      <c r="B41" s="20" t="s">
        <v>78</v>
      </c>
      <c r="C41" s="18">
        <v>66.067848000000012</v>
      </c>
      <c r="D41" s="18">
        <v>128.04759999999999</v>
      </c>
      <c r="E41" s="15">
        <f t="shared" si="0"/>
        <v>-61.979751999999976</v>
      </c>
      <c r="F41" s="18">
        <v>138.18672800000002</v>
      </c>
      <c r="G41" s="18">
        <v>353.74534999999997</v>
      </c>
      <c r="H41" s="15">
        <f t="shared" si="1"/>
        <v>-215.55862199999996</v>
      </c>
      <c r="I41" s="18">
        <v>209.15596800000003</v>
      </c>
      <c r="J41" s="18">
        <v>689.02209999999991</v>
      </c>
      <c r="K41" s="15">
        <f t="shared" si="2"/>
        <v>-479.86613199999988</v>
      </c>
      <c r="L41" s="18">
        <v>280.40000000000003</v>
      </c>
      <c r="M41" s="18">
        <v>1027.5</v>
      </c>
      <c r="N41" s="15">
        <f t="shared" si="3"/>
        <v>-747.09999999999991</v>
      </c>
    </row>
    <row r="42" spans="1:14" ht="18.75" customHeight="1" x14ac:dyDescent="0.3">
      <c r="A42" s="16" t="s">
        <v>79</v>
      </c>
      <c r="B42" s="20" t="s">
        <v>80</v>
      </c>
      <c r="C42" s="18">
        <v>22.657817000000001</v>
      </c>
      <c r="D42" s="18">
        <v>54.200011000000003</v>
      </c>
      <c r="E42" s="15">
        <f t="shared" si="0"/>
        <v>-31.542194000000002</v>
      </c>
      <c r="F42" s="18">
        <v>602.6241</v>
      </c>
      <c r="G42" s="18">
        <v>147.514566</v>
      </c>
      <c r="H42" s="15">
        <f t="shared" si="1"/>
        <v>455.109534</v>
      </c>
      <c r="I42" s="18">
        <v>1030.888833</v>
      </c>
      <c r="J42" s="18">
        <v>147.51456600001001</v>
      </c>
      <c r="K42" s="15">
        <f t="shared" si="2"/>
        <v>883.37426699998991</v>
      </c>
      <c r="L42" s="18">
        <v>2197.4807810000002</v>
      </c>
      <c r="M42" s="18">
        <v>157.83618199999998</v>
      </c>
      <c r="N42" s="15">
        <f t="shared" si="3"/>
        <v>2039.6445990000002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9186.2930173855239</v>
      </c>
      <c r="D44" s="15">
        <f>+D45+D61+D77</f>
        <v>11645.020957076707</v>
      </c>
      <c r="E44" s="15">
        <f t="shared" si="0"/>
        <v>-2458.7279396911836</v>
      </c>
      <c r="F44" s="15">
        <f>+F45+F61+H72+F77+F91</f>
        <v>1634.1627257537868</v>
      </c>
      <c r="G44" s="15">
        <f>+G45+G61+G77</f>
        <v>4864.2095919506664</v>
      </c>
      <c r="H44" s="15">
        <f t="shared" ref="H44:H71" si="4">+F44-G44</f>
        <v>-3230.0468661968798</v>
      </c>
      <c r="I44" s="15">
        <f>+I45+I61+K72+I77+I91</f>
        <v>-14476.150818788776</v>
      </c>
      <c r="J44" s="15">
        <f>+J45+J61+J77</f>
        <v>-9119.525368076982</v>
      </c>
      <c r="K44" s="15">
        <f t="shared" ref="K44:K71" si="5">+I44-J44</f>
        <v>-5356.6254507117937</v>
      </c>
      <c r="L44" s="15">
        <f>+L45+L61+N72+L77+L91</f>
        <v>-18593.250333811244</v>
      </c>
      <c r="M44" s="15">
        <f>+M45+M61+M77</f>
        <v>-10697.17303701532</v>
      </c>
      <c r="N44" s="15">
        <f t="shared" ref="N44:N71" si="6">+L44-M44</f>
        <v>-7896.0772967959238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585.22605999999985</v>
      </c>
      <c r="D45" s="15">
        <f>+D46+D51+D56</f>
        <v>1293.3228704999997</v>
      </c>
      <c r="E45" s="15">
        <f t="shared" si="0"/>
        <v>-708.09681049999983</v>
      </c>
      <c r="F45" s="15">
        <f>+F46+F51+F56</f>
        <v>317.0855509999999</v>
      </c>
      <c r="G45" s="15">
        <f>+G46+G51+G56</f>
        <v>1718.8836089999991</v>
      </c>
      <c r="H45" s="15">
        <f t="shared" si="4"/>
        <v>-1401.7980579999992</v>
      </c>
      <c r="I45" s="15">
        <f>+I46+I51+I56</f>
        <v>1109.4690490000003</v>
      </c>
      <c r="J45" s="15">
        <f>+J46+J51+J56</f>
        <v>3475.7946854999996</v>
      </c>
      <c r="K45" s="15">
        <f t="shared" si="5"/>
        <v>-2366.3256364999993</v>
      </c>
      <c r="L45" s="15">
        <f>+L46+L51+L56</f>
        <v>1969.013459</v>
      </c>
      <c r="M45" s="15">
        <f>+M46+M51+M56</f>
        <v>4606.7590180000007</v>
      </c>
      <c r="N45" s="15">
        <f t="shared" si="6"/>
        <v>-2637.7455590000009</v>
      </c>
    </row>
    <row r="46" spans="1:14" ht="18.75" customHeight="1" x14ac:dyDescent="0.25">
      <c r="A46" s="16" t="s">
        <v>87</v>
      </c>
      <c r="B46" s="31" t="s">
        <v>88</v>
      </c>
      <c r="C46" s="15">
        <f>SUM(C47:C50)</f>
        <v>-5.3680000000000003</v>
      </c>
      <c r="D46" s="15">
        <f>SUM(D47:D50)</f>
        <v>6.8440000000000074</v>
      </c>
      <c r="E46" s="15">
        <f t="shared" si="0"/>
        <v>-12.212000000000007</v>
      </c>
      <c r="F46" s="15">
        <f>SUM(F47:F50)</f>
        <v>-21.997</v>
      </c>
      <c r="G46" s="15">
        <f>SUM(G47:G50)</f>
        <v>-36.936999999999998</v>
      </c>
      <c r="H46" s="15">
        <f t="shared" si="4"/>
        <v>14.939999999999998</v>
      </c>
      <c r="I46" s="15">
        <f>SUM(I47:I50)</f>
        <v>21.965000000000003</v>
      </c>
      <c r="J46" s="15">
        <f>SUM(J47:J50)</f>
        <v>-19.952000000000041</v>
      </c>
      <c r="K46" s="15">
        <f t="shared" si="5"/>
        <v>41.917000000000044</v>
      </c>
      <c r="L46" s="15">
        <f>SUM(L47:L50)</f>
        <v>355.86600000000004</v>
      </c>
      <c r="M46" s="15">
        <f>SUM(M47:M50)</f>
        <v>-71.860000000000042</v>
      </c>
      <c r="N46" s="15">
        <f t="shared" si="6"/>
        <v>427.72600000000011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0.64300000000000002</v>
      </c>
      <c r="E48" s="15">
        <f t="shared" si="0"/>
        <v>-0.64300000000000002</v>
      </c>
      <c r="F48" s="18">
        <v>0</v>
      </c>
      <c r="G48" s="18">
        <v>74.082999999999998</v>
      </c>
      <c r="H48" s="15">
        <f t="shared" si="4"/>
        <v>-74.082999999999998</v>
      </c>
      <c r="I48" s="18">
        <v>0</v>
      </c>
      <c r="J48" s="18">
        <v>119.801</v>
      </c>
      <c r="K48" s="15">
        <f t="shared" si="5"/>
        <v>-119.801</v>
      </c>
      <c r="L48" s="18">
        <v>254.34399999999999</v>
      </c>
      <c r="M48" s="18">
        <v>77.450999999999993</v>
      </c>
      <c r="N48" s="15">
        <f t="shared" si="6"/>
        <v>176.893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-0.68200000000000005</v>
      </c>
      <c r="M49" s="18">
        <v>0</v>
      </c>
      <c r="N49" s="15">
        <f t="shared" si="6"/>
        <v>-0.68200000000000005</v>
      </c>
    </row>
    <row r="50" spans="1:14" ht="18.75" customHeight="1" x14ac:dyDescent="0.25">
      <c r="A50" s="16" t="s">
        <v>94</v>
      </c>
      <c r="B50" s="26" t="s">
        <v>70</v>
      </c>
      <c r="C50" s="18">
        <v>-5.3680000000000003</v>
      </c>
      <c r="D50" s="18">
        <v>6.2010000000000076</v>
      </c>
      <c r="E50" s="15">
        <f t="shared" si="0"/>
        <v>-11.569000000000008</v>
      </c>
      <c r="F50" s="18">
        <v>-21.997</v>
      </c>
      <c r="G50" s="18">
        <v>-111.02</v>
      </c>
      <c r="H50" s="15">
        <f t="shared" si="4"/>
        <v>89.022999999999996</v>
      </c>
      <c r="I50" s="18">
        <v>21.965000000000003</v>
      </c>
      <c r="J50" s="18">
        <v>-139.75300000000004</v>
      </c>
      <c r="K50" s="15">
        <f t="shared" si="5"/>
        <v>161.71800000000005</v>
      </c>
      <c r="L50" s="18">
        <v>102.20400000000002</v>
      </c>
      <c r="M50" s="18">
        <v>-149.31100000000004</v>
      </c>
      <c r="N50" s="15">
        <f t="shared" si="6"/>
        <v>251.51500000000004</v>
      </c>
    </row>
    <row r="51" spans="1:14" ht="18.75" customHeight="1" x14ac:dyDescent="0.25">
      <c r="A51" s="16" t="s">
        <v>95</v>
      </c>
      <c r="B51" s="31" t="s">
        <v>96</v>
      </c>
      <c r="C51" s="15">
        <f>SUM(C52:C55)</f>
        <v>94.63006</v>
      </c>
      <c r="D51" s="15">
        <f>SUM(D52:D55)</f>
        <v>1032.3078704999996</v>
      </c>
      <c r="E51" s="15">
        <f t="shared" si="0"/>
        <v>-937.67781049999962</v>
      </c>
      <c r="F51" s="15">
        <f>SUM(F52:F55)</f>
        <v>115.36955100000002</v>
      </c>
      <c r="G51" s="15">
        <f>SUM(G52:G55)</f>
        <v>1141.8586089999992</v>
      </c>
      <c r="H51" s="15">
        <f t="shared" si="4"/>
        <v>-1026.4890579999992</v>
      </c>
      <c r="I51" s="15">
        <f>SUM(I52:I55)</f>
        <v>120.645049</v>
      </c>
      <c r="J51" s="15">
        <f>SUM(J52:J55)</f>
        <v>1664.8136854999996</v>
      </c>
      <c r="K51" s="15">
        <f t="shared" si="5"/>
        <v>-1544.1686364999996</v>
      </c>
      <c r="L51" s="15">
        <f>SUM(L52:L55)</f>
        <v>83.960459</v>
      </c>
      <c r="M51" s="15">
        <f>SUM(M52:M55)</f>
        <v>2292.7140180000001</v>
      </c>
      <c r="N51" s="15">
        <f t="shared" si="6"/>
        <v>-2208.7535590000002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-2.7064400000000002</v>
      </c>
      <c r="D53" s="18">
        <v>9.1470930000000017</v>
      </c>
      <c r="E53" s="15">
        <f t="shared" si="0"/>
        <v>-11.853533000000002</v>
      </c>
      <c r="F53" s="18">
        <v>-3.913449</v>
      </c>
      <c r="G53" s="18">
        <v>8.4280540000000048</v>
      </c>
      <c r="H53" s="15">
        <f t="shared" si="4"/>
        <v>-12.341503000000005</v>
      </c>
      <c r="I53" s="18">
        <v>3.3548999999999982E-2</v>
      </c>
      <c r="J53" s="18">
        <v>190.269353</v>
      </c>
      <c r="K53" s="15">
        <f t="shared" si="5"/>
        <v>-190.235804</v>
      </c>
      <c r="L53" s="18">
        <v>6.853459</v>
      </c>
      <c r="M53" s="18">
        <v>410.53690799999998</v>
      </c>
      <c r="N53" s="15">
        <f t="shared" si="6"/>
        <v>-403.683449</v>
      </c>
    </row>
    <row r="54" spans="1:14" ht="18.75" customHeight="1" x14ac:dyDescent="0.25">
      <c r="A54" s="16" t="s">
        <v>99</v>
      </c>
      <c r="B54" s="26" t="s">
        <v>68</v>
      </c>
      <c r="C54" s="18">
        <v>6.275E-2</v>
      </c>
      <c r="D54" s="18">
        <v>0</v>
      </c>
      <c r="E54" s="15">
        <f t="shared" si="0"/>
        <v>6.275E-2</v>
      </c>
      <c r="F54" s="18">
        <v>0.1255</v>
      </c>
      <c r="G54" s="18">
        <v>0</v>
      </c>
      <c r="H54" s="15">
        <f t="shared" si="4"/>
        <v>0.1255</v>
      </c>
      <c r="I54" s="18">
        <v>-6.275E-2</v>
      </c>
      <c r="J54" s="18">
        <v>0</v>
      </c>
      <c r="K54" s="15">
        <f t="shared" si="5"/>
        <v>-6.275E-2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97.273750000000007</v>
      </c>
      <c r="D55" s="18">
        <v>1023.1607774999995</v>
      </c>
      <c r="E55" s="15">
        <f t="shared" si="0"/>
        <v>-925.88702749999948</v>
      </c>
      <c r="F55" s="18">
        <v>119.15750000000001</v>
      </c>
      <c r="G55" s="18">
        <v>1133.4305549999992</v>
      </c>
      <c r="H55" s="15">
        <f t="shared" si="4"/>
        <v>-1014.2730549999992</v>
      </c>
      <c r="I55" s="18">
        <v>120.67425</v>
      </c>
      <c r="J55" s="18">
        <v>1474.5443324999997</v>
      </c>
      <c r="K55" s="15">
        <f t="shared" si="5"/>
        <v>-1353.8700824999996</v>
      </c>
      <c r="L55" s="18">
        <v>77.106999999999999</v>
      </c>
      <c r="M55" s="18">
        <v>1882.1771100000001</v>
      </c>
      <c r="N55" s="15">
        <f t="shared" si="6"/>
        <v>-1805.0701100000001</v>
      </c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495.96399999999983</v>
      </c>
      <c r="D56" s="15">
        <f>SUM(D57:D60)</f>
        <v>254.17099999999999</v>
      </c>
      <c r="E56" s="15">
        <f t="shared" si="0"/>
        <v>241.79299999999984</v>
      </c>
      <c r="F56" s="15">
        <f>SUM(F57:F60)</f>
        <v>223.71299999999991</v>
      </c>
      <c r="G56" s="15">
        <f>SUM(G57:G60)</f>
        <v>613.96199999999988</v>
      </c>
      <c r="H56" s="15">
        <f t="shared" si="4"/>
        <v>-390.24899999999997</v>
      </c>
      <c r="I56" s="15">
        <f>SUM(I57:I60)</f>
        <v>966.85900000000015</v>
      </c>
      <c r="J56" s="15">
        <f>SUM(J57:J60)</f>
        <v>1830.933</v>
      </c>
      <c r="K56" s="15">
        <f t="shared" si="5"/>
        <v>-864.07399999999984</v>
      </c>
      <c r="L56" s="15">
        <f>SUM(L57:L60)</f>
        <v>1529.1869999999999</v>
      </c>
      <c r="M56" s="15">
        <f>SUM(M57:M60)</f>
        <v>2385.9050000000002</v>
      </c>
      <c r="N56" s="15">
        <f t="shared" si="6"/>
        <v>-856.7180000000003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495.96399999999983</v>
      </c>
      <c r="D60" s="18">
        <v>254.17099999999999</v>
      </c>
      <c r="E60" s="15">
        <f t="shared" si="0"/>
        <v>241.79299999999984</v>
      </c>
      <c r="F60" s="18">
        <v>223.71299999999991</v>
      </c>
      <c r="G60" s="18">
        <v>613.96199999999988</v>
      </c>
      <c r="H60" s="15">
        <f t="shared" si="4"/>
        <v>-390.24899999999997</v>
      </c>
      <c r="I60" s="18">
        <v>966.85900000000015</v>
      </c>
      <c r="J60" s="18">
        <v>1830.933</v>
      </c>
      <c r="K60" s="15">
        <f t="shared" si="5"/>
        <v>-864.07399999999984</v>
      </c>
      <c r="L60" s="18">
        <v>1529.1869999999999</v>
      </c>
      <c r="M60" s="18">
        <v>2385.9050000000002</v>
      </c>
      <c r="N60" s="15">
        <f t="shared" si="6"/>
        <v>-856.7180000000003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1310.7999999999997</v>
      </c>
      <c r="D61" s="15">
        <f>+D62+D67</f>
        <v>-104.4</v>
      </c>
      <c r="E61" s="15">
        <f t="shared" si="0"/>
        <v>1415.1999999999998</v>
      </c>
      <c r="F61" s="15">
        <f>+F62+F67</f>
        <v>2472.2000000000003</v>
      </c>
      <c r="G61" s="15">
        <f>+G62+G67</f>
        <v>-501.8</v>
      </c>
      <c r="H61" s="15">
        <f t="shared" si="4"/>
        <v>2974.0000000000005</v>
      </c>
      <c r="I61" s="15">
        <f>+I62+I67</f>
        <v>2696.2</v>
      </c>
      <c r="J61" s="15">
        <f>+J62+J67</f>
        <v>-654.60000000000025</v>
      </c>
      <c r="K61" s="15">
        <f t="shared" si="5"/>
        <v>3350.8</v>
      </c>
      <c r="L61" s="15">
        <f>+L62+L67</f>
        <v>1752.8000000000002</v>
      </c>
      <c r="M61" s="15">
        <f>+M62+M67</f>
        <v>118.69999999999999</v>
      </c>
      <c r="N61" s="15">
        <f t="shared" si="6"/>
        <v>1634.1000000000001</v>
      </c>
    </row>
    <row r="62" spans="1:14" ht="18.75" customHeight="1" x14ac:dyDescent="0.25">
      <c r="A62" s="16" t="s">
        <v>108</v>
      </c>
      <c r="B62" s="31" t="s">
        <v>58</v>
      </c>
      <c r="C62" s="15">
        <f>SUM(C63:C66)</f>
        <v>502.29999999999995</v>
      </c>
      <c r="D62" s="15">
        <f>SUM(D63:D66)</f>
        <v>0</v>
      </c>
      <c r="E62" s="15">
        <f t="shared" si="0"/>
        <v>502.29999999999995</v>
      </c>
      <c r="F62" s="15">
        <f>SUM(F63:F66)</f>
        <v>1278.1000000000001</v>
      </c>
      <c r="G62" s="15">
        <f>SUM(G63:G66)</f>
        <v>0</v>
      </c>
      <c r="H62" s="15">
        <f t="shared" si="4"/>
        <v>1278.1000000000001</v>
      </c>
      <c r="I62" s="15">
        <f>SUM(I63:I66)</f>
        <v>1888.6</v>
      </c>
      <c r="J62" s="15">
        <f>SUM(J63:J66)</f>
        <v>0</v>
      </c>
      <c r="K62" s="15">
        <f t="shared" si="5"/>
        <v>1888.6</v>
      </c>
      <c r="L62" s="15">
        <f>SUM(L63:L66)</f>
        <v>1542.4</v>
      </c>
      <c r="M62" s="15">
        <f>SUM(M63:M66)</f>
        <v>0</v>
      </c>
      <c r="N62" s="15">
        <f t="shared" si="6"/>
        <v>1542.4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7.8999999999999995</v>
      </c>
      <c r="D64" s="18">
        <v>0</v>
      </c>
      <c r="E64" s="15">
        <f t="shared" si="0"/>
        <v>7.8999999999999995</v>
      </c>
      <c r="F64" s="18">
        <v>25.699999999999996</v>
      </c>
      <c r="G64" s="18">
        <v>0</v>
      </c>
      <c r="H64" s="15">
        <f t="shared" si="4"/>
        <v>25.699999999999996</v>
      </c>
      <c r="I64" s="18">
        <v>43.599999999999994</v>
      </c>
      <c r="J64" s="18">
        <v>0</v>
      </c>
      <c r="K64" s="15">
        <f t="shared" si="5"/>
        <v>43.599999999999994</v>
      </c>
      <c r="L64" s="18">
        <v>-43.5</v>
      </c>
      <c r="M64" s="18">
        <v>0</v>
      </c>
      <c r="N64" s="15">
        <f t="shared" si="6"/>
        <v>-43.5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494.4</v>
      </c>
      <c r="D66" s="18">
        <v>0</v>
      </c>
      <c r="E66" s="15">
        <f t="shared" si="0"/>
        <v>494.4</v>
      </c>
      <c r="F66" s="18">
        <v>1252.4000000000001</v>
      </c>
      <c r="G66" s="18">
        <v>0</v>
      </c>
      <c r="H66" s="15">
        <f t="shared" si="4"/>
        <v>1252.4000000000001</v>
      </c>
      <c r="I66" s="18">
        <v>1845</v>
      </c>
      <c r="J66" s="18">
        <v>0</v>
      </c>
      <c r="K66" s="15">
        <f t="shared" si="5"/>
        <v>1845</v>
      </c>
      <c r="L66" s="18">
        <v>1585.9</v>
      </c>
      <c r="M66" s="18">
        <v>0</v>
      </c>
      <c r="N66" s="15">
        <f t="shared" si="6"/>
        <v>1585.9</v>
      </c>
    </row>
    <row r="67" spans="1:14" ht="18.75" customHeight="1" x14ac:dyDescent="0.25">
      <c r="A67" s="16" t="s">
        <v>113</v>
      </c>
      <c r="B67" s="31" t="s">
        <v>60</v>
      </c>
      <c r="C67" s="15">
        <f>SUM(C68:C71)</f>
        <v>808.49999999999989</v>
      </c>
      <c r="D67" s="15">
        <f>SUM(D68:D71)</f>
        <v>-104.4</v>
      </c>
      <c r="E67" s="15">
        <f t="shared" si="0"/>
        <v>912.89999999999986</v>
      </c>
      <c r="F67" s="15">
        <f>SUM(F68:F71)</f>
        <v>1194.1000000000001</v>
      </c>
      <c r="G67" s="15">
        <f>SUM(G68:G71)</f>
        <v>-501.8</v>
      </c>
      <c r="H67" s="15">
        <f t="shared" si="4"/>
        <v>1695.9</v>
      </c>
      <c r="I67" s="15">
        <f>SUM(I68:I71)</f>
        <v>807.5999999999998</v>
      </c>
      <c r="J67" s="15">
        <f>SUM(J68:J71)</f>
        <v>-654.60000000000025</v>
      </c>
      <c r="K67" s="15">
        <f t="shared" si="5"/>
        <v>1462.2</v>
      </c>
      <c r="L67" s="15">
        <f>SUM(L68:L71)</f>
        <v>210.40000000000009</v>
      </c>
      <c r="M67" s="15">
        <f>SUM(M68:M71)</f>
        <v>118.69999999999999</v>
      </c>
      <c r="N67" s="15">
        <f t="shared" si="6"/>
        <v>91.700000000000102</v>
      </c>
    </row>
    <row r="68" spans="1:14" ht="18.75" customHeight="1" x14ac:dyDescent="0.25">
      <c r="A68" s="16" t="s">
        <v>114</v>
      </c>
      <c r="B68" s="26" t="s">
        <v>90</v>
      </c>
      <c r="C68" s="18">
        <v>807.9</v>
      </c>
      <c r="D68" s="18">
        <v>0</v>
      </c>
      <c r="E68" s="15">
        <f t="shared" si="0"/>
        <v>807.9</v>
      </c>
      <c r="F68" s="18">
        <v>1415.8000000000002</v>
      </c>
      <c r="G68" s="18">
        <v>0</v>
      </c>
      <c r="H68" s="15">
        <f t="shared" si="4"/>
        <v>1415.8000000000002</v>
      </c>
      <c r="I68" s="18">
        <v>1227.2999999999997</v>
      </c>
      <c r="J68" s="18">
        <v>0</v>
      </c>
      <c r="K68" s="15">
        <f t="shared" si="5"/>
        <v>1227.2999999999997</v>
      </c>
      <c r="L68" s="18">
        <v>1146</v>
      </c>
      <c r="M68" s="18">
        <v>0</v>
      </c>
      <c r="N68" s="15">
        <f t="shared" si="6"/>
        <v>1146</v>
      </c>
    </row>
    <row r="69" spans="1:14" ht="18.75" customHeight="1" x14ac:dyDescent="0.25">
      <c r="A69" s="16" t="s">
        <v>115</v>
      </c>
      <c r="B69" s="26" t="s">
        <v>92</v>
      </c>
      <c r="C69" s="18">
        <v>161.19999999999999</v>
      </c>
      <c r="D69" s="18">
        <v>88.1</v>
      </c>
      <c r="E69" s="15">
        <f t="shared" si="0"/>
        <v>73.099999999999994</v>
      </c>
      <c r="F69" s="18">
        <v>215.60000000000002</v>
      </c>
      <c r="G69" s="18">
        <v>294.5</v>
      </c>
      <c r="H69" s="15">
        <f t="shared" si="4"/>
        <v>-78.899999999999977</v>
      </c>
      <c r="I69" s="18">
        <v>25.8</v>
      </c>
      <c r="J69" s="18">
        <v>116.8</v>
      </c>
      <c r="K69" s="15">
        <f t="shared" si="5"/>
        <v>-91</v>
      </c>
      <c r="L69" s="18">
        <v>-42.099999999999994</v>
      </c>
      <c r="M69" s="18">
        <v>363.2</v>
      </c>
      <c r="N69" s="15">
        <f t="shared" si="6"/>
        <v>-405.29999999999995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-89.6</v>
      </c>
      <c r="E70" s="15">
        <f t="shared" ref="E70:E91" si="7">+C70-D70</f>
        <v>89.6</v>
      </c>
      <c r="F70" s="18">
        <v>0</v>
      </c>
      <c r="G70" s="18">
        <v>-674</v>
      </c>
      <c r="H70" s="15">
        <f t="shared" si="4"/>
        <v>674</v>
      </c>
      <c r="I70" s="18">
        <v>0</v>
      </c>
      <c r="J70" s="18">
        <v>-631.80000000000018</v>
      </c>
      <c r="K70" s="15">
        <f t="shared" si="5"/>
        <v>631.80000000000018</v>
      </c>
      <c r="L70" s="18">
        <v>0</v>
      </c>
      <c r="M70" s="18">
        <v>-107</v>
      </c>
      <c r="N70" s="15">
        <f t="shared" si="6"/>
        <v>107</v>
      </c>
    </row>
    <row r="71" spans="1:14" ht="18.75" customHeight="1" x14ac:dyDescent="0.25">
      <c r="A71" s="16" t="s">
        <v>117</v>
      </c>
      <c r="B71" s="26" t="s">
        <v>70</v>
      </c>
      <c r="C71" s="18">
        <v>-160.60000000000002</v>
      </c>
      <c r="D71" s="18">
        <v>-102.9</v>
      </c>
      <c r="E71" s="15">
        <f t="shared" si="7"/>
        <v>-57.700000000000017</v>
      </c>
      <c r="F71" s="18">
        <v>-437.29999999999995</v>
      </c>
      <c r="G71" s="18">
        <v>-122.3</v>
      </c>
      <c r="H71" s="15">
        <f t="shared" si="4"/>
        <v>-314.99999999999994</v>
      </c>
      <c r="I71" s="18">
        <v>-445.49999999999989</v>
      </c>
      <c r="J71" s="18">
        <v>-139.6</v>
      </c>
      <c r="K71" s="15">
        <f t="shared" si="5"/>
        <v>-305.89999999999986</v>
      </c>
      <c r="L71" s="18">
        <v>-893.5</v>
      </c>
      <c r="M71" s="18">
        <v>-137.5</v>
      </c>
      <c r="N71" s="15">
        <f t="shared" si="6"/>
        <v>-756</v>
      </c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-334.49199999999996</v>
      </c>
      <c r="F72" s="32"/>
      <c r="G72" s="32"/>
      <c r="H72" s="15">
        <f>SUM(H73:H76)</f>
        <v>-430.92</v>
      </c>
      <c r="I72" s="32"/>
      <c r="J72" s="32"/>
      <c r="K72" s="15">
        <f>SUM(K73:K76)</f>
        <v>-629.26499999999987</v>
      </c>
      <c r="L72" s="32"/>
      <c r="M72" s="32"/>
      <c r="N72" s="15">
        <f>SUM(N73:N76)</f>
        <v>-1003.7369999999999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-8</v>
      </c>
      <c r="F73" s="32"/>
      <c r="G73" s="32"/>
      <c r="H73" s="18">
        <v>-11.1</v>
      </c>
      <c r="I73" s="32"/>
      <c r="J73" s="32"/>
      <c r="K73" s="18">
        <v>-11.1</v>
      </c>
      <c r="L73" s="32"/>
      <c r="M73" s="32"/>
      <c r="N73" s="18">
        <v>-23.9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-32.999999999999986</v>
      </c>
      <c r="F74" s="32"/>
      <c r="G74" s="32"/>
      <c r="H74" s="18">
        <v>69</v>
      </c>
      <c r="I74" s="32"/>
      <c r="J74" s="32"/>
      <c r="K74" s="18">
        <v>204.39999999999998</v>
      </c>
      <c r="L74" s="32"/>
      <c r="M74" s="32"/>
      <c r="N74" s="18">
        <v>157.60000000000002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-293.49199999999996</v>
      </c>
      <c r="F76" s="32"/>
      <c r="G76" s="32"/>
      <c r="H76" s="18">
        <v>-488.82</v>
      </c>
      <c r="I76" s="32"/>
      <c r="J76" s="32"/>
      <c r="K76" s="18">
        <v>-822.56499999999983</v>
      </c>
      <c r="L76" s="32"/>
      <c r="M76" s="32"/>
      <c r="N76" s="18">
        <v>-1137.4369999999999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7373.3589573855243</v>
      </c>
      <c r="D77" s="15">
        <f>SUM(D79:D82)</f>
        <v>10456.098086576709</v>
      </c>
      <c r="E77" s="15">
        <f t="shared" si="7"/>
        <v>-3082.7391291911845</v>
      </c>
      <c r="F77" s="15">
        <f>SUM(F79:F82)</f>
        <v>-1895.8028252462129</v>
      </c>
      <c r="G77" s="15">
        <f>SUM(G79:G82)</f>
        <v>3647.1259829506675</v>
      </c>
      <c r="H77" s="15">
        <f t="shared" ref="H77" si="8">+F77-G77</f>
        <v>-5542.9288081968807</v>
      </c>
      <c r="I77" s="15">
        <f>SUM(I79:I82)</f>
        <v>-18672.154867788777</v>
      </c>
      <c r="J77" s="15">
        <f>SUM(J79:J82)</f>
        <v>-11940.720053576981</v>
      </c>
      <c r="K77" s="15">
        <f t="shared" ref="K77" si="9">+I77-J77</f>
        <v>-6731.434814211796</v>
      </c>
      <c r="L77" s="15">
        <f>SUM(L79:L82)</f>
        <v>-22564.926792811242</v>
      </c>
      <c r="M77" s="15">
        <f>SUM(M79:M82)</f>
        <v>-15422.63205501532</v>
      </c>
      <c r="N77" s="15">
        <f t="shared" ref="N77" si="10">+L77-M77</f>
        <v>-7142.2947377959226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4109.4000000000005</v>
      </c>
      <c r="D79" s="18">
        <v>7321.5</v>
      </c>
      <c r="E79" s="15">
        <f t="shared" si="7"/>
        <v>-3212.0999999999995</v>
      </c>
      <c r="F79" s="18">
        <v>-8548.4</v>
      </c>
      <c r="G79" s="18">
        <v>1178.1999999999998</v>
      </c>
      <c r="H79" s="15">
        <f t="shared" ref="H79:H82" si="11">+F79-G79</f>
        <v>-9726.5999999999985</v>
      </c>
      <c r="I79" s="18">
        <v>-24725.600000000002</v>
      </c>
      <c r="J79" s="18">
        <v>-16332.999999999996</v>
      </c>
      <c r="K79" s="15">
        <f t="shared" ref="K79:K82" si="12">+I79-J79</f>
        <v>-8392.6000000000058</v>
      </c>
      <c r="L79" s="18">
        <v>-24704.399999999998</v>
      </c>
      <c r="M79" s="18">
        <v>-20855.8</v>
      </c>
      <c r="N79" s="15">
        <f t="shared" ref="N79:N82" si="13">+L79-M79</f>
        <v>-3848.5999999999985</v>
      </c>
    </row>
    <row r="80" spans="1:14" ht="18.75" customHeight="1" x14ac:dyDescent="0.25">
      <c r="A80" s="16" t="s">
        <v>127</v>
      </c>
      <c r="B80" s="26" t="s">
        <v>92</v>
      </c>
      <c r="C80" s="18">
        <v>166.5</v>
      </c>
      <c r="D80" s="18">
        <v>1800.7999999999997</v>
      </c>
      <c r="E80" s="15">
        <f t="shared" si="7"/>
        <v>-1634.2999999999997</v>
      </c>
      <c r="F80" s="18">
        <v>672.30000000000018</v>
      </c>
      <c r="G80" s="18">
        <v>1653.3</v>
      </c>
      <c r="H80" s="15">
        <f t="shared" si="11"/>
        <v>-980.99999999999977</v>
      </c>
      <c r="I80" s="18">
        <v>-95.299999999999898</v>
      </c>
      <c r="J80" s="18">
        <v>2782.1</v>
      </c>
      <c r="K80" s="15">
        <f t="shared" si="12"/>
        <v>-2877.3999999999996</v>
      </c>
      <c r="L80" s="18">
        <v>-1819.7999999999997</v>
      </c>
      <c r="M80" s="18">
        <v>4245.2999999999993</v>
      </c>
      <c r="N80" s="15">
        <f t="shared" si="13"/>
        <v>-6065.0999999999985</v>
      </c>
    </row>
    <row r="81" spans="1:14" ht="18.75" customHeight="1" x14ac:dyDescent="0.25">
      <c r="A81" s="16" t="s">
        <v>128</v>
      </c>
      <c r="B81" s="26" t="s">
        <v>68</v>
      </c>
      <c r="C81" s="18">
        <v>1334.6579573855236</v>
      </c>
      <c r="D81" s="18">
        <v>1.124086576709848</v>
      </c>
      <c r="E81" s="15">
        <f t="shared" si="7"/>
        <v>1333.5338708088136</v>
      </c>
      <c r="F81" s="18">
        <v>4640.5471747537858</v>
      </c>
      <c r="G81" s="18">
        <v>138.66498295066876</v>
      </c>
      <c r="H81" s="15">
        <f t="shared" si="11"/>
        <v>4501.8821918031172</v>
      </c>
      <c r="I81" s="18">
        <v>4314.4081322112233</v>
      </c>
      <c r="J81" s="18">
        <v>222.31994642301581</v>
      </c>
      <c r="K81" s="15">
        <f t="shared" si="12"/>
        <v>4092.0881857882077</v>
      </c>
      <c r="L81" s="18">
        <v>2945.0502071887577</v>
      </c>
      <c r="M81" s="18">
        <v>62.057944984677839</v>
      </c>
      <c r="N81" s="15">
        <f t="shared" si="13"/>
        <v>2882.9922622040799</v>
      </c>
    </row>
    <row r="82" spans="1:14" ht="18.75" customHeight="1" x14ac:dyDescent="0.25">
      <c r="A82" s="16" t="s">
        <v>129</v>
      </c>
      <c r="B82" s="26" t="s">
        <v>70</v>
      </c>
      <c r="C82" s="18">
        <v>1762.8010000000004</v>
      </c>
      <c r="D82" s="18">
        <v>1332.6739999999995</v>
      </c>
      <c r="E82" s="15">
        <f t="shared" si="7"/>
        <v>430.12700000000086</v>
      </c>
      <c r="F82" s="18">
        <v>1339.7500000000007</v>
      </c>
      <c r="G82" s="18">
        <v>676.96099999999888</v>
      </c>
      <c r="H82" s="15">
        <f t="shared" si="11"/>
        <v>662.78900000000181</v>
      </c>
      <c r="I82" s="18">
        <v>1834.337</v>
      </c>
      <c r="J82" s="18">
        <v>1387.8599999999994</v>
      </c>
      <c r="K82" s="15">
        <f t="shared" si="12"/>
        <v>446.47700000000054</v>
      </c>
      <c r="L82" s="18">
        <v>1014.2229999999995</v>
      </c>
      <c r="M82" s="18">
        <v>1125.8100000000027</v>
      </c>
      <c r="N82" s="15">
        <f t="shared" si="13"/>
        <v>-111.58700000000317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-0.15291725174862369</v>
      </c>
      <c r="D84" s="18">
        <v>0</v>
      </c>
      <c r="E84" s="15">
        <f t="shared" ref="E84:E89" si="14">+C84-D84</f>
        <v>-0.15291725174862369</v>
      </c>
      <c r="F84" s="18">
        <v>-0.32462422126874618</v>
      </c>
      <c r="G84" s="18">
        <v>0</v>
      </c>
      <c r="H84" s="15">
        <f t="shared" ref="H84:H91" si="15">+F84-G84</f>
        <v>-0.32462422126874618</v>
      </c>
      <c r="I84" s="18">
        <v>-0.44621282134486451</v>
      </c>
      <c r="J84" s="18">
        <v>0</v>
      </c>
      <c r="K84" s="15">
        <f t="shared" ref="K84:K91" si="16">+I84-J84</f>
        <v>-0.44621282134486451</v>
      </c>
      <c r="L84" s="18">
        <v>11.817300637541869</v>
      </c>
      <c r="M84" s="18">
        <v>0</v>
      </c>
      <c r="N84" s="15">
        <f t="shared" ref="N84:N91" si="17">+L84-M84</f>
        <v>11.817300637541869</v>
      </c>
    </row>
    <row r="85" spans="1:14" ht="18.75" customHeight="1" x14ac:dyDescent="0.25">
      <c r="A85" s="16" t="s">
        <v>133</v>
      </c>
      <c r="B85" s="26" t="s">
        <v>134</v>
      </c>
      <c r="C85" s="18">
        <v>6204.1610000000001</v>
      </c>
      <c r="D85" s="18">
        <v>7915.6420159900008</v>
      </c>
      <c r="E85" s="15">
        <f t="shared" si="14"/>
        <v>-1711.4810159900007</v>
      </c>
      <c r="F85" s="18">
        <v>-3448.4829999999997</v>
      </c>
      <c r="G85" s="18">
        <v>2779.79454498</v>
      </c>
      <c r="H85" s="15">
        <f t="shared" si="15"/>
        <v>-6228.2775449799992</v>
      </c>
      <c r="I85" s="18">
        <v>-20504.623</v>
      </c>
      <c r="J85" s="18">
        <v>-14905.312644619997</v>
      </c>
      <c r="K85" s="15">
        <f t="shared" si="16"/>
        <v>-5599.3103553800029</v>
      </c>
      <c r="L85" s="18">
        <v>-21607.271999999997</v>
      </c>
      <c r="M85" s="18">
        <v>-17514.427566640003</v>
      </c>
      <c r="N85" s="15">
        <f t="shared" si="17"/>
        <v>-4092.8444333599946</v>
      </c>
    </row>
    <row r="86" spans="1:14" ht="18.75" customHeight="1" x14ac:dyDescent="0.25">
      <c r="A86" s="16" t="s">
        <v>135</v>
      </c>
      <c r="B86" s="26" t="s">
        <v>136</v>
      </c>
      <c r="C86" s="18">
        <v>14.012874637272148</v>
      </c>
      <c r="D86" s="18">
        <v>11.998070586709929</v>
      </c>
      <c r="E86" s="15">
        <f t="shared" si="14"/>
        <v>2.0148040505622191</v>
      </c>
      <c r="F86" s="18">
        <v>641.39379897505478</v>
      </c>
      <c r="G86" s="18">
        <v>-181.44256202933099</v>
      </c>
      <c r="H86" s="15">
        <f t="shared" si="15"/>
        <v>822.83636100438571</v>
      </c>
      <c r="I86" s="18">
        <v>564.42934503256879</v>
      </c>
      <c r="J86" s="18">
        <v>-92.44640895698393</v>
      </c>
      <c r="K86" s="15">
        <f t="shared" si="16"/>
        <v>656.87575398955278</v>
      </c>
      <c r="L86" s="18">
        <v>-1433.728093448784</v>
      </c>
      <c r="M86" s="18">
        <v>-331.08748837532198</v>
      </c>
      <c r="N86" s="15">
        <f t="shared" si="17"/>
        <v>-1102.640605073462</v>
      </c>
    </row>
    <row r="87" spans="1:14" ht="18.75" customHeight="1" x14ac:dyDescent="0.25">
      <c r="A87" s="16" t="s">
        <v>137</v>
      </c>
      <c r="B87" s="26" t="s">
        <v>138</v>
      </c>
      <c r="C87" s="18">
        <v>67.984000000000009</v>
      </c>
      <c r="D87" s="18">
        <v>-7.8320000000000007</v>
      </c>
      <c r="E87" s="15">
        <f t="shared" si="14"/>
        <v>75.816000000000003</v>
      </c>
      <c r="F87" s="18">
        <v>69.37700000000001</v>
      </c>
      <c r="G87" s="18">
        <v>-7.8209999999999988</v>
      </c>
      <c r="H87" s="15">
        <f t="shared" si="15"/>
        <v>77.198000000000008</v>
      </c>
      <c r="I87" s="18">
        <v>84.38000000000001</v>
      </c>
      <c r="J87" s="18">
        <v>-2.1699999999999973</v>
      </c>
      <c r="K87" s="15">
        <f t="shared" si="16"/>
        <v>86.550000000000011</v>
      </c>
      <c r="L87" s="18">
        <v>103.23800000000001</v>
      </c>
      <c r="M87" s="18">
        <v>1.1740000000000048</v>
      </c>
      <c r="N87" s="15">
        <f t="shared" si="17"/>
        <v>102.06400000000001</v>
      </c>
    </row>
    <row r="88" spans="1:14" ht="18.75" customHeight="1" x14ac:dyDescent="0.25">
      <c r="A88" s="16" t="s">
        <v>139</v>
      </c>
      <c r="B88" s="26" t="s">
        <v>140</v>
      </c>
      <c r="C88" s="18">
        <v>1514.5850000000003</v>
      </c>
      <c r="D88" s="18">
        <v>1410.9419999999996</v>
      </c>
      <c r="E88" s="15">
        <f t="shared" si="14"/>
        <v>103.64300000000071</v>
      </c>
      <c r="F88" s="18">
        <v>1241.9310000000005</v>
      </c>
      <c r="G88" s="18">
        <v>1003.9399999999989</v>
      </c>
      <c r="H88" s="15">
        <f t="shared" si="15"/>
        <v>237.99100000000158</v>
      </c>
      <c r="I88" s="18">
        <v>1610.6549999999997</v>
      </c>
      <c r="J88" s="18">
        <v>1609.3639999999991</v>
      </c>
      <c r="K88" s="15">
        <f t="shared" si="16"/>
        <v>1.2910000000006221</v>
      </c>
      <c r="L88" s="18">
        <v>857.31599999999969</v>
      </c>
      <c r="M88" s="18">
        <v>1530.5110000000022</v>
      </c>
      <c r="N88" s="15">
        <f t="shared" si="17"/>
        <v>-673.19500000000255</v>
      </c>
    </row>
    <row r="89" spans="1:14" ht="18.75" customHeight="1" x14ac:dyDescent="0.25">
      <c r="A89" s="16" t="s">
        <v>141</v>
      </c>
      <c r="B89" s="26" t="s">
        <v>142</v>
      </c>
      <c r="C89" s="18">
        <v>-427.23099999999999</v>
      </c>
      <c r="D89" s="18">
        <v>1125.348</v>
      </c>
      <c r="E89" s="15">
        <f t="shared" si="14"/>
        <v>-1552.579</v>
      </c>
      <c r="F89" s="18">
        <v>-399.69699999999995</v>
      </c>
      <c r="G89" s="18">
        <v>52.655000000000001</v>
      </c>
      <c r="H89" s="15">
        <f t="shared" si="15"/>
        <v>-452.35199999999998</v>
      </c>
      <c r="I89" s="18">
        <v>-426.55</v>
      </c>
      <c r="J89" s="18">
        <v>1449.845</v>
      </c>
      <c r="K89" s="15">
        <f t="shared" si="16"/>
        <v>-1876.395</v>
      </c>
      <c r="L89" s="18">
        <v>-496.298</v>
      </c>
      <c r="M89" s="18">
        <v>891.19800000000009</v>
      </c>
      <c r="N89" s="15">
        <f t="shared" si="17"/>
        <v>-1387.4960000000001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251.4</v>
      </c>
      <c r="D91" s="32"/>
      <c r="E91" s="15">
        <f t="shared" si="7"/>
        <v>251.4</v>
      </c>
      <c r="F91" s="18">
        <v>1171.5999999999999</v>
      </c>
      <c r="G91" s="32"/>
      <c r="H91" s="15">
        <f t="shared" si="15"/>
        <v>1171.5999999999999</v>
      </c>
      <c r="I91" s="18">
        <v>1019.6</v>
      </c>
      <c r="J91" s="32"/>
      <c r="K91" s="15">
        <f t="shared" si="16"/>
        <v>1019.6</v>
      </c>
      <c r="L91" s="18">
        <v>1253.5999999999999</v>
      </c>
      <c r="M91" s="32"/>
      <c r="N91" s="15">
        <f t="shared" si="17"/>
        <v>1253.5999999999999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118.86690382646262</v>
      </c>
      <c r="F92" s="32"/>
      <c r="G92" s="32"/>
      <c r="H92" s="15">
        <f>+H44-H6-H40</f>
        <v>1327.1396480032085</v>
      </c>
      <c r="I92" s="32"/>
      <c r="J92" s="32"/>
      <c r="K92" s="15">
        <f>+K44-K6-K40</f>
        <v>1455.5163828893101</v>
      </c>
      <c r="L92" s="32"/>
      <c r="M92" s="32"/>
      <c r="N92" s="15">
        <f>+N44-N6-N40</f>
        <v>1400.0077160660553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D5">
    <cfRule type="duplicateValues" dxfId="49" priority="85" stopIfTrue="1"/>
    <cfRule type="duplicateValues" dxfId="48" priority="86" stopIfTrue="1"/>
  </conditionalFormatting>
  <conditionalFormatting sqref="F5">
    <cfRule type="duplicateValues" dxfId="47" priority="83" stopIfTrue="1"/>
    <cfRule type="duplicateValues" dxfId="46" priority="84" stopIfTrue="1"/>
  </conditionalFormatting>
  <conditionalFormatting sqref="G5:H5">
    <cfRule type="duplicateValues" dxfId="45" priority="81" stopIfTrue="1"/>
    <cfRule type="duplicateValues" dxfId="44" priority="82" stopIfTrue="1"/>
  </conditionalFormatting>
  <conditionalFormatting sqref="I5">
    <cfRule type="duplicateValues" dxfId="43" priority="79" stopIfTrue="1"/>
    <cfRule type="duplicateValues" dxfId="42" priority="80" stopIfTrue="1"/>
  </conditionalFormatting>
  <conditionalFormatting sqref="J5:K5">
    <cfRule type="duplicateValues" dxfId="41" priority="77" stopIfTrue="1"/>
    <cfRule type="duplicateValues" dxfId="40" priority="78" stopIfTrue="1"/>
  </conditionalFormatting>
  <conditionalFormatting sqref="L5">
    <cfRule type="duplicateValues" dxfId="39" priority="75" stopIfTrue="1"/>
    <cfRule type="duplicateValues" dxfId="38" priority="76" stopIfTrue="1"/>
  </conditionalFormatting>
  <conditionalFormatting sqref="M5">
    <cfRule type="duplicateValues" dxfId="37" priority="73" stopIfTrue="1"/>
    <cfRule type="duplicateValues" dxfId="36" priority="74" stopIfTrue="1"/>
  </conditionalFormatting>
  <conditionalFormatting sqref="E5">
    <cfRule type="duplicateValues" dxfId="35" priority="71" stopIfTrue="1"/>
    <cfRule type="duplicateValues" dxfId="34" priority="72" stopIfTrue="1"/>
  </conditionalFormatting>
  <conditionalFormatting sqref="H5">
    <cfRule type="duplicateValues" dxfId="33" priority="69" stopIfTrue="1"/>
    <cfRule type="duplicateValues" dxfId="32" priority="70" stopIfTrue="1"/>
  </conditionalFormatting>
  <conditionalFormatting sqref="K5">
    <cfRule type="duplicateValues" dxfId="31" priority="67" stopIfTrue="1"/>
    <cfRule type="duplicateValues" dxfId="30" priority="68" stopIfTrue="1"/>
  </conditionalFormatting>
  <conditionalFormatting sqref="N5">
    <cfRule type="duplicateValues" dxfId="29" priority="65" stopIfTrue="1"/>
    <cfRule type="duplicateValues" dxfId="28" priority="66" stopIfTrue="1"/>
  </conditionalFormatting>
  <conditionalFormatting sqref="G5">
    <cfRule type="duplicateValues" dxfId="27" priority="63" stopIfTrue="1"/>
    <cfRule type="duplicateValues" dxfId="26" priority="64" stopIfTrue="1"/>
  </conditionalFormatting>
  <conditionalFormatting sqref="J5">
    <cfRule type="duplicateValues" dxfId="25" priority="61" stopIfTrue="1"/>
    <cfRule type="duplicateValues" dxfId="24" priority="62" stopIfTrue="1"/>
  </conditionalFormatting>
  <conditionalFormatting sqref="C43">
    <cfRule type="duplicateValues" dxfId="23" priority="41" stopIfTrue="1"/>
    <cfRule type="duplicateValues" dxfId="22" priority="42" stopIfTrue="1"/>
  </conditionalFormatting>
  <conditionalFormatting sqref="D43">
    <cfRule type="duplicateValues" dxfId="21" priority="39" stopIfTrue="1"/>
    <cfRule type="duplicateValues" dxfId="20" priority="40" stopIfTrue="1"/>
  </conditionalFormatting>
  <conditionalFormatting sqref="E43">
    <cfRule type="duplicateValues" dxfId="19" priority="37" stopIfTrue="1"/>
    <cfRule type="duplicateValues" dxfId="18" priority="38" stopIfTrue="1"/>
  </conditionalFormatting>
  <conditionalFormatting sqref="F43">
    <cfRule type="duplicateValues" dxfId="17" priority="29" stopIfTrue="1"/>
    <cfRule type="duplicateValues" dxfId="16" priority="30" stopIfTrue="1"/>
  </conditionalFormatting>
  <conditionalFormatting sqref="G43">
    <cfRule type="duplicateValues" dxfId="15" priority="27" stopIfTrue="1"/>
    <cfRule type="duplicateValues" dxfId="14" priority="28" stopIfTrue="1"/>
  </conditionalFormatting>
  <conditionalFormatting sqref="H43">
    <cfRule type="duplicateValues" dxfId="13" priority="25" stopIfTrue="1"/>
    <cfRule type="duplicateValues" dxfId="12" priority="26" stopIfTrue="1"/>
  </conditionalFormatting>
  <conditionalFormatting sqref="I43">
    <cfRule type="duplicateValues" dxfId="11" priority="17" stopIfTrue="1"/>
    <cfRule type="duplicateValues" dxfId="10" priority="18" stopIfTrue="1"/>
  </conditionalFormatting>
  <conditionalFormatting sqref="J43">
    <cfRule type="duplicateValues" dxfId="9" priority="15" stopIfTrue="1"/>
    <cfRule type="duplicateValues" dxfId="8" priority="16" stopIfTrue="1"/>
  </conditionalFormatting>
  <conditionalFormatting sqref="K43">
    <cfRule type="duplicateValues" dxfId="7" priority="13" stopIfTrue="1"/>
    <cfRule type="duplicateValues" dxfId="6" priority="14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2024-09-24T10:51:26Z</dcterms:created>
  <dcterms:modified xsi:type="dcterms:W3CDTF">2024-09-24T10:52:13Z</dcterms:modified>
</cp:coreProperties>
</file>