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19082DB7-EB58-4277-8755-A73CD32885CE}" xr6:coauthVersionLast="47" xr6:coauthVersionMax="47" xr10:uidLastSave="{00000000-0000-0000-0000-000000000000}"/>
  <bookViews>
    <workbookView xWindow="-120" yWindow="-120" windowWidth="29040" windowHeight="17640" xr2:uid="{48C1293F-8C76-4780-BBAE-BD8AFDAF6092}"/>
  </bookViews>
  <sheets>
    <sheet name="QBOP_2020" sheetId="1" r:id="rId1"/>
  </sheets>
  <definedNames>
    <definedName name="_xlnm._FilterDatabase" localSheetId="0" hidden="1">QBOP_2020!$A$6:$BC$92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K77" i="1"/>
  <c r="J77" i="1"/>
  <c r="I77" i="1"/>
  <c r="G77" i="1"/>
  <c r="F77" i="1"/>
  <c r="H77" i="1" s="1"/>
  <c r="D77" i="1"/>
  <c r="C77" i="1"/>
  <c r="E77" i="1" s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K67" i="1"/>
  <c r="J67" i="1"/>
  <c r="I67" i="1"/>
  <c r="G67" i="1"/>
  <c r="F67" i="1"/>
  <c r="H67" i="1" s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N62" i="1"/>
  <c r="M62" i="1"/>
  <c r="L62" i="1"/>
  <c r="K62" i="1"/>
  <c r="J62" i="1"/>
  <c r="I62" i="1"/>
  <c r="G62" i="1"/>
  <c r="G61" i="1" s="1"/>
  <c r="F62" i="1"/>
  <c r="F61" i="1" s="1"/>
  <c r="D62" i="1"/>
  <c r="C62" i="1"/>
  <c r="E62" i="1" s="1"/>
  <c r="M61" i="1"/>
  <c r="L61" i="1"/>
  <c r="N61" i="1" s="1"/>
  <c r="K61" i="1"/>
  <c r="J61" i="1"/>
  <c r="I61" i="1"/>
  <c r="D61" i="1"/>
  <c r="C61" i="1"/>
  <c r="E61" i="1" s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N56" i="1"/>
  <c r="M56" i="1"/>
  <c r="L56" i="1"/>
  <c r="K56" i="1"/>
  <c r="J56" i="1"/>
  <c r="I56" i="1"/>
  <c r="G56" i="1"/>
  <c r="F56" i="1"/>
  <c r="H56" i="1" s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N51" i="1" s="1"/>
  <c r="K51" i="1"/>
  <c r="J51" i="1"/>
  <c r="I51" i="1"/>
  <c r="G51" i="1"/>
  <c r="F51" i="1"/>
  <c r="H51" i="1" s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N46" i="1"/>
  <c r="M46" i="1"/>
  <c r="L46" i="1"/>
  <c r="J46" i="1"/>
  <c r="I46" i="1"/>
  <c r="K46" i="1" s="1"/>
  <c r="G46" i="1"/>
  <c r="G45" i="1" s="1"/>
  <c r="G44" i="1" s="1"/>
  <c r="F46" i="1"/>
  <c r="F45" i="1" s="1"/>
  <c r="D46" i="1"/>
  <c r="C46" i="1"/>
  <c r="E46" i="1" s="1"/>
  <c r="M45" i="1"/>
  <c r="L45" i="1"/>
  <c r="N45" i="1" s="1"/>
  <c r="K45" i="1"/>
  <c r="J45" i="1"/>
  <c r="J44" i="1" s="1"/>
  <c r="I45" i="1"/>
  <c r="D45" i="1"/>
  <c r="C45" i="1"/>
  <c r="C44" i="1" s="1"/>
  <c r="E44" i="1" s="1"/>
  <c r="M44" i="1"/>
  <c r="N44" i="1" s="1"/>
  <c r="L44" i="1"/>
  <c r="I44" i="1"/>
  <c r="D44" i="1"/>
  <c r="N42" i="1"/>
  <c r="K42" i="1"/>
  <c r="H42" i="1"/>
  <c r="E42" i="1"/>
  <c r="N41" i="1"/>
  <c r="K41" i="1"/>
  <c r="H41" i="1"/>
  <c r="E41" i="1"/>
  <c r="M40" i="1"/>
  <c r="L40" i="1"/>
  <c r="N40" i="1" s="1"/>
  <c r="K40" i="1"/>
  <c r="J40" i="1"/>
  <c r="I40" i="1"/>
  <c r="H40" i="1"/>
  <c r="G40" i="1"/>
  <c r="F40" i="1"/>
  <c r="D40" i="1"/>
  <c r="C40" i="1"/>
  <c r="E40" i="1" s="1"/>
  <c r="N39" i="1"/>
  <c r="K39" i="1"/>
  <c r="H39" i="1"/>
  <c r="E39" i="1"/>
  <c r="N38" i="1"/>
  <c r="K38" i="1"/>
  <c r="H38" i="1"/>
  <c r="E38" i="1"/>
  <c r="M37" i="1"/>
  <c r="L37" i="1"/>
  <c r="N37" i="1" s="1"/>
  <c r="J37" i="1"/>
  <c r="I37" i="1"/>
  <c r="K37" i="1" s="1"/>
  <c r="G37" i="1"/>
  <c r="F37" i="1"/>
  <c r="H37" i="1" s="1"/>
  <c r="D37" i="1"/>
  <c r="C37" i="1"/>
  <c r="E37" i="1" s="1"/>
  <c r="N36" i="1"/>
  <c r="K36" i="1"/>
  <c r="H36" i="1"/>
  <c r="E36" i="1"/>
  <c r="N35" i="1"/>
  <c r="K35" i="1"/>
  <c r="H35" i="1"/>
  <c r="E35" i="1"/>
  <c r="M34" i="1"/>
  <c r="L34" i="1"/>
  <c r="N34" i="1" s="1"/>
  <c r="K34" i="1"/>
  <c r="J34" i="1"/>
  <c r="I34" i="1"/>
  <c r="H34" i="1"/>
  <c r="G34" i="1"/>
  <c r="F34" i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J29" i="1"/>
  <c r="I29" i="1"/>
  <c r="K29" i="1" s="1"/>
  <c r="G29" i="1"/>
  <c r="F29" i="1"/>
  <c r="H29" i="1" s="1"/>
  <c r="D29" i="1"/>
  <c r="C29" i="1"/>
  <c r="E29" i="1" s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N25" i="1" s="1"/>
  <c r="J25" i="1"/>
  <c r="I25" i="1"/>
  <c r="I24" i="1" s="1"/>
  <c r="G25" i="1"/>
  <c r="G24" i="1" s="1"/>
  <c r="G22" i="1" s="1"/>
  <c r="G6" i="1" s="1"/>
  <c r="F25" i="1"/>
  <c r="F24" i="1" s="1"/>
  <c r="D25" i="1"/>
  <c r="E25" i="1" s="1"/>
  <c r="C25" i="1"/>
  <c r="M24" i="1"/>
  <c r="J24" i="1"/>
  <c r="C24" i="1"/>
  <c r="C22" i="1" s="1"/>
  <c r="N23" i="1"/>
  <c r="K23" i="1"/>
  <c r="H23" i="1"/>
  <c r="E23" i="1"/>
  <c r="M22" i="1"/>
  <c r="J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N8" i="1" s="1"/>
  <c r="K8" i="1"/>
  <c r="J8" i="1"/>
  <c r="I8" i="1"/>
  <c r="H8" i="1"/>
  <c r="G8" i="1"/>
  <c r="F8" i="1"/>
  <c r="D8" i="1"/>
  <c r="C8" i="1"/>
  <c r="C6" i="1" s="1"/>
  <c r="N7" i="1"/>
  <c r="K7" i="1"/>
  <c r="H7" i="1"/>
  <c r="E7" i="1"/>
  <c r="M6" i="1"/>
  <c r="J6" i="1"/>
  <c r="H61" i="1" l="1"/>
  <c r="E6" i="1"/>
  <c r="E92" i="1" s="1"/>
  <c r="K44" i="1"/>
  <c r="H24" i="1"/>
  <c r="F22" i="1"/>
  <c r="I22" i="1"/>
  <c r="K24" i="1"/>
  <c r="E22" i="1"/>
  <c r="F44" i="1"/>
  <c r="H44" i="1" s="1"/>
  <c r="H45" i="1"/>
  <c r="D24" i="1"/>
  <c r="D22" i="1" s="1"/>
  <c r="D6" i="1" s="1"/>
  <c r="L24" i="1"/>
  <c r="H25" i="1"/>
  <c r="H46" i="1"/>
  <c r="H62" i="1"/>
  <c r="E8" i="1"/>
  <c r="E24" i="1"/>
  <c r="E45" i="1"/>
  <c r="K25" i="1"/>
  <c r="H92" i="1" l="1"/>
  <c r="I6" i="1"/>
  <c r="K6" i="1" s="1"/>
  <c r="K92" i="1" s="1"/>
  <c r="K22" i="1"/>
  <c r="N24" i="1"/>
  <c r="L22" i="1"/>
  <c r="H22" i="1"/>
  <c r="F6" i="1"/>
  <c r="H6" i="1" s="1"/>
  <c r="N22" i="1" l="1"/>
  <c r="L6" i="1"/>
  <c r="N6" i="1" s="1"/>
  <c r="N92" i="1" s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<sst xmlns="http://schemas.openxmlformats.org/spreadsheetml/2006/main" count="200" uniqueCount="148">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</sst>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3" fillId="2" borderId="1" xfId="1" applyFont="1" applyFill="1" applyBorder="1" applyAlignment="1">
      <alignment horizontal="left" vertical="top" indent="2"/>
    </xf>
    <xf numFmtId="0" fontId="13" fillId="2" borderId="3" xfId="1" applyFont="1" applyFill="1" applyBorder="1" applyAlignment="1">
      <alignment horizontal="justify" vertical="top" wrapText="1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D9661401-DF1C-4D12-A20F-B52BFCA6D8A1}"/>
    <cellStyle name="Normal 7" xfId="1" xr:uid="{7371467E-9301-4AE9-86BF-38DAEE74033F}"/>
    <cellStyle name="Normal_Booklet 2011_euro17_WGES_2011_280" xfId="2" xr:uid="{62FEE72D-990E-4B9C-8D4E-178ADEFE80C8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F539-D23E-49A2-9A51-A086EAA2341D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2020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22247.642913879012</v>
      </c>
      <c r="D6" s="15">
        <f>+D7+D8+D22+D37</f>
        <v>22727.858904544639</v>
      </c>
      <c r="E6" s="15">
        <f>+C6-D6</f>
        <v>-480.21599066562703</v>
      </c>
      <c r="F6" s="15">
        <f>+F7+F8+F22+F37</f>
        <v>39198.341698271346</v>
      </c>
      <c r="G6" s="15">
        <f>+G7+G8+G22+G37</f>
        <v>39780.996701167947</v>
      </c>
      <c r="H6" s="15">
        <f>+F6-G6</f>
        <v>-582.65500289660122</v>
      </c>
      <c r="I6" s="15">
        <f>+I7+I8+I22+I37</f>
        <v>60902.338965012925</v>
      </c>
      <c r="J6" s="15">
        <f>+J7+J8+J22+J37</f>
        <v>60991.649130582831</v>
      </c>
      <c r="K6" s="15">
        <f>+I6-J6</f>
        <v>-89.31016556990653</v>
      </c>
      <c r="L6" s="15">
        <f>+L7+L8+L22+L37</f>
        <v>84597.67980775451</v>
      </c>
      <c r="M6" s="15">
        <f>+M7+M8+M22+M37</f>
        <v>85026.667842946044</v>
      </c>
      <c r="N6" s="15">
        <f>+L6-M6</f>
        <v>-428.98803519153444</v>
      </c>
    </row>
    <row r="7" spans="1:14" ht="18.75" customHeight="1" x14ac:dyDescent="0.25">
      <c r="A7" s="16" t="s">
        <v>11</v>
      </c>
      <c r="B7" s="17" t="s">
        <v>12</v>
      </c>
      <c r="C7" s="18">
        <v>18307.487729000004</v>
      </c>
      <c r="D7" s="18">
        <v>18865.949232999999</v>
      </c>
      <c r="E7" s="15">
        <f t="shared" ref="E7:E70" si="0">+C7-D7</f>
        <v>-558.46150399999533</v>
      </c>
      <c r="F7" s="18">
        <v>32007.131777000002</v>
      </c>
      <c r="G7" s="18">
        <v>32627.016093000002</v>
      </c>
      <c r="H7" s="15">
        <f t="shared" ref="H7:H42" si="1">+F7-G7</f>
        <v>-619.88431599999967</v>
      </c>
      <c r="I7" s="18">
        <v>50040.674737000008</v>
      </c>
      <c r="J7" s="18">
        <v>50160.017076000011</v>
      </c>
      <c r="K7" s="15">
        <f t="shared" ref="K7:K42" si="2">+I7-J7</f>
        <v>-119.34233900000254</v>
      </c>
      <c r="L7" s="18">
        <v>69979.057252000013</v>
      </c>
      <c r="M7" s="18">
        <v>70220.324044000008</v>
      </c>
      <c r="N7" s="15">
        <f t="shared" ref="N7:N42" si="3">+L7-M7</f>
        <v>-241.26679199999489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2540.1284519999999</v>
      </c>
      <c r="D8" s="15">
        <f>SUM(D9:D21)</f>
        <v>2180.0119770857218</v>
      </c>
      <c r="E8" s="15">
        <f t="shared" si="0"/>
        <v>360.11647491427811</v>
      </c>
      <c r="F8" s="15">
        <f>SUM(F9:F21)</f>
        <v>4588.9330390000005</v>
      </c>
      <c r="G8" s="15">
        <f>SUM(G9:G21)</f>
        <v>3915.4880382641927</v>
      </c>
      <c r="H8" s="15">
        <f t="shared" si="1"/>
        <v>673.44500073580775</v>
      </c>
      <c r="I8" s="15">
        <f>SUM(I9:I21)</f>
        <v>7173.561048999999</v>
      </c>
      <c r="J8" s="15">
        <f>SUM(J9:J21)</f>
        <v>6017.4621605368466</v>
      </c>
      <c r="K8" s="15">
        <f t="shared" si="2"/>
        <v>1156.0988884631524</v>
      </c>
      <c r="L8" s="15">
        <f>SUM(L9:L21)</f>
        <v>9483.2162959999969</v>
      </c>
      <c r="M8" s="15">
        <f>SUM(M9:M21)</f>
        <v>8291.0040318962165</v>
      </c>
      <c r="N8" s="15">
        <f t="shared" si="3"/>
        <v>1192.2122641037804</v>
      </c>
    </row>
    <row r="9" spans="1:14" ht="18.75" customHeight="1" x14ac:dyDescent="0.3">
      <c r="A9" s="16" t="s">
        <v>15</v>
      </c>
      <c r="B9" s="19" t="s">
        <v>16</v>
      </c>
      <c r="C9" s="18">
        <v>188.39808200000002</v>
      </c>
      <c r="D9" s="18">
        <v>21.157659000000002</v>
      </c>
      <c r="E9" s="15">
        <f t="shared" si="0"/>
        <v>167.24042300000002</v>
      </c>
      <c r="F9" s="18">
        <v>371.16258900000003</v>
      </c>
      <c r="G9" s="18">
        <v>38.989712000000004</v>
      </c>
      <c r="H9" s="15">
        <f t="shared" si="1"/>
        <v>332.17287700000003</v>
      </c>
      <c r="I9" s="18">
        <v>550.69306899999992</v>
      </c>
      <c r="J9" s="18">
        <v>84.519881999999967</v>
      </c>
      <c r="K9" s="15">
        <f t="shared" si="2"/>
        <v>466.17318699999998</v>
      </c>
      <c r="L9" s="18">
        <v>735.46331599999985</v>
      </c>
      <c r="M9" s="18">
        <v>102.52622899999997</v>
      </c>
      <c r="N9" s="15">
        <f t="shared" si="3"/>
        <v>632.93708699999991</v>
      </c>
    </row>
    <row r="10" spans="1:14" ht="18.75" customHeight="1" x14ac:dyDescent="0.3">
      <c r="A10" s="16" t="s">
        <v>17</v>
      </c>
      <c r="B10" s="19" t="s">
        <v>18</v>
      </c>
      <c r="C10" s="18">
        <v>54.410000000000011</v>
      </c>
      <c r="D10" s="18">
        <v>43.669999999999995</v>
      </c>
      <c r="E10" s="15">
        <f t="shared" si="0"/>
        <v>10.740000000000016</v>
      </c>
      <c r="F10" s="18">
        <v>99.413000000000025</v>
      </c>
      <c r="G10" s="18">
        <v>90.585999999999984</v>
      </c>
      <c r="H10" s="15">
        <f t="shared" si="1"/>
        <v>8.8270000000000408</v>
      </c>
      <c r="I10" s="18">
        <v>144.99900000000002</v>
      </c>
      <c r="J10" s="18">
        <v>134.03199999999998</v>
      </c>
      <c r="K10" s="15">
        <f t="shared" si="2"/>
        <v>10.967000000000041</v>
      </c>
      <c r="L10" s="18">
        <v>196.85700000000003</v>
      </c>
      <c r="M10" s="18">
        <v>182.50399999999996</v>
      </c>
      <c r="N10" s="15">
        <f t="shared" si="3"/>
        <v>14.353000000000065</v>
      </c>
    </row>
    <row r="11" spans="1:14" ht="18.75" customHeight="1" x14ac:dyDescent="0.3">
      <c r="A11" s="16" t="s">
        <v>19</v>
      </c>
      <c r="B11" s="19" t="s">
        <v>20</v>
      </c>
      <c r="C11" s="18">
        <v>694.85699999999997</v>
      </c>
      <c r="D11" s="18">
        <v>604.46899999999948</v>
      </c>
      <c r="E11" s="15">
        <f t="shared" si="0"/>
        <v>90.388000000000488</v>
      </c>
      <c r="F11" s="18">
        <v>1341.952</v>
      </c>
      <c r="G11" s="18">
        <v>1093.5389999999995</v>
      </c>
      <c r="H11" s="15">
        <f t="shared" si="1"/>
        <v>248.41300000000047</v>
      </c>
      <c r="I11" s="18">
        <v>2163.9969999999994</v>
      </c>
      <c r="J11" s="18">
        <v>1682.5229999999995</v>
      </c>
      <c r="K11" s="15">
        <f t="shared" si="2"/>
        <v>481.47399999999993</v>
      </c>
      <c r="L11" s="18">
        <v>2942.1619999999994</v>
      </c>
      <c r="M11" s="18">
        <v>2371.8269999999998</v>
      </c>
      <c r="N11" s="15">
        <f t="shared" si="3"/>
        <v>570.33499999999958</v>
      </c>
    </row>
    <row r="12" spans="1:14" ht="18.75" customHeight="1" x14ac:dyDescent="0.3">
      <c r="A12" s="16" t="s">
        <v>21</v>
      </c>
      <c r="B12" s="19" t="s">
        <v>22</v>
      </c>
      <c r="C12" s="18">
        <v>482.2</v>
      </c>
      <c r="D12" s="18">
        <v>455.1</v>
      </c>
      <c r="E12" s="15">
        <f t="shared" si="0"/>
        <v>27.099999999999966</v>
      </c>
      <c r="F12" s="18">
        <v>556.5</v>
      </c>
      <c r="G12" s="18">
        <v>607.6</v>
      </c>
      <c r="H12" s="15">
        <f t="shared" si="1"/>
        <v>-51.100000000000023</v>
      </c>
      <c r="I12" s="18">
        <v>1025.3</v>
      </c>
      <c r="J12" s="18">
        <v>1019.2</v>
      </c>
      <c r="K12" s="15">
        <f t="shared" si="2"/>
        <v>6.0999999999999091</v>
      </c>
      <c r="L12" s="18">
        <v>1145.5999999999999</v>
      </c>
      <c r="M12" s="18">
        <v>1248.7</v>
      </c>
      <c r="N12" s="15">
        <f t="shared" si="3"/>
        <v>-103.10000000000014</v>
      </c>
    </row>
    <row r="13" spans="1:14" ht="18.75" customHeight="1" x14ac:dyDescent="0.3">
      <c r="A13" s="16" t="s">
        <v>23</v>
      </c>
      <c r="B13" s="19" t="s">
        <v>24</v>
      </c>
      <c r="C13" s="18">
        <v>44.393999999999998</v>
      </c>
      <c r="D13" s="18">
        <v>31.984999999999996</v>
      </c>
      <c r="E13" s="15">
        <f t="shared" si="0"/>
        <v>12.409000000000002</v>
      </c>
      <c r="F13" s="18">
        <v>85.876000000000005</v>
      </c>
      <c r="G13" s="18">
        <v>70.562999999999988</v>
      </c>
      <c r="H13" s="15">
        <f t="shared" si="1"/>
        <v>15.313000000000017</v>
      </c>
      <c r="I13" s="18">
        <v>129.99099999999999</v>
      </c>
      <c r="J13" s="18">
        <v>95.327999999999989</v>
      </c>
      <c r="K13" s="15">
        <f t="shared" si="2"/>
        <v>34.662999999999997</v>
      </c>
      <c r="L13" s="18">
        <v>181.82500000000005</v>
      </c>
      <c r="M13" s="18">
        <v>133.32299999999998</v>
      </c>
      <c r="N13" s="15">
        <f t="shared" si="3"/>
        <v>48.502000000000066</v>
      </c>
    </row>
    <row r="14" spans="1:14" ht="18.75" customHeight="1" x14ac:dyDescent="0.3">
      <c r="A14" s="16" t="s">
        <v>25</v>
      </c>
      <c r="B14" s="19" t="s">
        <v>26</v>
      </c>
      <c r="C14" s="18">
        <v>15.085000000000001</v>
      </c>
      <c r="D14" s="18">
        <v>33.784999999999997</v>
      </c>
      <c r="E14" s="15">
        <f t="shared" si="0"/>
        <v>-18.699999999999996</v>
      </c>
      <c r="F14" s="18">
        <v>26.693000000000005</v>
      </c>
      <c r="G14" s="18">
        <v>65.494</v>
      </c>
      <c r="H14" s="15">
        <f t="shared" si="1"/>
        <v>-38.800999999999995</v>
      </c>
      <c r="I14" s="18">
        <v>39.855000000000011</v>
      </c>
      <c r="J14" s="18">
        <v>103.02499999999998</v>
      </c>
      <c r="K14" s="15">
        <f t="shared" si="2"/>
        <v>-63.169999999999966</v>
      </c>
      <c r="L14" s="18">
        <v>52.108000000000018</v>
      </c>
      <c r="M14" s="18">
        <v>137.31699999999998</v>
      </c>
      <c r="N14" s="15">
        <f t="shared" si="3"/>
        <v>-85.208999999999961</v>
      </c>
    </row>
    <row r="15" spans="1:14" ht="18.75" customHeight="1" x14ac:dyDescent="0.3">
      <c r="A15" s="16" t="s">
        <v>27</v>
      </c>
      <c r="B15" s="19" t="s">
        <v>28</v>
      </c>
      <c r="C15" s="18">
        <v>50.026619999999959</v>
      </c>
      <c r="D15" s="18">
        <v>74.18956808572247</v>
      </c>
      <c r="E15" s="15">
        <f t="shared" si="0"/>
        <v>-24.162948085722512</v>
      </c>
      <c r="F15" s="18">
        <v>99.100949999999941</v>
      </c>
      <c r="G15" s="18">
        <v>151.86782626419327</v>
      </c>
      <c r="H15" s="15">
        <f t="shared" si="1"/>
        <v>-52.766876264193328</v>
      </c>
      <c r="I15" s="18">
        <v>150.42772999999994</v>
      </c>
      <c r="J15" s="18">
        <v>230.75502853684722</v>
      </c>
      <c r="K15" s="15">
        <f t="shared" si="2"/>
        <v>-80.32729853684728</v>
      </c>
      <c r="L15" s="18">
        <v>202.50197999999989</v>
      </c>
      <c r="M15" s="18">
        <v>315.74380289621615</v>
      </c>
      <c r="N15" s="15">
        <f t="shared" si="3"/>
        <v>-113.24182289621626</v>
      </c>
    </row>
    <row r="16" spans="1:14" ht="18.75" customHeight="1" x14ac:dyDescent="0.3">
      <c r="A16" s="16" t="s">
        <v>29</v>
      </c>
      <c r="B16" s="19" t="s">
        <v>30</v>
      </c>
      <c r="C16" s="18">
        <v>11.728000000000002</v>
      </c>
      <c r="D16" s="18">
        <v>134.42299999999997</v>
      </c>
      <c r="E16" s="15">
        <f t="shared" si="0"/>
        <v>-122.69499999999996</v>
      </c>
      <c r="F16" s="18">
        <v>20.024000000000001</v>
      </c>
      <c r="G16" s="18">
        <v>248.2</v>
      </c>
      <c r="H16" s="15">
        <f t="shared" si="1"/>
        <v>-228.17599999999999</v>
      </c>
      <c r="I16" s="18">
        <v>28.981999999999999</v>
      </c>
      <c r="J16" s="18">
        <v>376.31599999999997</v>
      </c>
      <c r="K16" s="15">
        <f t="shared" si="2"/>
        <v>-347.33399999999995</v>
      </c>
      <c r="L16" s="18">
        <v>42.143000000000001</v>
      </c>
      <c r="M16" s="18">
        <v>563.61199999999997</v>
      </c>
      <c r="N16" s="15">
        <f t="shared" si="3"/>
        <v>-521.46899999999994</v>
      </c>
    </row>
    <row r="17" spans="1:14" ht="18.75" customHeight="1" x14ac:dyDescent="0.3">
      <c r="A17" s="16" t="s">
        <v>31</v>
      </c>
      <c r="B17" s="19" t="s">
        <v>32</v>
      </c>
      <c r="C17" s="18">
        <v>396.11699999999996</v>
      </c>
      <c r="D17" s="18">
        <v>253.03800000000001</v>
      </c>
      <c r="E17" s="15">
        <f t="shared" si="0"/>
        <v>143.07899999999995</v>
      </c>
      <c r="F17" s="18">
        <v>794.58899999999994</v>
      </c>
      <c r="G17" s="18">
        <v>498.83000000000015</v>
      </c>
      <c r="H17" s="15">
        <f t="shared" si="1"/>
        <v>295.75899999999979</v>
      </c>
      <c r="I17" s="18">
        <v>1167.3309999999999</v>
      </c>
      <c r="J17" s="18">
        <v>733.10300000000007</v>
      </c>
      <c r="K17" s="15">
        <f t="shared" si="2"/>
        <v>434.22799999999984</v>
      </c>
      <c r="L17" s="18">
        <v>1590.2239999999997</v>
      </c>
      <c r="M17" s="18">
        <v>1045.1300000000001</v>
      </c>
      <c r="N17" s="15">
        <f t="shared" si="3"/>
        <v>545.0939999999996</v>
      </c>
    </row>
    <row r="18" spans="1:14" ht="18.75" customHeight="1" x14ac:dyDescent="0.3">
      <c r="A18" s="16" t="s">
        <v>33</v>
      </c>
      <c r="B18" s="19" t="s">
        <v>34</v>
      </c>
      <c r="C18" s="18">
        <v>577.04474999999991</v>
      </c>
      <c r="D18" s="18">
        <v>509.75475</v>
      </c>
      <c r="E18" s="15">
        <f t="shared" si="0"/>
        <v>67.289999999999907</v>
      </c>
      <c r="F18" s="18">
        <v>1148.9334999999996</v>
      </c>
      <c r="G18" s="18">
        <v>1015.2365000000001</v>
      </c>
      <c r="H18" s="15">
        <f t="shared" si="1"/>
        <v>133.69699999999955</v>
      </c>
      <c r="I18" s="18">
        <v>1702.2492499999996</v>
      </c>
      <c r="J18" s="18">
        <v>1506.2482500000001</v>
      </c>
      <c r="K18" s="15">
        <f t="shared" si="2"/>
        <v>196.00099999999952</v>
      </c>
      <c r="L18" s="18">
        <v>2303.7629999999995</v>
      </c>
      <c r="M18" s="18">
        <v>2116.5860000000002</v>
      </c>
      <c r="N18" s="15">
        <f t="shared" si="3"/>
        <v>187.17699999999923</v>
      </c>
    </row>
    <row r="19" spans="1:14" ht="18.75" customHeight="1" x14ac:dyDescent="0.3">
      <c r="A19" s="16" t="s">
        <v>35</v>
      </c>
      <c r="B19" s="20" t="s">
        <v>36</v>
      </c>
      <c r="C19" s="18">
        <v>19.668999999999997</v>
      </c>
      <c r="D19" s="18">
        <v>17.015999999999998</v>
      </c>
      <c r="E19" s="15">
        <f t="shared" si="0"/>
        <v>2.6529999999999987</v>
      </c>
      <c r="F19" s="18">
        <v>32.222999999999999</v>
      </c>
      <c r="G19" s="18">
        <v>31.477999999999998</v>
      </c>
      <c r="H19" s="15">
        <f t="shared" si="1"/>
        <v>0.74500000000000099</v>
      </c>
      <c r="I19" s="18">
        <v>51.871999999999993</v>
      </c>
      <c r="J19" s="18">
        <v>47.727999999999994</v>
      </c>
      <c r="K19" s="15">
        <f t="shared" si="2"/>
        <v>4.1439999999999984</v>
      </c>
      <c r="L19" s="18">
        <v>66.058999999999983</v>
      </c>
      <c r="M19" s="18">
        <v>67.590999999999994</v>
      </c>
      <c r="N19" s="15">
        <f t="shared" si="3"/>
        <v>-1.5320000000000107</v>
      </c>
    </row>
    <row r="20" spans="1:14" ht="18.75" customHeight="1" x14ac:dyDescent="0.3">
      <c r="A20" s="16" t="s">
        <v>37</v>
      </c>
      <c r="B20" s="20" t="s">
        <v>38</v>
      </c>
      <c r="C20" s="18">
        <v>6.1989999999999998</v>
      </c>
      <c r="D20" s="18">
        <v>1.4239999999999999</v>
      </c>
      <c r="E20" s="15">
        <f t="shared" si="0"/>
        <v>4.7750000000000004</v>
      </c>
      <c r="F20" s="18">
        <v>12.465999999999999</v>
      </c>
      <c r="G20" s="18">
        <v>3.1040000000000001</v>
      </c>
      <c r="H20" s="15">
        <f t="shared" si="1"/>
        <v>9.3619999999999983</v>
      </c>
      <c r="I20" s="18">
        <v>17.863999999999997</v>
      </c>
      <c r="J20" s="18">
        <v>4.6840000000000002</v>
      </c>
      <c r="K20" s="15">
        <f t="shared" si="2"/>
        <v>13.179999999999996</v>
      </c>
      <c r="L20" s="18">
        <v>24.509999999999998</v>
      </c>
      <c r="M20" s="18">
        <v>6.1440000000000001</v>
      </c>
      <c r="N20" s="15">
        <f t="shared" si="3"/>
        <v>18.366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1197.5012838790076</v>
      </c>
      <c r="D22" s="15">
        <f>+D23+D24+D34</f>
        <v>1139.896246458921</v>
      </c>
      <c r="E22" s="15">
        <f t="shared" si="0"/>
        <v>57.605037420086546</v>
      </c>
      <c r="F22" s="15">
        <f>+F23+F24+F34</f>
        <v>2111.5997122713388</v>
      </c>
      <c r="G22" s="15">
        <f>+G23+G24+G34</f>
        <v>2203.2719729037531</v>
      </c>
      <c r="H22" s="15">
        <f t="shared" si="1"/>
        <v>-91.672260632414236</v>
      </c>
      <c r="I22" s="15">
        <f>+I23+I24+I34</f>
        <v>3024.8592460129189</v>
      </c>
      <c r="J22" s="15">
        <f>+J23+J24+J34</f>
        <v>3379.7733500459708</v>
      </c>
      <c r="K22" s="15">
        <f t="shared" si="2"/>
        <v>-354.9141040330519</v>
      </c>
      <c r="L22" s="15">
        <f>+L23+L24+L34</f>
        <v>3864.8396197544994</v>
      </c>
      <c r="M22" s="15">
        <f>+M23+M24+M34</f>
        <v>4547.7627170498135</v>
      </c>
      <c r="N22" s="15">
        <f t="shared" si="3"/>
        <v>-682.92309729531416</v>
      </c>
    </row>
    <row r="23" spans="1:14" ht="18.75" customHeight="1" x14ac:dyDescent="0.3">
      <c r="A23" s="16" t="s">
        <v>43</v>
      </c>
      <c r="B23" s="20" t="s">
        <v>44</v>
      </c>
      <c r="C23" s="18">
        <v>490.82877599999995</v>
      </c>
      <c r="D23" s="18">
        <v>77.672190999999998</v>
      </c>
      <c r="E23" s="15">
        <f t="shared" si="0"/>
        <v>413.15658499999995</v>
      </c>
      <c r="F23" s="18">
        <v>957.50567099999989</v>
      </c>
      <c r="G23" s="18">
        <v>142.82417899999999</v>
      </c>
      <c r="H23" s="15">
        <f t="shared" si="1"/>
        <v>814.68149199999993</v>
      </c>
      <c r="I23" s="18">
        <v>1439.7644189999996</v>
      </c>
      <c r="J23" s="18">
        <v>203.76954499999999</v>
      </c>
      <c r="K23" s="15">
        <f t="shared" si="2"/>
        <v>1235.9948739999995</v>
      </c>
      <c r="L23" s="18">
        <v>1899.8190069999994</v>
      </c>
      <c r="M23" s="18">
        <v>265.64800000000002</v>
      </c>
      <c r="N23" s="15">
        <f t="shared" si="3"/>
        <v>1634.1710069999995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317.37250787900769</v>
      </c>
      <c r="D24" s="15">
        <f>+D25+D29+D32+D33</f>
        <v>1041.4240554589212</v>
      </c>
      <c r="E24" s="15">
        <f t="shared" si="0"/>
        <v>-724.05154757991352</v>
      </c>
      <c r="F24" s="15">
        <f>+F25+F29+F32+F33</f>
        <v>650.19404127133907</v>
      </c>
      <c r="G24" s="15">
        <f>+G25+G29+G32+G33</f>
        <v>2019.847793903753</v>
      </c>
      <c r="H24" s="15">
        <f t="shared" si="1"/>
        <v>-1369.6537526324139</v>
      </c>
      <c r="I24" s="15">
        <f>+I25+I29+I32+I33</f>
        <v>973.99482701291959</v>
      </c>
      <c r="J24" s="15">
        <f>+J25+J29+J32+J33</f>
        <v>3117.8038050459709</v>
      </c>
      <c r="K24" s="15">
        <f t="shared" si="2"/>
        <v>-2143.8089780330511</v>
      </c>
      <c r="L24" s="15">
        <f>+L25+L29+L32+L33</f>
        <v>1314.5206127545</v>
      </c>
      <c r="M24" s="15">
        <f>+M25+M29+M32+M33</f>
        <v>4202.2147170498138</v>
      </c>
      <c r="N24" s="15">
        <f t="shared" si="3"/>
        <v>-2887.694104295314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117.75474</v>
      </c>
      <c r="D25" s="15">
        <f>SUM(D26:D28)</f>
        <v>780.66691125000011</v>
      </c>
      <c r="E25" s="15">
        <f t="shared" si="0"/>
        <v>-662.91217125000014</v>
      </c>
      <c r="F25" s="15">
        <f>SUM(F26:F28)</f>
        <v>237.37245999999999</v>
      </c>
      <c r="G25" s="15">
        <f>SUM(G26:G28)</f>
        <v>1527.2311525</v>
      </c>
      <c r="H25" s="15">
        <f t="shared" si="1"/>
        <v>-1289.8586925</v>
      </c>
      <c r="I25" s="15">
        <f>SUM(I26:I28)</f>
        <v>355.78219999999999</v>
      </c>
      <c r="J25" s="15">
        <f>SUM(J26:J28)</f>
        <v>2387.1516037500005</v>
      </c>
      <c r="K25" s="15">
        <f t="shared" si="2"/>
        <v>-2031.3694037500004</v>
      </c>
      <c r="L25" s="15">
        <f>SUM(L26:L28)</f>
        <v>479.02393999999998</v>
      </c>
      <c r="M25" s="15">
        <f>SUM(M26:M28)</f>
        <v>3230.2275349999995</v>
      </c>
      <c r="N25" s="15">
        <f t="shared" si="3"/>
        <v>-2751.2035949999995</v>
      </c>
    </row>
    <row r="26" spans="1:14" ht="18.75" customHeight="1" x14ac:dyDescent="0.3">
      <c r="A26" s="16" t="s">
        <v>49</v>
      </c>
      <c r="B26" s="23" t="s">
        <v>50</v>
      </c>
      <c r="C26" s="18">
        <v>17.527999999999999</v>
      </c>
      <c r="D26" s="18">
        <v>280.17099999999999</v>
      </c>
      <c r="E26" s="15">
        <f t="shared" si="0"/>
        <v>-262.64299999999997</v>
      </c>
      <c r="F26" s="18">
        <v>79.864000000000004</v>
      </c>
      <c r="G26" s="18">
        <v>1106.9939999999999</v>
      </c>
      <c r="H26" s="15">
        <f t="shared" si="1"/>
        <v>-1027.1299999999999</v>
      </c>
      <c r="I26" s="18">
        <v>182.321</v>
      </c>
      <c r="J26" s="18">
        <v>1771.086</v>
      </c>
      <c r="K26" s="15">
        <f t="shared" si="2"/>
        <v>-1588.7650000000001</v>
      </c>
      <c r="L26" s="18">
        <v>234.214</v>
      </c>
      <c r="M26" s="18">
        <v>2397.0649999999996</v>
      </c>
      <c r="N26" s="15">
        <f t="shared" si="3"/>
        <v>-2162.8509999999997</v>
      </c>
    </row>
    <row r="27" spans="1:14" ht="18.75" customHeight="1" x14ac:dyDescent="0.3">
      <c r="A27" s="16" t="s">
        <v>51</v>
      </c>
      <c r="B27" s="23" t="s">
        <v>52</v>
      </c>
      <c r="C27" s="18">
        <v>59.55574</v>
      </c>
      <c r="D27" s="18">
        <v>387.12791125000012</v>
      </c>
      <c r="E27" s="15">
        <f t="shared" si="0"/>
        <v>-327.57217125000011</v>
      </c>
      <c r="F27" s="18">
        <v>73.802459999999996</v>
      </c>
      <c r="G27" s="18">
        <v>220.57615250000006</v>
      </c>
      <c r="H27" s="15">
        <f t="shared" si="1"/>
        <v>-146.77369250000007</v>
      </c>
      <c r="I27" s="18">
        <v>46.385199999999998</v>
      </c>
      <c r="J27" s="18">
        <v>341.94260375000033</v>
      </c>
      <c r="K27" s="15">
        <f t="shared" si="2"/>
        <v>-295.55740375000033</v>
      </c>
      <c r="L27" s="18">
        <v>71.826940000000008</v>
      </c>
      <c r="M27" s="18">
        <v>473.4065350000003</v>
      </c>
      <c r="N27" s="15">
        <f t="shared" si="3"/>
        <v>-401.57959500000027</v>
      </c>
    </row>
    <row r="28" spans="1:14" ht="18.75" customHeight="1" x14ac:dyDescent="0.25">
      <c r="A28" s="16" t="s">
        <v>53</v>
      </c>
      <c r="B28" s="24" t="s">
        <v>54</v>
      </c>
      <c r="C28" s="18">
        <v>40.670999999999999</v>
      </c>
      <c r="D28" s="18">
        <v>113.36799999999999</v>
      </c>
      <c r="E28" s="15">
        <f t="shared" si="0"/>
        <v>-72.697000000000003</v>
      </c>
      <c r="F28" s="18">
        <v>83.705999999999989</v>
      </c>
      <c r="G28" s="18">
        <v>199.661</v>
      </c>
      <c r="H28" s="15">
        <f t="shared" si="1"/>
        <v>-115.95500000000001</v>
      </c>
      <c r="I28" s="18">
        <v>127.07599999999999</v>
      </c>
      <c r="J28" s="18">
        <v>274.12299999999999</v>
      </c>
      <c r="K28" s="15">
        <f t="shared" si="2"/>
        <v>-147.047</v>
      </c>
      <c r="L28" s="18">
        <v>172.983</v>
      </c>
      <c r="M28" s="18">
        <v>359.75599999999997</v>
      </c>
      <c r="N28" s="15">
        <f t="shared" si="3"/>
        <v>-186.77299999999997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152.29999999999998</v>
      </c>
      <c r="D29" s="15">
        <f>SUM(D30:D31)</f>
        <v>173.7</v>
      </c>
      <c r="E29" s="15">
        <f t="shared" si="0"/>
        <v>-21.400000000000006</v>
      </c>
      <c r="F29" s="15">
        <f>SUM(F30:F31)</f>
        <v>311.2</v>
      </c>
      <c r="G29" s="15">
        <f>SUM(G30:G31)</f>
        <v>335.9</v>
      </c>
      <c r="H29" s="15">
        <f t="shared" si="1"/>
        <v>-24.699999999999989</v>
      </c>
      <c r="I29" s="15">
        <f>SUM(I30:I31)</f>
        <v>471.09999999999997</v>
      </c>
      <c r="J29" s="15">
        <f>SUM(J30:J31)</f>
        <v>498.90000000000003</v>
      </c>
      <c r="K29" s="15">
        <f t="shared" si="2"/>
        <v>-27.800000000000068</v>
      </c>
      <c r="L29" s="15">
        <f>SUM(L30:L31)</f>
        <v>627.5</v>
      </c>
      <c r="M29" s="15">
        <f>SUM(M30:M31)</f>
        <v>662.59999999999991</v>
      </c>
      <c r="N29" s="15">
        <f t="shared" si="3"/>
        <v>-35.099999999999909</v>
      </c>
    </row>
    <row r="30" spans="1:14" ht="18.75" customHeight="1" x14ac:dyDescent="0.3">
      <c r="A30" s="16" t="s">
        <v>57</v>
      </c>
      <c r="B30" s="23" t="s">
        <v>58</v>
      </c>
      <c r="C30" s="18">
        <v>45</v>
      </c>
      <c r="D30" s="18">
        <v>1</v>
      </c>
      <c r="E30" s="15">
        <f t="shared" si="0"/>
        <v>44</v>
      </c>
      <c r="F30" s="18">
        <v>95</v>
      </c>
      <c r="G30" s="18">
        <v>3</v>
      </c>
      <c r="H30" s="15">
        <f t="shared" si="1"/>
        <v>92</v>
      </c>
      <c r="I30" s="18">
        <v>146</v>
      </c>
      <c r="J30" s="18">
        <v>6</v>
      </c>
      <c r="K30" s="15">
        <f t="shared" si="2"/>
        <v>140</v>
      </c>
      <c r="L30" s="18">
        <v>195</v>
      </c>
      <c r="M30" s="18">
        <v>10</v>
      </c>
      <c r="N30" s="15">
        <f t="shared" si="3"/>
        <v>185</v>
      </c>
    </row>
    <row r="31" spans="1:14" ht="18.75" customHeight="1" x14ac:dyDescent="0.3">
      <c r="A31" s="16" t="s">
        <v>59</v>
      </c>
      <c r="B31" s="23" t="s">
        <v>60</v>
      </c>
      <c r="C31" s="18">
        <v>107.29999999999998</v>
      </c>
      <c r="D31" s="18">
        <v>172.7</v>
      </c>
      <c r="E31" s="15">
        <f t="shared" si="0"/>
        <v>-65.400000000000006</v>
      </c>
      <c r="F31" s="18">
        <v>216.2</v>
      </c>
      <c r="G31" s="18">
        <v>332.9</v>
      </c>
      <c r="H31" s="15">
        <f t="shared" si="1"/>
        <v>-116.69999999999999</v>
      </c>
      <c r="I31" s="18">
        <v>325.09999999999997</v>
      </c>
      <c r="J31" s="18">
        <v>492.90000000000003</v>
      </c>
      <c r="K31" s="15">
        <f t="shared" si="2"/>
        <v>-167.80000000000007</v>
      </c>
      <c r="L31" s="18">
        <v>432.5</v>
      </c>
      <c r="M31" s="18">
        <v>652.59999999999991</v>
      </c>
      <c r="N31" s="15">
        <f t="shared" si="3"/>
        <v>-220.09999999999991</v>
      </c>
    </row>
    <row r="32" spans="1:14" ht="18.75" customHeight="1" x14ac:dyDescent="0.3">
      <c r="A32" s="16" t="s">
        <v>61</v>
      </c>
      <c r="B32" s="25" t="s">
        <v>62</v>
      </c>
      <c r="C32" s="18">
        <v>32.317767879007683</v>
      </c>
      <c r="D32" s="18">
        <v>87.057144208921059</v>
      </c>
      <c r="E32" s="15">
        <f t="shared" si="0"/>
        <v>-54.739376329913377</v>
      </c>
      <c r="F32" s="18">
        <v>64.121581271339153</v>
      </c>
      <c r="G32" s="18">
        <v>156.71664140375279</v>
      </c>
      <c r="H32" s="15">
        <f t="shared" si="1"/>
        <v>-92.595060132413636</v>
      </c>
      <c r="I32" s="18">
        <v>92.112627012919546</v>
      </c>
      <c r="J32" s="18">
        <v>231.75220129597051</v>
      </c>
      <c r="K32" s="15">
        <f t="shared" si="2"/>
        <v>-139.63957428305096</v>
      </c>
      <c r="L32" s="18">
        <v>119.99667275449994</v>
      </c>
      <c r="M32" s="18">
        <v>309.38718204981416</v>
      </c>
      <c r="N32" s="15">
        <f t="shared" si="3"/>
        <v>-189.39050929531422</v>
      </c>
    </row>
    <row r="33" spans="1:14" ht="18.75" customHeight="1" x14ac:dyDescent="0.3">
      <c r="A33" s="16" t="s">
        <v>63</v>
      </c>
      <c r="B33" s="25" t="s">
        <v>64</v>
      </c>
      <c r="C33" s="18">
        <v>15</v>
      </c>
      <c r="D33" s="18">
        <v>0</v>
      </c>
      <c r="E33" s="15">
        <f t="shared" si="0"/>
        <v>15</v>
      </c>
      <c r="F33" s="18">
        <v>37.5</v>
      </c>
      <c r="G33" s="18">
        <v>0</v>
      </c>
      <c r="H33" s="15">
        <f t="shared" si="1"/>
        <v>37.5</v>
      </c>
      <c r="I33" s="18">
        <v>55</v>
      </c>
      <c r="J33" s="18">
        <v>0</v>
      </c>
      <c r="K33" s="15">
        <f t="shared" si="2"/>
        <v>55</v>
      </c>
      <c r="L33" s="18">
        <v>88</v>
      </c>
      <c r="M33" s="18">
        <v>0</v>
      </c>
      <c r="N33" s="15">
        <f t="shared" si="3"/>
        <v>88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389.3</v>
      </c>
      <c r="D34" s="15">
        <f>SUM(D35:D36)</f>
        <v>20.8</v>
      </c>
      <c r="E34" s="15">
        <f t="shared" si="0"/>
        <v>368.5</v>
      </c>
      <c r="F34" s="15">
        <f>SUM(F35:F36)</f>
        <v>503.90000000000003</v>
      </c>
      <c r="G34" s="15">
        <f>SUM(G35:G36)</f>
        <v>40.6</v>
      </c>
      <c r="H34" s="15">
        <f t="shared" si="1"/>
        <v>463.3</v>
      </c>
      <c r="I34" s="15">
        <f>SUM(I35:I36)</f>
        <v>611.1</v>
      </c>
      <c r="J34" s="15">
        <f>SUM(J35:J36)</f>
        <v>58.2</v>
      </c>
      <c r="K34" s="15">
        <f t="shared" si="2"/>
        <v>552.9</v>
      </c>
      <c r="L34" s="15">
        <f>SUM(L35:L36)</f>
        <v>650.5</v>
      </c>
      <c r="M34" s="15">
        <f>SUM(M35:M36)</f>
        <v>79.900000000000006</v>
      </c>
      <c r="N34" s="15">
        <f t="shared" si="3"/>
        <v>570.6</v>
      </c>
    </row>
    <row r="35" spans="1:14" ht="18.75" customHeight="1" x14ac:dyDescent="0.25">
      <c r="A35" s="16" t="s">
        <v>67</v>
      </c>
      <c r="B35" s="26" t="s">
        <v>68</v>
      </c>
      <c r="C35" s="18">
        <v>389.3</v>
      </c>
      <c r="D35" s="18">
        <v>20.8</v>
      </c>
      <c r="E35" s="15">
        <f t="shared" si="0"/>
        <v>368.5</v>
      </c>
      <c r="F35" s="18">
        <v>503.90000000000003</v>
      </c>
      <c r="G35" s="18">
        <v>40.6</v>
      </c>
      <c r="H35" s="15">
        <f t="shared" si="1"/>
        <v>463.3</v>
      </c>
      <c r="I35" s="18">
        <v>611.1</v>
      </c>
      <c r="J35" s="18">
        <v>58.2</v>
      </c>
      <c r="K35" s="15">
        <f t="shared" si="2"/>
        <v>552.9</v>
      </c>
      <c r="L35" s="18">
        <v>650.5</v>
      </c>
      <c r="M35" s="18">
        <v>79.900000000000006</v>
      </c>
      <c r="N35" s="15">
        <f t="shared" si="3"/>
        <v>570.6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202.52544900000001</v>
      </c>
      <c r="D37" s="15">
        <f>SUM(D38:D39)</f>
        <v>542.00144799999998</v>
      </c>
      <c r="E37" s="15">
        <f t="shared" si="0"/>
        <v>-339.475999</v>
      </c>
      <c r="F37" s="15">
        <f>SUM(F38:F39)</f>
        <v>490.67716999999993</v>
      </c>
      <c r="G37" s="15">
        <f>SUM(G38:G39)</f>
        <v>1035.220597</v>
      </c>
      <c r="H37" s="15">
        <f t="shared" si="1"/>
        <v>-544.54342700000007</v>
      </c>
      <c r="I37" s="15">
        <f>SUM(I38:I39)</f>
        <v>663.24393299999997</v>
      </c>
      <c r="J37" s="15">
        <f>SUM(J38:J39)</f>
        <v>1434.3965440000002</v>
      </c>
      <c r="K37" s="15">
        <f t="shared" si="2"/>
        <v>-771.15261100000021</v>
      </c>
      <c r="L37" s="15">
        <f>SUM(L38:L39)</f>
        <v>1270.56664</v>
      </c>
      <c r="M37" s="15">
        <f>SUM(M38:M39)</f>
        <v>1967.5770499999999</v>
      </c>
      <c r="N37" s="15">
        <f t="shared" si="3"/>
        <v>-697.01040999999987</v>
      </c>
    </row>
    <row r="38" spans="1:14" ht="18.75" customHeight="1" x14ac:dyDescent="0.25">
      <c r="A38" s="16" t="s">
        <v>73</v>
      </c>
      <c r="B38" s="26" t="s">
        <v>68</v>
      </c>
      <c r="C38" s="18">
        <v>68.606054999999998</v>
      </c>
      <c r="D38" s="18">
        <v>302.23166200000003</v>
      </c>
      <c r="E38" s="15">
        <f t="shared" si="0"/>
        <v>-233.62560700000003</v>
      </c>
      <c r="F38" s="18">
        <v>226.95930199999998</v>
      </c>
      <c r="G38" s="18">
        <v>574.13069200000007</v>
      </c>
      <c r="H38" s="15">
        <f t="shared" si="1"/>
        <v>-347.17139000000009</v>
      </c>
      <c r="I38" s="18">
        <v>267.068916</v>
      </c>
      <c r="J38" s="18">
        <v>750.18416500000012</v>
      </c>
      <c r="K38" s="15">
        <f t="shared" si="2"/>
        <v>-483.11524900000012</v>
      </c>
      <c r="L38" s="18">
        <v>745.723073</v>
      </c>
      <c r="M38" s="18">
        <v>1066.9722530000001</v>
      </c>
      <c r="N38" s="15">
        <f t="shared" si="3"/>
        <v>-321.24918000000014</v>
      </c>
    </row>
    <row r="39" spans="1:14" ht="18.75" customHeight="1" x14ac:dyDescent="0.25">
      <c r="A39" s="16" t="s">
        <v>74</v>
      </c>
      <c r="B39" s="26" t="s">
        <v>70</v>
      </c>
      <c r="C39" s="18">
        <v>133.91939400000001</v>
      </c>
      <c r="D39" s="18">
        <v>239.76978599999995</v>
      </c>
      <c r="E39" s="15">
        <f t="shared" si="0"/>
        <v>-105.85039199999994</v>
      </c>
      <c r="F39" s="18">
        <v>263.71786799999995</v>
      </c>
      <c r="G39" s="18">
        <v>461.08990499999999</v>
      </c>
      <c r="H39" s="15">
        <f t="shared" si="1"/>
        <v>-197.37203700000003</v>
      </c>
      <c r="I39" s="18">
        <v>396.17501699999997</v>
      </c>
      <c r="J39" s="18">
        <v>684.21237899999994</v>
      </c>
      <c r="K39" s="15">
        <f t="shared" si="2"/>
        <v>-288.03736199999997</v>
      </c>
      <c r="L39" s="18">
        <v>524.84356700000001</v>
      </c>
      <c r="M39" s="18">
        <v>900.60479699999985</v>
      </c>
      <c r="N39" s="15">
        <f t="shared" si="3"/>
        <v>-375.76122999999984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459.6994803</v>
      </c>
      <c r="D40" s="15">
        <f>SUM(D41:D42)</f>
        <v>115.6003209</v>
      </c>
      <c r="E40" s="15">
        <f t="shared" si="0"/>
        <v>344.09915940000002</v>
      </c>
      <c r="F40" s="15">
        <f>SUM(F41:F42)</f>
        <v>640.64860829999998</v>
      </c>
      <c r="G40" s="15">
        <f>SUM(G41:G42)</f>
        <v>300.93650489999999</v>
      </c>
      <c r="H40" s="15">
        <f t="shared" si="1"/>
        <v>339.71210339999999</v>
      </c>
      <c r="I40" s="15">
        <f>SUM(I41:I42)</f>
        <v>986.32332289999999</v>
      </c>
      <c r="J40" s="15">
        <f>SUM(J41:J42)</f>
        <v>608.78280870000003</v>
      </c>
      <c r="K40" s="15">
        <f t="shared" si="2"/>
        <v>377.54051419999996</v>
      </c>
      <c r="L40" s="15">
        <f>SUM(L41:L42)</f>
        <v>1708.8</v>
      </c>
      <c r="M40" s="15">
        <f>SUM(M41:M42)</f>
        <v>1007.7</v>
      </c>
      <c r="N40" s="15">
        <f t="shared" si="3"/>
        <v>701.09999999999991</v>
      </c>
    </row>
    <row r="41" spans="1:14" ht="18.75" customHeight="1" x14ac:dyDescent="0.3">
      <c r="A41" s="16" t="s">
        <v>77</v>
      </c>
      <c r="B41" s="20" t="s">
        <v>78</v>
      </c>
      <c r="C41" s="18">
        <v>52.299480299999999</v>
      </c>
      <c r="D41" s="18">
        <v>115.6003209</v>
      </c>
      <c r="E41" s="15">
        <f t="shared" si="0"/>
        <v>-63.300840600000001</v>
      </c>
      <c r="F41" s="18">
        <v>136.14860829999998</v>
      </c>
      <c r="G41" s="18">
        <v>300.93650489999999</v>
      </c>
      <c r="H41" s="15">
        <f t="shared" si="1"/>
        <v>-164.78789660000001</v>
      </c>
      <c r="I41" s="18">
        <v>275.42332289999996</v>
      </c>
      <c r="J41" s="18">
        <v>608.78280870000003</v>
      </c>
      <c r="K41" s="15">
        <f t="shared" si="2"/>
        <v>-333.35948580000007</v>
      </c>
      <c r="L41" s="18">
        <v>455.89999999999992</v>
      </c>
      <c r="M41" s="18">
        <v>1007.7</v>
      </c>
      <c r="N41" s="15">
        <f t="shared" si="3"/>
        <v>-551.80000000000018</v>
      </c>
    </row>
    <row r="42" spans="1:14" ht="18.75" customHeight="1" x14ac:dyDescent="0.3">
      <c r="A42" s="16" t="s">
        <v>79</v>
      </c>
      <c r="B42" s="20" t="s">
        <v>80</v>
      </c>
      <c r="C42" s="18">
        <v>407.40000000000003</v>
      </c>
      <c r="D42" s="18">
        <v>0</v>
      </c>
      <c r="E42" s="15">
        <f t="shared" si="0"/>
        <v>407.40000000000003</v>
      </c>
      <c r="F42" s="18">
        <v>504.5</v>
      </c>
      <c r="G42" s="18">
        <v>0</v>
      </c>
      <c r="H42" s="15">
        <f t="shared" si="1"/>
        <v>504.5</v>
      </c>
      <c r="I42" s="18">
        <v>710.9</v>
      </c>
      <c r="J42" s="18">
        <v>0</v>
      </c>
      <c r="K42" s="15">
        <f t="shared" si="2"/>
        <v>710.9</v>
      </c>
      <c r="L42" s="18">
        <v>1252.9000000000001</v>
      </c>
      <c r="M42" s="18">
        <v>0</v>
      </c>
      <c r="N42" s="15">
        <f t="shared" si="3"/>
        <v>1252.9000000000001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2223.5472119534115</v>
      </c>
      <c r="D44" s="15">
        <f>+D45+D61+D77</f>
        <v>1703.4487072683978</v>
      </c>
      <c r="E44" s="15">
        <f t="shared" si="0"/>
        <v>520.09850468501372</v>
      </c>
      <c r="F44" s="15">
        <f>+F45+F61+H72+F77+F91</f>
        <v>8531.8008597758744</v>
      </c>
      <c r="G44" s="15">
        <f>+G45+G61+G77</f>
        <v>7694.4347633197585</v>
      </c>
      <c r="H44" s="15">
        <f t="shared" ref="H44:H71" si="4">+F44-G44</f>
        <v>837.36609645611588</v>
      </c>
      <c r="I44" s="15">
        <f>+I45+I61+K72+I77+I91</f>
        <v>7904.1742183802717</v>
      </c>
      <c r="J44" s="15">
        <f>+J45+J61+J77</f>
        <v>5971.5331247242921</v>
      </c>
      <c r="K44" s="15">
        <f t="shared" ref="K44:K71" si="5">+I44-J44</f>
        <v>1932.6410936559796</v>
      </c>
      <c r="L44" s="15">
        <f>+L45+L61+N72+L77+L91</f>
        <v>7554.700108106641</v>
      </c>
      <c r="M44" s="15">
        <f>+M45+M61+M77</f>
        <v>5911.6558188961944</v>
      </c>
      <c r="N44" s="15">
        <f t="shared" ref="N44:N71" si="6">+L44-M44</f>
        <v>1643.0442892104465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854.07574</v>
      </c>
      <c r="D45" s="15">
        <f>+D46+D51+D56</f>
        <v>838.63991125000018</v>
      </c>
      <c r="E45" s="15">
        <f t="shared" si="0"/>
        <v>15.435828749999814</v>
      </c>
      <c r="F45" s="15">
        <f>+F46+F51+F56</f>
        <v>1380.8474599999997</v>
      </c>
      <c r="G45" s="15">
        <f>+G46+G51+G56</f>
        <v>649.22615250000024</v>
      </c>
      <c r="H45" s="15">
        <f t="shared" si="4"/>
        <v>731.62130749999949</v>
      </c>
      <c r="I45" s="15">
        <f>+I46+I51+I56</f>
        <v>1787.5402000000001</v>
      </c>
      <c r="J45" s="15">
        <f>+J46+J51+J56</f>
        <v>-623.31639625000003</v>
      </c>
      <c r="K45" s="15">
        <f t="shared" si="5"/>
        <v>2410.8565962500002</v>
      </c>
      <c r="L45" s="15">
        <f>+L46+L51+L56</f>
        <v>1475.3219399999996</v>
      </c>
      <c r="M45" s="15">
        <f>+M46+M51+M56</f>
        <v>-933.75946500000032</v>
      </c>
      <c r="N45" s="15">
        <f t="shared" si="6"/>
        <v>2409.0814049999999</v>
      </c>
    </row>
    <row r="46" spans="1:14" ht="18.75" customHeight="1" x14ac:dyDescent="0.25">
      <c r="A46" s="16" t="s">
        <v>87</v>
      </c>
      <c r="B46" s="30" t="s">
        <v>88</v>
      </c>
      <c r="C46" s="15">
        <f>SUM(C47:C50)</f>
        <v>11.074999999999999</v>
      </c>
      <c r="D46" s="15">
        <f>SUM(D47:D50)</f>
        <v>-32.898000000000003</v>
      </c>
      <c r="E46" s="15">
        <f t="shared" si="0"/>
        <v>43.972999999999999</v>
      </c>
      <c r="F46" s="15">
        <f>SUM(F47:F50)</f>
        <v>11.267999999999999</v>
      </c>
      <c r="G46" s="15">
        <f>SUM(G47:G50)</f>
        <v>-24.014999999999997</v>
      </c>
      <c r="H46" s="15">
        <f t="shared" si="4"/>
        <v>35.282999999999994</v>
      </c>
      <c r="I46" s="15">
        <f>SUM(I47:I50)</f>
        <v>-2.8690000000000015</v>
      </c>
      <c r="J46" s="15">
        <f>SUM(J47:J50)</f>
        <v>-83.36999999999999</v>
      </c>
      <c r="K46" s="15">
        <f t="shared" si="5"/>
        <v>80.500999999999991</v>
      </c>
      <c r="L46" s="15">
        <f>SUM(L47:L50)</f>
        <v>10.670999999999998</v>
      </c>
      <c r="M46" s="15">
        <f>SUM(M47:M50)</f>
        <v>101.613</v>
      </c>
      <c r="N46" s="15">
        <f t="shared" si="6"/>
        <v>-90.942000000000007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-3.6190000000000002</v>
      </c>
      <c r="E48" s="15">
        <f t="shared" si="0"/>
        <v>3.6190000000000002</v>
      </c>
      <c r="F48" s="18">
        <v>0</v>
      </c>
      <c r="G48" s="18">
        <v>-1.946</v>
      </c>
      <c r="H48" s="15">
        <f t="shared" si="4"/>
        <v>1.946</v>
      </c>
      <c r="I48" s="18">
        <v>0</v>
      </c>
      <c r="J48" s="18">
        <v>4.8179999999999996</v>
      </c>
      <c r="K48" s="15">
        <f t="shared" si="5"/>
        <v>-4.8179999999999996</v>
      </c>
      <c r="L48" s="18">
        <v>0</v>
      </c>
      <c r="M48" s="18">
        <v>29.808</v>
      </c>
      <c r="N48" s="15">
        <f t="shared" si="6"/>
        <v>-29.808</v>
      </c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-1.409</v>
      </c>
      <c r="G49" s="18">
        <v>0</v>
      </c>
      <c r="H49" s="15">
        <f t="shared" si="4"/>
        <v>-1.409</v>
      </c>
      <c r="I49" s="18">
        <v>-1.409</v>
      </c>
      <c r="J49" s="18">
        <v>0</v>
      </c>
      <c r="K49" s="15">
        <f t="shared" si="5"/>
        <v>-1.409</v>
      </c>
      <c r="L49" s="18">
        <v>-1.409</v>
      </c>
      <c r="M49" s="18">
        <v>0</v>
      </c>
      <c r="N49" s="15">
        <f t="shared" si="6"/>
        <v>-1.409</v>
      </c>
    </row>
    <row r="50" spans="1:14" ht="18.75" customHeight="1" x14ac:dyDescent="0.25">
      <c r="A50" s="16" t="s">
        <v>94</v>
      </c>
      <c r="B50" s="26" t="s">
        <v>70</v>
      </c>
      <c r="C50" s="18">
        <v>11.074999999999999</v>
      </c>
      <c r="D50" s="18">
        <v>-29.279000000000003</v>
      </c>
      <c r="E50" s="15">
        <f t="shared" si="0"/>
        <v>40.353999999999999</v>
      </c>
      <c r="F50" s="18">
        <v>12.677</v>
      </c>
      <c r="G50" s="18">
        <v>-22.068999999999996</v>
      </c>
      <c r="H50" s="15">
        <f t="shared" si="4"/>
        <v>34.745999999999995</v>
      </c>
      <c r="I50" s="18">
        <v>-1.4600000000000017</v>
      </c>
      <c r="J50" s="18">
        <v>-88.187999999999988</v>
      </c>
      <c r="K50" s="15">
        <f t="shared" si="5"/>
        <v>86.72799999999998</v>
      </c>
      <c r="L50" s="18">
        <v>12.079999999999998</v>
      </c>
      <c r="M50" s="18">
        <v>71.805000000000007</v>
      </c>
      <c r="N50" s="15">
        <f t="shared" si="6"/>
        <v>-59.725000000000009</v>
      </c>
    </row>
    <row r="51" spans="1:14" ht="18.75" customHeight="1" x14ac:dyDescent="0.25">
      <c r="A51" s="16" t="s">
        <v>95</v>
      </c>
      <c r="B51" s="30" t="s">
        <v>96</v>
      </c>
      <c r="C51" s="15">
        <f>SUM(C52:C55)</f>
        <v>59.55574</v>
      </c>
      <c r="D51" s="15">
        <f>SUM(D52:D55)</f>
        <v>387.12791125000018</v>
      </c>
      <c r="E51" s="15">
        <f t="shared" si="0"/>
        <v>-327.57217125000017</v>
      </c>
      <c r="F51" s="15">
        <f>SUM(F52:F55)</f>
        <v>73.802459999999996</v>
      </c>
      <c r="G51" s="15">
        <f>SUM(G52:G55)</f>
        <v>220.57615250000006</v>
      </c>
      <c r="H51" s="15">
        <f t="shared" si="4"/>
        <v>-146.77369250000007</v>
      </c>
      <c r="I51" s="15">
        <f>SUM(I52:I55)</f>
        <v>46.385199999999976</v>
      </c>
      <c r="J51" s="15">
        <f>SUM(J52:J55)</f>
        <v>341.94260375000033</v>
      </c>
      <c r="K51" s="15">
        <f t="shared" si="5"/>
        <v>-295.55740375000033</v>
      </c>
      <c r="L51" s="15">
        <f>SUM(L52:L55)</f>
        <v>71.826939999999993</v>
      </c>
      <c r="M51" s="15">
        <f>SUM(M52:M55)</f>
        <v>473.40653500000019</v>
      </c>
      <c r="N51" s="15">
        <f t="shared" si="6"/>
        <v>-401.57959500000021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-5.4220100000000002</v>
      </c>
      <c r="D53" s="18">
        <v>-35.761369999999992</v>
      </c>
      <c r="E53" s="15">
        <f t="shared" si="0"/>
        <v>30.339359999999992</v>
      </c>
      <c r="F53" s="18">
        <v>-3.9990399999999999</v>
      </c>
      <c r="G53" s="18">
        <v>-37.092410000000001</v>
      </c>
      <c r="H53" s="15">
        <f t="shared" si="4"/>
        <v>33.09337</v>
      </c>
      <c r="I53" s="18">
        <v>-4.1190500000000005</v>
      </c>
      <c r="J53" s="18">
        <v>138.18976000000001</v>
      </c>
      <c r="K53" s="15">
        <f t="shared" si="5"/>
        <v>-142.30880999999999</v>
      </c>
      <c r="L53" s="18">
        <v>-1.9440600000000003</v>
      </c>
      <c r="M53" s="18">
        <v>283.07841000000002</v>
      </c>
      <c r="N53" s="15">
        <f t="shared" si="6"/>
        <v>-285.02247</v>
      </c>
    </row>
    <row r="54" spans="1:14" ht="18.75" customHeight="1" x14ac:dyDescent="0.25">
      <c r="A54" s="16" t="s">
        <v>99</v>
      </c>
      <c r="B54" s="26" t="s">
        <v>68</v>
      </c>
      <c r="C54" s="18">
        <v>-0.35225000000000001</v>
      </c>
      <c r="D54" s="18">
        <v>0</v>
      </c>
      <c r="E54" s="15">
        <f t="shared" si="0"/>
        <v>-0.35225000000000001</v>
      </c>
      <c r="F54" s="18">
        <v>-0.70450000000000002</v>
      </c>
      <c r="G54" s="18">
        <v>0</v>
      </c>
      <c r="H54" s="15">
        <f t="shared" si="4"/>
        <v>-0.70450000000000002</v>
      </c>
      <c r="I54" s="18">
        <v>-1.0567500000000001</v>
      </c>
      <c r="J54" s="18">
        <v>0</v>
      </c>
      <c r="K54" s="15">
        <f t="shared" si="5"/>
        <v>-1.0567500000000001</v>
      </c>
      <c r="L54" s="18">
        <v>-1.409</v>
      </c>
      <c r="M54" s="18">
        <v>0</v>
      </c>
      <c r="N54" s="15">
        <f t="shared" si="6"/>
        <v>-1.409</v>
      </c>
    </row>
    <row r="55" spans="1:14" ht="18.75" customHeight="1" x14ac:dyDescent="0.25">
      <c r="A55" s="16" t="s">
        <v>100</v>
      </c>
      <c r="B55" s="26" t="s">
        <v>70</v>
      </c>
      <c r="C55" s="18">
        <v>65.33</v>
      </c>
      <c r="D55" s="18">
        <v>422.88928125000018</v>
      </c>
      <c r="E55" s="15">
        <f t="shared" si="0"/>
        <v>-357.5592812500002</v>
      </c>
      <c r="F55" s="18">
        <v>78.506</v>
      </c>
      <c r="G55" s="18">
        <v>257.66856250000006</v>
      </c>
      <c r="H55" s="15">
        <f t="shared" si="4"/>
        <v>-179.16256250000006</v>
      </c>
      <c r="I55" s="18">
        <v>51.560999999999979</v>
      </c>
      <c r="J55" s="18">
        <v>203.7528437500003</v>
      </c>
      <c r="K55" s="15">
        <f t="shared" si="5"/>
        <v>-152.19184375000032</v>
      </c>
      <c r="L55" s="18">
        <v>75.179999999999993</v>
      </c>
      <c r="M55" s="18">
        <v>190.3281250000002</v>
      </c>
      <c r="N55" s="15">
        <f t="shared" si="6"/>
        <v>-115.14812500000021</v>
      </c>
    </row>
    <row r="56" spans="1:14" ht="18.75" customHeight="1" x14ac:dyDescent="0.25">
      <c r="A56" s="16" t="s">
        <v>101</v>
      </c>
      <c r="B56" s="30" t="s">
        <v>102</v>
      </c>
      <c r="C56" s="15">
        <f>SUM(C57:C60)</f>
        <v>783.44499999999994</v>
      </c>
      <c r="D56" s="15">
        <f>SUM(D57:D60)</f>
        <v>484.41</v>
      </c>
      <c r="E56" s="15">
        <f t="shared" si="0"/>
        <v>299.03499999999991</v>
      </c>
      <c r="F56" s="15">
        <f>SUM(F57:F60)</f>
        <v>1295.7769999999998</v>
      </c>
      <c r="G56" s="15">
        <f>SUM(G57:G60)</f>
        <v>452.66500000000013</v>
      </c>
      <c r="H56" s="15">
        <f t="shared" si="4"/>
        <v>843.11199999999963</v>
      </c>
      <c r="I56" s="15">
        <f>SUM(I57:I60)</f>
        <v>1744.0240000000001</v>
      </c>
      <c r="J56" s="15">
        <f>SUM(J57:J60)</f>
        <v>-881.88900000000035</v>
      </c>
      <c r="K56" s="15">
        <f t="shared" si="5"/>
        <v>2625.9130000000005</v>
      </c>
      <c r="L56" s="15">
        <f>SUM(L57:L60)</f>
        <v>1392.8239999999996</v>
      </c>
      <c r="M56" s="15">
        <f>SUM(M57:M60)</f>
        <v>-1508.7790000000005</v>
      </c>
      <c r="N56" s="15">
        <f t="shared" si="6"/>
        <v>2901.6030000000001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0</v>
      </c>
      <c r="M59" s="18">
        <v>-2.7E-2</v>
      </c>
      <c r="N59" s="15">
        <f t="shared" si="6"/>
        <v>2.7E-2</v>
      </c>
    </row>
    <row r="60" spans="1:14" ht="18.75" customHeight="1" x14ac:dyDescent="0.25">
      <c r="A60" s="16" t="s">
        <v>106</v>
      </c>
      <c r="B60" s="26" t="s">
        <v>70</v>
      </c>
      <c r="C60" s="18">
        <v>783.44499999999994</v>
      </c>
      <c r="D60" s="18">
        <v>484.41</v>
      </c>
      <c r="E60" s="15">
        <f t="shared" si="0"/>
        <v>299.03499999999991</v>
      </c>
      <c r="F60" s="18">
        <v>1295.7769999999998</v>
      </c>
      <c r="G60" s="18">
        <v>452.66500000000013</v>
      </c>
      <c r="H60" s="15">
        <f t="shared" si="4"/>
        <v>843.11199999999963</v>
      </c>
      <c r="I60" s="18">
        <v>1744.0240000000001</v>
      </c>
      <c r="J60" s="18">
        <v>-881.88900000000035</v>
      </c>
      <c r="K60" s="15">
        <f t="shared" si="5"/>
        <v>2625.9130000000005</v>
      </c>
      <c r="L60" s="18">
        <v>1392.8239999999996</v>
      </c>
      <c r="M60" s="18">
        <v>-1508.7520000000004</v>
      </c>
      <c r="N60" s="15">
        <f t="shared" si="6"/>
        <v>2901.576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656.89999999999986</v>
      </c>
      <c r="D61" s="15">
        <f>+D62+D67</f>
        <v>-809.90000000000009</v>
      </c>
      <c r="E61" s="15">
        <f t="shared" si="0"/>
        <v>1466.8</v>
      </c>
      <c r="F61" s="15">
        <f>+F62+F67</f>
        <v>2751.2999999999993</v>
      </c>
      <c r="G61" s="15">
        <f>+G62+G67</f>
        <v>3529.3</v>
      </c>
      <c r="H61" s="15">
        <f t="shared" si="4"/>
        <v>-778.00000000000091</v>
      </c>
      <c r="I61" s="15">
        <f>+I62+I67</f>
        <v>3242.5999999999995</v>
      </c>
      <c r="J61" s="15">
        <f>+J62+J67</f>
        <v>2728.3999999999996</v>
      </c>
      <c r="K61" s="15">
        <f t="shared" si="5"/>
        <v>514.19999999999982</v>
      </c>
      <c r="L61" s="15">
        <f>+L62+L67</f>
        <v>4305.3999999999996</v>
      </c>
      <c r="M61" s="15">
        <f>+M62+M67</f>
        <v>1616.1999999999998</v>
      </c>
      <c r="N61" s="15">
        <f t="shared" si="6"/>
        <v>2689.2</v>
      </c>
    </row>
    <row r="62" spans="1:14" ht="18.75" customHeight="1" x14ac:dyDescent="0.25">
      <c r="A62" s="16" t="s">
        <v>108</v>
      </c>
      <c r="B62" s="30" t="s">
        <v>58</v>
      </c>
      <c r="C62" s="15">
        <f>SUM(C63:C66)</f>
        <v>-172.40000000000003</v>
      </c>
      <c r="D62" s="15">
        <f>SUM(D63:D66)</f>
        <v>-49</v>
      </c>
      <c r="E62" s="15">
        <f t="shared" si="0"/>
        <v>-123.40000000000003</v>
      </c>
      <c r="F62" s="15">
        <f>SUM(F63:F66)</f>
        <v>-201</v>
      </c>
      <c r="G62" s="15">
        <f>SUM(G63:G66)</f>
        <v>-63</v>
      </c>
      <c r="H62" s="15">
        <f t="shared" si="4"/>
        <v>-138</v>
      </c>
      <c r="I62" s="15">
        <f>SUM(I63:I66)</f>
        <v>54.999999999999986</v>
      </c>
      <c r="J62" s="15">
        <f>SUM(J63:J66)</f>
        <v>-60</v>
      </c>
      <c r="K62" s="15">
        <f t="shared" si="5"/>
        <v>114.99999999999999</v>
      </c>
      <c r="L62" s="15">
        <f>SUM(L63:L66)</f>
        <v>221.39999999999998</v>
      </c>
      <c r="M62" s="15">
        <f>SUM(M63:M66)</f>
        <v>-62</v>
      </c>
      <c r="N62" s="15">
        <f t="shared" si="6"/>
        <v>283.39999999999998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-74.100000000000023</v>
      </c>
      <c r="D64" s="18">
        <v>0</v>
      </c>
      <c r="E64" s="15">
        <f t="shared" si="0"/>
        <v>-74.100000000000023</v>
      </c>
      <c r="F64" s="18">
        <v>-104.69999999999999</v>
      </c>
      <c r="G64" s="18">
        <v>0</v>
      </c>
      <c r="H64" s="15">
        <f t="shared" si="4"/>
        <v>-104.69999999999999</v>
      </c>
      <c r="I64" s="18">
        <v>-111.3</v>
      </c>
      <c r="J64" s="18">
        <v>0</v>
      </c>
      <c r="K64" s="15">
        <f t="shared" si="5"/>
        <v>-111.3</v>
      </c>
      <c r="L64" s="18">
        <v>-175.10000000000002</v>
      </c>
      <c r="M64" s="18">
        <v>0</v>
      </c>
      <c r="N64" s="15">
        <f t="shared" si="6"/>
        <v>-175.10000000000002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-98.3</v>
      </c>
      <c r="D66" s="18">
        <v>-49</v>
      </c>
      <c r="E66" s="15">
        <f t="shared" si="0"/>
        <v>-49.3</v>
      </c>
      <c r="F66" s="18">
        <v>-96.300000000000011</v>
      </c>
      <c r="G66" s="18">
        <v>-63</v>
      </c>
      <c r="H66" s="15">
        <f t="shared" si="4"/>
        <v>-33.300000000000011</v>
      </c>
      <c r="I66" s="18">
        <v>166.29999999999998</v>
      </c>
      <c r="J66" s="18">
        <v>-60</v>
      </c>
      <c r="K66" s="15">
        <f t="shared" si="5"/>
        <v>226.29999999999998</v>
      </c>
      <c r="L66" s="18">
        <v>396.5</v>
      </c>
      <c r="M66" s="18">
        <v>-62</v>
      </c>
      <c r="N66" s="15">
        <f t="shared" si="6"/>
        <v>458.5</v>
      </c>
    </row>
    <row r="67" spans="1:14" ht="18.75" customHeight="1" x14ac:dyDescent="0.25">
      <c r="A67" s="16" t="s">
        <v>113</v>
      </c>
      <c r="B67" s="30" t="s">
        <v>60</v>
      </c>
      <c r="C67" s="15">
        <f>SUM(C68:C71)</f>
        <v>829.3</v>
      </c>
      <c r="D67" s="15">
        <f>SUM(D68:D71)</f>
        <v>-760.90000000000009</v>
      </c>
      <c r="E67" s="15">
        <f t="shared" si="0"/>
        <v>1590.2</v>
      </c>
      <c r="F67" s="15">
        <f>SUM(F68:F71)</f>
        <v>2952.2999999999993</v>
      </c>
      <c r="G67" s="15">
        <f>SUM(G68:G71)</f>
        <v>3592.3</v>
      </c>
      <c r="H67" s="15">
        <f t="shared" si="4"/>
        <v>-640.00000000000091</v>
      </c>
      <c r="I67" s="15">
        <f>SUM(I68:I71)</f>
        <v>3187.5999999999995</v>
      </c>
      <c r="J67" s="15">
        <f>SUM(J68:J71)</f>
        <v>2788.3999999999996</v>
      </c>
      <c r="K67" s="15">
        <f t="shared" si="5"/>
        <v>399.19999999999982</v>
      </c>
      <c r="L67" s="15">
        <f>SUM(L68:L71)</f>
        <v>4084</v>
      </c>
      <c r="M67" s="15">
        <f>SUM(M68:M71)</f>
        <v>1678.1999999999998</v>
      </c>
      <c r="N67" s="15">
        <f t="shared" si="6"/>
        <v>2405.8000000000002</v>
      </c>
    </row>
    <row r="68" spans="1:14" ht="18.75" customHeight="1" x14ac:dyDescent="0.25">
      <c r="A68" s="16" t="s">
        <v>114</v>
      </c>
      <c r="B68" s="26" t="s">
        <v>90</v>
      </c>
      <c r="C68" s="18">
        <v>509.9</v>
      </c>
      <c r="D68" s="18">
        <v>0</v>
      </c>
      <c r="E68" s="15">
        <f t="shared" si="0"/>
        <v>509.9</v>
      </c>
      <c r="F68" s="18">
        <v>2183.7999999999997</v>
      </c>
      <c r="G68" s="18">
        <v>0</v>
      </c>
      <c r="H68" s="15">
        <f t="shared" si="4"/>
        <v>2183.7999999999997</v>
      </c>
      <c r="I68" s="18">
        <v>2204.3999999999996</v>
      </c>
      <c r="J68" s="18">
        <v>0</v>
      </c>
      <c r="K68" s="15">
        <f t="shared" si="5"/>
        <v>2204.3999999999996</v>
      </c>
      <c r="L68" s="18">
        <v>2433.1</v>
      </c>
      <c r="M68" s="18">
        <v>0</v>
      </c>
      <c r="N68" s="15">
        <f t="shared" si="6"/>
        <v>2433.1</v>
      </c>
    </row>
    <row r="69" spans="1:14" ht="18.75" customHeight="1" x14ac:dyDescent="0.25">
      <c r="A69" s="16" t="s">
        <v>115</v>
      </c>
      <c r="B69" s="26" t="s">
        <v>92</v>
      </c>
      <c r="C69" s="18">
        <v>-254.89999999999998</v>
      </c>
      <c r="D69" s="18">
        <v>-204.3</v>
      </c>
      <c r="E69" s="15">
        <f t="shared" si="0"/>
        <v>-50.599999999999966</v>
      </c>
      <c r="F69" s="18">
        <v>-341.2</v>
      </c>
      <c r="G69" s="18">
        <v>141.5</v>
      </c>
      <c r="H69" s="15">
        <f t="shared" si="4"/>
        <v>-482.7</v>
      </c>
      <c r="I69" s="18">
        <v>-507.70000000000005</v>
      </c>
      <c r="J69" s="18">
        <v>-13.9</v>
      </c>
      <c r="K69" s="15">
        <f t="shared" si="5"/>
        <v>-493.80000000000007</v>
      </c>
      <c r="L69" s="18">
        <v>-232.90000000000003</v>
      </c>
      <c r="M69" s="18">
        <v>-176.3</v>
      </c>
      <c r="N69" s="15">
        <f t="shared" si="6"/>
        <v>-56.600000000000023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377.6</v>
      </c>
      <c r="E70" s="15">
        <f t="shared" si="0"/>
        <v>-377.6</v>
      </c>
      <c r="F70" s="18">
        <v>0</v>
      </c>
      <c r="G70" s="18">
        <v>4016</v>
      </c>
      <c r="H70" s="15">
        <f t="shared" si="4"/>
        <v>-4016</v>
      </c>
      <c r="I70" s="18">
        <v>0</v>
      </c>
      <c r="J70" s="18">
        <v>3432.6</v>
      </c>
      <c r="K70" s="15">
        <f t="shared" si="5"/>
        <v>-3432.6</v>
      </c>
      <c r="L70" s="18">
        <v>0</v>
      </c>
      <c r="M70" s="18">
        <v>2480.5</v>
      </c>
      <c r="N70" s="15">
        <f t="shared" si="6"/>
        <v>-2480.5</v>
      </c>
    </row>
    <row r="71" spans="1:14" ht="18.75" customHeight="1" x14ac:dyDescent="0.25">
      <c r="A71" s="16" t="s">
        <v>117</v>
      </c>
      <c r="B71" s="26" t="s">
        <v>70</v>
      </c>
      <c r="C71" s="18">
        <v>574.29999999999995</v>
      </c>
      <c r="D71" s="18">
        <v>-934.2</v>
      </c>
      <c r="E71" s="15">
        <f t="shared" ref="E71:E92" si="7">+C71-D71</f>
        <v>1508.5</v>
      </c>
      <c r="F71" s="18">
        <v>1109.6999999999998</v>
      </c>
      <c r="G71" s="18">
        <v>-565.20000000000005</v>
      </c>
      <c r="H71" s="15">
        <f t="shared" si="4"/>
        <v>1674.8999999999999</v>
      </c>
      <c r="I71" s="18">
        <v>1490.8999999999999</v>
      </c>
      <c r="J71" s="18">
        <v>-630.29999999999995</v>
      </c>
      <c r="K71" s="15">
        <f t="shared" si="5"/>
        <v>2121.1999999999998</v>
      </c>
      <c r="L71" s="18">
        <v>1883.8</v>
      </c>
      <c r="M71" s="18">
        <v>-626.00000000000011</v>
      </c>
      <c r="N71" s="15">
        <f t="shared" si="6"/>
        <v>2509.8000000000002</v>
      </c>
    </row>
    <row r="72" spans="1:14" ht="18.75" customHeight="1" x14ac:dyDescent="0.25">
      <c r="A72" s="16" t="s">
        <v>118</v>
      </c>
      <c r="B72" s="31" t="s">
        <v>119</v>
      </c>
      <c r="C72" s="32"/>
      <c r="D72" s="32"/>
      <c r="E72" s="15">
        <f>SUM(E73:E76)</f>
        <v>37.081999999999979</v>
      </c>
      <c r="F72" s="32"/>
      <c r="G72" s="32"/>
      <c r="H72" s="15">
        <f>SUM(H73:H76)</f>
        <v>26.367999999999967</v>
      </c>
      <c r="I72" s="32"/>
      <c r="J72" s="32"/>
      <c r="K72" s="15">
        <f>SUM(K73:K76)</f>
        <v>59.774000000000001</v>
      </c>
      <c r="L72" s="32"/>
      <c r="M72" s="32"/>
      <c r="N72" s="15">
        <f>SUM(N73:N76)</f>
        <v>50.982000000000056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-4.5</v>
      </c>
      <c r="F73" s="32"/>
      <c r="G73" s="32"/>
      <c r="H73" s="18">
        <v>-7.5</v>
      </c>
      <c r="I73" s="32"/>
      <c r="J73" s="32"/>
      <c r="K73" s="18">
        <v>-8.5</v>
      </c>
      <c r="L73" s="32"/>
      <c r="M73" s="32"/>
      <c r="N73" s="18">
        <v>-16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3.4000000000000057</v>
      </c>
      <c r="F74" s="32"/>
      <c r="G74" s="32"/>
      <c r="H74" s="18">
        <v>7.4000000000000057</v>
      </c>
      <c r="I74" s="32"/>
      <c r="J74" s="32"/>
      <c r="K74" s="18">
        <v>-17</v>
      </c>
      <c r="L74" s="32"/>
      <c r="M74" s="32"/>
      <c r="N74" s="18">
        <v>-27.500000000000028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38.181999999999974</v>
      </c>
      <c r="F76" s="32"/>
      <c r="G76" s="32"/>
      <c r="H76" s="18">
        <v>26.467999999999961</v>
      </c>
      <c r="I76" s="32"/>
      <c r="J76" s="32"/>
      <c r="K76" s="18">
        <v>85.274000000000001</v>
      </c>
      <c r="L76" s="32"/>
      <c r="M76" s="32"/>
      <c r="N76" s="18">
        <v>94.482000000000085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452.98947195341179</v>
      </c>
      <c r="D77" s="15">
        <f>SUM(D79:D82)</f>
        <v>1674.7087960183978</v>
      </c>
      <c r="E77" s="15">
        <f t="shared" si="7"/>
        <v>-1221.719324064986</v>
      </c>
      <c r="F77" s="15">
        <f>SUM(F79:F82)</f>
        <v>3172.7853997758748</v>
      </c>
      <c r="G77" s="15">
        <f>SUM(G79:G82)</f>
        <v>3515.908610819758</v>
      </c>
      <c r="H77" s="15">
        <f t="shared" ref="H77" si="8">+F77-G77</f>
        <v>-343.1232110438832</v>
      </c>
      <c r="I77" s="15">
        <f>SUM(I79:I82)</f>
        <v>1152.0600183802719</v>
      </c>
      <c r="J77" s="15">
        <f>SUM(J79:J82)</f>
        <v>3866.4495209742927</v>
      </c>
      <c r="K77" s="15">
        <f t="shared" ref="K77" si="9">+I77-J77</f>
        <v>-2714.389502594021</v>
      </c>
      <c r="L77" s="15">
        <f>SUM(L79:L82)</f>
        <v>376.39616810664165</v>
      </c>
      <c r="M77" s="15">
        <f>SUM(M79:M82)</f>
        <v>5229.2152838961947</v>
      </c>
      <c r="N77" s="15">
        <f t="shared" ref="N77" si="10">+L77-M77</f>
        <v>-4852.8191157895526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-658.10000000000036</v>
      </c>
      <c r="D79" s="18">
        <v>1410.8999999999994</v>
      </c>
      <c r="E79" s="15">
        <f t="shared" si="7"/>
        <v>-2069</v>
      </c>
      <c r="F79" s="18">
        <v>523.40000000000055</v>
      </c>
      <c r="G79" s="18">
        <v>2951.8</v>
      </c>
      <c r="H79" s="15">
        <f t="shared" ref="H79:H82" si="11">+F79-G79</f>
        <v>-2428.3999999999996</v>
      </c>
      <c r="I79" s="18">
        <v>-2685.5999999999995</v>
      </c>
      <c r="J79" s="18">
        <v>2716.4</v>
      </c>
      <c r="K79" s="15">
        <f t="shared" ref="K79:K82" si="12">+I79-J79</f>
        <v>-5402</v>
      </c>
      <c r="L79" s="18">
        <v>-2916.2</v>
      </c>
      <c r="M79" s="18">
        <v>4109.6000000000004</v>
      </c>
      <c r="N79" s="15">
        <f t="shared" ref="N79:N82" si="13">+L79-M79</f>
        <v>-7025.8</v>
      </c>
    </row>
    <row r="80" spans="1:14" ht="18.75" customHeight="1" x14ac:dyDescent="0.25">
      <c r="A80" s="16" t="s">
        <v>127</v>
      </c>
      <c r="B80" s="26" t="s">
        <v>92</v>
      </c>
      <c r="C80" s="18">
        <v>-313.59999999999997</v>
      </c>
      <c r="D80" s="18">
        <v>302.20000000000005</v>
      </c>
      <c r="E80" s="15">
        <f t="shared" si="7"/>
        <v>-615.79999999999995</v>
      </c>
      <c r="F80" s="18">
        <v>-280.7</v>
      </c>
      <c r="G80" s="18">
        <v>136.29999999999995</v>
      </c>
      <c r="H80" s="15">
        <f t="shared" si="11"/>
        <v>-416.99999999999994</v>
      </c>
      <c r="I80" s="18">
        <v>1282.5</v>
      </c>
      <c r="J80" s="18">
        <v>-56.800000000000125</v>
      </c>
      <c r="K80" s="15">
        <f t="shared" si="12"/>
        <v>1339.3000000000002</v>
      </c>
      <c r="L80" s="18">
        <v>1398.6</v>
      </c>
      <c r="M80" s="18">
        <v>-446.6</v>
      </c>
      <c r="N80" s="15">
        <f t="shared" si="13"/>
        <v>1845.1999999999998</v>
      </c>
    </row>
    <row r="81" spans="1:14" ht="18.75" customHeight="1" x14ac:dyDescent="0.25">
      <c r="A81" s="16" t="s">
        <v>128</v>
      </c>
      <c r="B81" s="26" t="s">
        <v>68</v>
      </c>
      <c r="C81" s="18">
        <v>1464.1594719534121</v>
      </c>
      <c r="D81" s="18">
        <v>-55.543203981601643</v>
      </c>
      <c r="E81" s="15">
        <f t="shared" si="7"/>
        <v>1519.7026759350138</v>
      </c>
      <c r="F81" s="18">
        <v>3364.288399775874</v>
      </c>
      <c r="G81" s="18">
        <v>784.02661081975737</v>
      </c>
      <c r="H81" s="15">
        <f t="shared" si="11"/>
        <v>2580.2617889561166</v>
      </c>
      <c r="I81" s="18">
        <v>2492.0850183802713</v>
      </c>
      <c r="J81" s="18">
        <v>764.43352097429249</v>
      </c>
      <c r="K81" s="15">
        <f t="shared" si="12"/>
        <v>1727.6514974059787</v>
      </c>
      <c r="L81" s="18">
        <v>1836.0871681066419</v>
      </c>
      <c r="M81" s="18">
        <v>1164.8092838961941</v>
      </c>
      <c r="N81" s="15">
        <f t="shared" si="13"/>
        <v>671.27788421044784</v>
      </c>
    </row>
    <row r="82" spans="1:14" ht="18.75" customHeight="1" x14ac:dyDescent="0.25">
      <c r="A82" s="16" t="s">
        <v>129</v>
      </c>
      <c r="B82" s="26" t="s">
        <v>70</v>
      </c>
      <c r="C82" s="18">
        <v>-39.47</v>
      </c>
      <c r="D82" s="18">
        <v>17.151999999999973</v>
      </c>
      <c r="E82" s="15">
        <f t="shared" si="7"/>
        <v>-56.621999999999971</v>
      </c>
      <c r="F82" s="18">
        <v>-434.20299999999997</v>
      </c>
      <c r="G82" s="18">
        <v>-356.21799999999996</v>
      </c>
      <c r="H82" s="15">
        <f t="shared" si="11"/>
        <v>-77.985000000000014</v>
      </c>
      <c r="I82" s="18">
        <v>63.075000000000003</v>
      </c>
      <c r="J82" s="18">
        <v>442.41600000000005</v>
      </c>
      <c r="K82" s="15">
        <f t="shared" si="12"/>
        <v>-379.34100000000007</v>
      </c>
      <c r="L82" s="18">
        <v>57.908999999999672</v>
      </c>
      <c r="M82" s="18">
        <v>401.40600000000029</v>
      </c>
      <c r="N82" s="15">
        <f t="shared" si="13"/>
        <v>-343.49700000000064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-1.515638528427931</v>
      </c>
      <c r="D84" s="18">
        <v>0</v>
      </c>
      <c r="E84" s="15">
        <f t="shared" ref="E84:E89" si="14">+C84-D84</f>
        <v>-1.515638528427931</v>
      </c>
      <c r="F84" s="18">
        <v>-1.4917736300727915</v>
      </c>
      <c r="G84" s="18">
        <v>0</v>
      </c>
      <c r="H84" s="15">
        <f t="shared" ref="H84:H91" si="15">+F84-G84</f>
        <v>-1.4917736300727915</v>
      </c>
      <c r="I84" s="18">
        <v>-1.4125776049549303</v>
      </c>
      <c r="J84" s="18">
        <v>0</v>
      </c>
      <c r="K84" s="15">
        <f t="shared" ref="K84:K91" si="16">+I84-J84</f>
        <v>-1.4125776049549303</v>
      </c>
      <c r="L84" s="18">
        <v>38.224734474928852</v>
      </c>
      <c r="M84" s="18">
        <v>0</v>
      </c>
      <c r="N84" s="15">
        <f t="shared" ref="N84:N91" si="17">+L84-M84</f>
        <v>38.224734474928852</v>
      </c>
    </row>
    <row r="85" spans="1:14" ht="18.75" customHeight="1" x14ac:dyDescent="0.25">
      <c r="A85" s="16" t="s">
        <v>133</v>
      </c>
      <c r="B85" s="26" t="s">
        <v>134</v>
      </c>
      <c r="C85" s="18">
        <v>358.95699999999943</v>
      </c>
      <c r="D85" s="18">
        <v>1762.1532484800002</v>
      </c>
      <c r="E85" s="15">
        <f t="shared" si="14"/>
        <v>-1403.1962484800008</v>
      </c>
      <c r="F85" s="18">
        <v>4116.362000000001</v>
      </c>
      <c r="G85" s="18">
        <v>2608.2892288500007</v>
      </c>
      <c r="H85" s="15">
        <f t="shared" si="15"/>
        <v>1508.0727711500003</v>
      </c>
      <c r="I85" s="18">
        <v>905.37900000000036</v>
      </c>
      <c r="J85" s="18">
        <v>2690.2699676699995</v>
      </c>
      <c r="K85" s="15">
        <f t="shared" si="16"/>
        <v>-1784.8909676699991</v>
      </c>
      <c r="L85" s="18">
        <v>-132.86700000000019</v>
      </c>
      <c r="M85" s="18">
        <v>3757.5193601800001</v>
      </c>
      <c r="N85" s="15">
        <f t="shared" si="17"/>
        <v>-3890.3863601800003</v>
      </c>
    </row>
    <row r="86" spans="1:14" ht="18.75" customHeight="1" x14ac:dyDescent="0.25">
      <c r="A86" s="16" t="s">
        <v>135</v>
      </c>
      <c r="B86" s="26" t="s">
        <v>136</v>
      </c>
      <c r="C86" s="18">
        <v>100.63611048183992</v>
      </c>
      <c r="D86" s="18">
        <v>-74.244452461601639</v>
      </c>
      <c r="E86" s="15">
        <f t="shared" si="14"/>
        <v>174.88056294344156</v>
      </c>
      <c r="F86" s="18">
        <v>8.9031734059467027</v>
      </c>
      <c r="G86" s="18">
        <v>906.28338196975744</v>
      </c>
      <c r="H86" s="15">
        <f t="shared" si="15"/>
        <v>-897.3802085638107</v>
      </c>
      <c r="I86" s="18">
        <v>214.46159598522632</v>
      </c>
      <c r="J86" s="18">
        <v>838.67555330429252</v>
      </c>
      <c r="K86" s="15">
        <f t="shared" si="16"/>
        <v>-624.21395731906614</v>
      </c>
      <c r="L86" s="18">
        <v>177.87843363171308</v>
      </c>
      <c r="M86" s="18">
        <v>1134.7619237161941</v>
      </c>
      <c r="N86" s="15">
        <f t="shared" si="17"/>
        <v>-956.88349008448108</v>
      </c>
    </row>
    <row r="87" spans="1:14" ht="18.75" customHeight="1" x14ac:dyDescent="0.25">
      <c r="A87" s="16" t="s">
        <v>137</v>
      </c>
      <c r="B87" s="26" t="s">
        <v>138</v>
      </c>
      <c r="C87" s="18">
        <v>21.071999999999999</v>
      </c>
      <c r="D87" s="18">
        <v>-3</v>
      </c>
      <c r="E87" s="15">
        <f t="shared" si="14"/>
        <v>24.071999999999999</v>
      </c>
      <c r="F87" s="18">
        <v>13.122000000000002</v>
      </c>
      <c r="G87" s="18">
        <v>3.3659999999999997</v>
      </c>
      <c r="H87" s="15">
        <f t="shared" si="15"/>
        <v>9.756000000000002</v>
      </c>
      <c r="I87" s="18">
        <v>28.326999999999998</v>
      </c>
      <c r="J87" s="18">
        <v>9.7650000000000006</v>
      </c>
      <c r="K87" s="15">
        <f t="shared" si="16"/>
        <v>18.561999999999998</v>
      </c>
      <c r="L87" s="18">
        <v>14.173</v>
      </c>
      <c r="M87" s="18">
        <v>13.376000000000001</v>
      </c>
      <c r="N87" s="15">
        <f t="shared" si="17"/>
        <v>0.79699999999999882</v>
      </c>
    </row>
    <row r="88" spans="1:14" ht="18.75" customHeight="1" x14ac:dyDescent="0.25">
      <c r="A88" s="16" t="s">
        <v>139</v>
      </c>
      <c r="B88" s="26" t="s">
        <v>140</v>
      </c>
      <c r="C88" s="18">
        <v>265.61099999999999</v>
      </c>
      <c r="D88" s="18">
        <v>62.795000000000016</v>
      </c>
      <c r="E88" s="15">
        <f t="shared" si="14"/>
        <v>202.81599999999997</v>
      </c>
      <c r="F88" s="18">
        <v>-118.74000000000002</v>
      </c>
      <c r="G88" s="18">
        <v>-438.96699999999998</v>
      </c>
      <c r="H88" s="15">
        <f t="shared" si="15"/>
        <v>320.22699999999998</v>
      </c>
      <c r="I88" s="18">
        <v>408.99799999999993</v>
      </c>
      <c r="J88" s="18">
        <v>381.42699999999996</v>
      </c>
      <c r="K88" s="15">
        <f t="shared" si="16"/>
        <v>27.57099999999997</v>
      </c>
      <c r="L88" s="18">
        <v>381.47899999999964</v>
      </c>
      <c r="M88" s="18">
        <v>418.16200000000026</v>
      </c>
      <c r="N88" s="15">
        <f t="shared" si="17"/>
        <v>-36.683000000000618</v>
      </c>
    </row>
    <row r="89" spans="1:14" ht="18.75" customHeight="1" x14ac:dyDescent="0.25">
      <c r="A89" s="16" t="s">
        <v>141</v>
      </c>
      <c r="B89" s="26" t="s">
        <v>142</v>
      </c>
      <c r="C89" s="18">
        <v>-291.77099999999996</v>
      </c>
      <c r="D89" s="18">
        <v>-72.99499999999999</v>
      </c>
      <c r="E89" s="15">
        <f t="shared" si="14"/>
        <v>-218.77599999999995</v>
      </c>
      <c r="F89" s="18">
        <v>-845.37</v>
      </c>
      <c r="G89" s="18">
        <v>436.93700000000001</v>
      </c>
      <c r="H89" s="15">
        <f t="shared" si="15"/>
        <v>-1282.307</v>
      </c>
      <c r="I89" s="18">
        <v>-403.69299999999998</v>
      </c>
      <c r="J89" s="18">
        <v>-53.687999999999995</v>
      </c>
      <c r="K89" s="15">
        <f t="shared" si="16"/>
        <v>-350.005</v>
      </c>
      <c r="L89" s="18">
        <v>-102.492</v>
      </c>
      <c r="M89" s="18">
        <v>-94.603999999999999</v>
      </c>
      <c r="N89" s="15">
        <f t="shared" si="17"/>
        <v>-7.8880000000000052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222.5</v>
      </c>
      <c r="D91" s="32"/>
      <c r="E91" s="15">
        <f t="shared" si="7"/>
        <v>222.5</v>
      </c>
      <c r="F91" s="18">
        <v>1200.5</v>
      </c>
      <c r="G91" s="32"/>
      <c r="H91" s="15">
        <f t="shared" si="15"/>
        <v>1200.5</v>
      </c>
      <c r="I91" s="18">
        <v>1662.2</v>
      </c>
      <c r="J91" s="32"/>
      <c r="K91" s="15">
        <f t="shared" si="16"/>
        <v>1662.2</v>
      </c>
      <c r="L91" s="18">
        <v>1346.6000000000001</v>
      </c>
      <c r="M91" s="32"/>
      <c r="N91" s="15">
        <f t="shared" si="17"/>
        <v>1346.6000000000001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656.21533595064079</v>
      </c>
      <c r="F92" s="32"/>
      <c r="G92" s="32"/>
      <c r="H92" s="15">
        <f>+H44-H6-H40</f>
        <v>1080.3089959527172</v>
      </c>
      <c r="I92" s="32"/>
      <c r="J92" s="32"/>
      <c r="K92" s="15">
        <f>+K44-K6-K40</f>
        <v>1644.4107450258862</v>
      </c>
      <c r="L92" s="32"/>
      <c r="M92" s="32"/>
      <c r="N92" s="15">
        <f>+N44-N6-N40</f>
        <v>1370.9323244019811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51" stopIfTrue="1"/>
    <cfRule type="duplicateValues" dxfId="50" priority="52" stopIfTrue="1"/>
  </conditionalFormatting>
  <conditionalFormatting sqref="D5">
    <cfRule type="duplicateValues" dxfId="49" priority="49" stopIfTrue="1"/>
    <cfRule type="duplicateValues" dxfId="48" priority="50" stopIfTrue="1"/>
  </conditionalFormatting>
  <conditionalFormatting sqref="F5">
    <cfRule type="duplicateValues" dxfId="47" priority="47" stopIfTrue="1"/>
    <cfRule type="duplicateValues" dxfId="46" priority="48" stopIfTrue="1"/>
  </conditionalFormatting>
  <conditionalFormatting sqref="G5:H5">
    <cfRule type="duplicateValues" dxfId="45" priority="45" stopIfTrue="1"/>
    <cfRule type="duplicateValues" dxfId="44" priority="46" stopIfTrue="1"/>
  </conditionalFormatting>
  <conditionalFormatting sqref="I5">
    <cfRule type="duplicateValues" dxfId="43" priority="43" stopIfTrue="1"/>
    <cfRule type="duplicateValues" dxfId="42" priority="44" stopIfTrue="1"/>
  </conditionalFormatting>
  <conditionalFormatting sqref="J5:K5">
    <cfRule type="duplicateValues" dxfId="41" priority="41" stopIfTrue="1"/>
    <cfRule type="duplicateValues" dxfId="40" priority="42" stopIfTrue="1"/>
  </conditionalFormatting>
  <conditionalFormatting sqref="L5">
    <cfRule type="duplicateValues" dxfId="39" priority="39" stopIfTrue="1"/>
    <cfRule type="duplicateValues" dxfId="38" priority="40" stopIfTrue="1"/>
  </conditionalFormatting>
  <conditionalFormatting sqref="M5">
    <cfRule type="duplicateValues" dxfId="37" priority="37" stopIfTrue="1"/>
    <cfRule type="duplicateValues" dxfId="36" priority="38" stopIfTrue="1"/>
  </conditionalFormatting>
  <conditionalFormatting sqref="E5">
    <cfRule type="duplicateValues" dxfId="35" priority="35" stopIfTrue="1"/>
    <cfRule type="duplicateValues" dxfId="34" priority="36" stopIfTrue="1"/>
  </conditionalFormatting>
  <conditionalFormatting sqref="H5">
    <cfRule type="duplicateValues" dxfId="33" priority="33" stopIfTrue="1"/>
    <cfRule type="duplicateValues" dxfId="32" priority="34" stopIfTrue="1"/>
  </conditionalFormatting>
  <conditionalFormatting sqref="K5">
    <cfRule type="duplicateValues" dxfId="31" priority="31" stopIfTrue="1"/>
    <cfRule type="duplicateValues" dxfId="30" priority="32" stopIfTrue="1"/>
  </conditionalFormatting>
  <conditionalFormatting sqref="N5">
    <cfRule type="duplicateValues" dxfId="29" priority="29" stopIfTrue="1"/>
    <cfRule type="duplicateValues" dxfId="28" priority="30" stopIfTrue="1"/>
  </conditionalFormatting>
  <conditionalFormatting sqref="G5">
    <cfRule type="duplicateValues" dxfId="27" priority="27" stopIfTrue="1"/>
    <cfRule type="duplicateValues" dxfId="26" priority="28" stopIfTrue="1"/>
  </conditionalFormatting>
  <conditionalFormatting sqref="J5">
    <cfRule type="duplicateValues" dxfId="25" priority="25" stopIfTrue="1"/>
    <cfRule type="duplicateValues" dxfId="24" priority="26" stopIfTrue="1"/>
  </conditionalFormatting>
  <conditionalFormatting sqref="C43">
    <cfRule type="duplicateValues" dxfId="23" priority="23" stopIfTrue="1"/>
    <cfRule type="duplicateValues" dxfId="22" priority="24" stopIfTrue="1"/>
  </conditionalFormatting>
  <conditionalFormatting sqref="D43">
    <cfRule type="duplicateValues" dxfId="21" priority="21" stopIfTrue="1"/>
    <cfRule type="duplicateValues" dxfId="20" priority="22" stopIfTrue="1"/>
  </conditionalFormatting>
  <conditionalFormatting sqref="E43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2024-10-02T15:09:30Z</dcterms:created>
  <dcterms:modified xsi:type="dcterms:W3CDTF">2024-10-02T15:09:52Z</dcterms:modified>
</cp:coreProperties>
</file>